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codeName="{B7FE6334-C1A2-E50D-BD3D-5F4D41BBC2E3}"/>
  <workbookPr updateLinks="never" codeName="ThisWorkbook" defaultThemeVersion="124226"/>
  <bookViews>
    <workbookView xWindow="0" yWindow="40" windowWidth="19140" windowHeight="6840" tabRatio="896" activeTab="4"/>
  </bookViews>
  <sheets>
    <sheet name="INTRO" sheetId="9" r:id="rId1"/>
    <sheet name="DASHBOARD" sheetId="1" r:id="rId2"/>
    <sheet name="SD" sheetId="3" r:id="rId3"/>
    <sheet name="STUDATA" sheetId="5" r:id="rId4"/>
    <sheet name="DATA ENTRY" sheetId="4" r:id="rId5"/>
    <sheet name="Classwise" sheetId="14" r:id="rId6"/>
    <sheet name="Enrolment" sheetId="2" r:id="rId7"/>
    <sheet name="REPORTS" sheetId="21" state="hidden" r:id="rId8"/>
    <sheet name="PRAPTRA-A" sheetId="11" r:id="rId9"/>
    <sheet name="PRAPTRA-B" sheetId="12" r:id="rId10"/>
    <sheet name="Monitor_DATA" sheetId="13" r:id="rId11"/>
    <sheet name="smile content" sheetId="15" r:id="rId12"/>
    <sheet name="PEEO_SCH" sheetId="16" state="hidden" r:id="rId13"/>
    <sheet name="PEEO_A" sheetId="17" state="hidden" r:id="rId14"/>
    <sheet name="PEEO_B" sheetId="18" state="hidden" r:id="rId15"/>
    <sheet name="New Format1" sheetId="23" r:id="rId16"/>
    <sheet name="Daily Info" sheetId="22" r:id="rId17"/>
  </sheets>
  <externalReferences>
    <externalReference r:id="rId20"/>
    <externalReference r:id="rId21"/>
    <externalReference r:id="rId22"/>
  </externalReferences>
  <definedNames>
    <definedName name="_21_11_2020" localSheetId="7">#REF!</definedName>
    <definedName name="_21_11_2020">#REF!</definedName>
    <definedName name="_22_11_2020" localSheetId="7">#REF!</definedName>
    <definedName name="_22_11_2020">#REF!</definedName>
    <definedName name="_23_11_2020" localSheetId="7">#REF!</definedName>
    <definedName name="_23_11_2020">#REF!</definedName>
    <definedName name="balance_1">" "</definedName>
    <definedName name="CRITERIA" localSheetId="5">'Classwise'!$C$5:$AL$5</definedName>
    <definedName name="CRITERIA" localSheetId="4">'DATA ENTRY'!$B$3</definedName>
    <definedName name="daily_bal">'[1]Daily Bal'!$B$3:$N$112</definedName>
    <definedName name="data_entry">'DATA ENTRY'!$A$9:$AP998</definedName>
    <definedName name="Distribution">'DATA ENTRY'!$B$5:$AI$359</definedName>
    <definedName name="EXTRACT" localSheetId="5">'Classwise'!$C$11:$AL$11</definedName>
    <definedName name="_xlnm.Print_Area" localSheetId="16">'Daily Info'!$A$1:$AY$89</definedName>
    <definedName name="_xlnm.Print_Area" localSheetId="1">'DASHBOARD'!$A$1:$Q$34</definedName>
    <definedName name="_xlnm.Print_Area" localSheetId="4">'DATA ENTRY'!$A$1:$AQ$364</definedName>
    <definedName name="_xlnm.Print_Area" localSheetId="8">'PRAPTRA-A'!$A$1:$R$25</definedName>
    <definedName name="_xlnm.Print_Area" localSheetId="9">'PRAPTRA-B'!$A$1:$P$15</definedName>
    <definedName name="_xlnm.Print_Area" localSheetId="7">'REPORTS'!$A$1:$S$25</definedName>
    <definedName name="STUDATA" localSheetId="7">Table1[]</definedName>
    <definedName name="STUDATA">Table1[]</definedName>
    <definedName name="Table2">'DATA ENTRY'!$B$9:$AI$1000</definedName>
  </definedNames>
  <calcPr calcId="125725"/>
</workbook>
</file>

<file path=xl/sharedStrings.xml><?xml version="1.0" encoding="utf-8"?>
<sst xmlns="http://schemas.openxmlformats.org/spreadsheetml/2006/main" count="7446" uniqueCount="1543">
  <si>
    <t>विद्यालय का प्रकार</t>
  </si>
  <si>
    <t>Total</t>
  </si>
  <si>
    <t>कक्षा</t>
  </si>
  <si>
    <t>Class</t>
  </si>
  <si>
    <t>Section</t>
  </si>
  <si>
    <t>SRNO</t>
  </si>
  <si>
    <t>DOA</t>
  </si>
  <si>
    <t>Name</t>
  </si>
  <si>
    <t>Late Status</t>
  </si>
  <si>
    <t>FatherName</t>
  </si>
  <si>
    <t>MotherName</t>
  </si>
  <si>
    <t>Gender</t>
  </si>
  <si>
    <t>Dob</t>
  </si>
  <si>
    <t>ClassRollNo</t>
  </si>
  <si>
    <t>ExamRollNumber</t>
  </si>
  <si>
    <t>School Total Working Days</t>
  </si>
  <si>
    <t>Student Total Attendence</t>
  </si>
  <si>
    <t>Category</t>
  </si>
  <si>
    <t>Religion</t>
  </si>
  <si>
    <t>Previous Year Marks</t>
  </si>
  <si>
    <t>Name Of School</t>
  </si>
  <si>
    <t>School UDise Code</t>
  </si>
  <si>
    <t>Aadhar No of Student</t>
  </si>
  <si>
    <t>Bhamashash Card</t>
  </si>
  <si>
    <t>Mobile No Student(Father/Mother/Guardian</t>
  </si>
  <si>
    <t>Student Permanent Address</t>
  </si>
  <si>
    <t>Annual Parental Income</t>
  </si>
  <si>
    <t>CWSN Status</t>
  </si>
  <si>
    <t>BPL Status</t>
  </si>
  <si>
    <t>Minority Status</t>
  </si>
  <si>
    <t>Age On Present(In Years)</t>
  </si>
  <si>
    <t>Co-Curricular Activity</t>
  </si>
  <si>
    <t>Distance From School</t>
  </si>
  <si>
    <t>A</t>
  </si>
  <si>
    <t>M</t>
  </si>
  <si>
    <t>SC</t>
  </si>
  <si>
    <t>Hindu</t>
  </si>
  <si>
    <t>GOVT. SENIOR SECONDARY SCHOOL 13 DOL (212120)</t>
  </si>
  <si>
    <t>VPO 13DOL,13 DOL,,335707</t>
  </si>
  <si>
    <t>N</t>
  </si>
  <si>
    <t>No</t>
  </si>
  <si>
    <t>None</t>
  </si>
  <si>
    <t>VPO 13 DOL,GHARSANA,13dol,335707</t>
  </si>
  <si>
    <t>VPO 13DOL,GHARSANA,13dol,335707</t>
  </si>
  <si>
    <t>F</t>
  </si>
  <si>
    <t>OBC</t>
  </si>
  <si>
    <t>Sikhs</t>
  </si>
  <si>
    <t>Yes</t>
  </si>
  <si>
    <t>VPO 13DOL,GHARSANA,13DOL,335707</t>
  </si>
  <si>
    <t>vpo 13DOL,GHARSANA,13DOL,335707</t>
  </si>
  <si>
    <t>VPO13DOL,GHARSANA,13DOL,335707</t>
  </si>
  <si>
    <t>VPO 13 DOL,GHARSANA,13DOL,335707</t>
  </si>
  <si>
    <t>VPO 13 DOL,RAWLA MANDI,13 DOL,335707</t>
  </si>
  <si>
    <t>chak 9dol,GHARSANA,9DOL,335707</t>
  </si>
  <si>
    <t>CHAK 11 DOL,,GHARSANA,P.O 13 DOL,335707</t>
  </si>
  <si>
    <t>CHAK-13DOL,GHARSANA,VPO-13DOL,335707</t>
  </si>
  <si>
    <t>CHAK 13DOL,GHARSANA,13 DOL,335707</t>
  </si>
  <si>
    <t>GSSS 13DOL,GHARSANA,CHAK 13 DOL,335707</t>
  </si>
  <si>
    <t>6mr,Anoopgarh,6msr,335701</t>
  </si>
  <si>
    <t>ST</t>
  </si>
  <si>
    <t>13 DOL,GHARSANA,P.O- 13 DOL,335707</t>
  </si>
  <si>
    <t>CHAK 13 DOL,GHARSANA,13 DOL,335707</t>
  </si>
  <si>
    <t>CHAK-13DOL,GHARSANA,PO-13DOL,335707</t>
  </si>
  <si>
    <t>V-13 DOL,GHARSANA,P.O 13 DOL,335707</t>
  </si>
  <si>
    <t>CHAK-13DOL,GHARSANA,CHAK-13DOL,335707</t>
  </si>
  <si>
    <t>VPO 13 DOL,GHARSANA,CHAK 13 DOL,335707</t>
  </si>
  <si>
    <t>CHAK-7DOL,GHARSANA,PO-KHOBAR,335707</t>
  </si>
  <si>
    <t>Y</t>
  </si>
  <si>
    <t>13DOL,GARSANA,13DOL,335707</t>
  </si>
  <si>
    <t>VPO 13 DOL,GHARSANA,CHAK-13 DOL,335707</t>
  </si>
  <si>
    <t>Late</t>
  </si>
  <si>
    <t>13DOL,GHARSANA,13DOL,335707</t>
  </si>
  <si>
    <t>V.-13 DOL,GHARSANA,P.O-13 DOL,335707</t>
  </si>
  <si>
    <t>CHAK 13 DOL,GHARSANA,VPO- 13 DOL,335707</t>
  </si>
  <si>
    <t>CHAK 13 DOL,GHARSANA,VPO-13DOL,335707</t>
  </si>
  <si>
    <t>CHAK-13 DOL P.O 13 DOL,GHARSANA,CHAK-13 DOL,335707</t>
  </si>
  <si>
    <t>V-13 DOL,GHARSANA,P.O-13 DOL,335707</t>
  </si>
  <si>
    <t>Ward no 5,Gharsana,13 dol,335707</t>
  </si>
  <si>
    <t>CHAK 13 DOL,GHARSANA,VPO - 13 DOL,335707</t>
  </si>
  <si>
    <t>v-13 dol,GHARSANA,P.O-13 DOL,335707</t>
  </si>
  <si>
    <t>VPO-13 DOL,GHARSANA,PO. 13 DOL,335707</t>
  </si>
  <si>
    <t>13 dol,GHARSANA,13 DOL B,335707</t>
  </si>
  <si>
    <t>V.P.O 13 DOL,GHARSANA,CHAK-13 DOL,335707</t>
  </si>
  <si>
    <t>13 DOL,GHARSANA,VPO - 13 DOL,335707</t>
  </si>
  <si>
    <t>VPO 13DOL,GHARSANA,13DOL,335708</t>
  </si>
  <si>
    <t>13 DOL,GHARSANA,13 DOL C,335707</t>
  </si>
  <si>
    <t>VPO 13DOL,GHARASANA,CHAK 13DOL,335707</t>
  </si>
  <si>
    <t>CHAK-11KND,GHARSANA,CHAK-11KND,335707</t>
  </si>
  <si>
    <t>CHAK-14DOL,GHARSANA,PO-13DOL,335707</t>
  </si>
  <si>
    <t>CHAK-11KND(A),GHARSANA,CHAK-11kND(A),335707</t>
  </si>
  <si>
    <t>CHAK-11KND (A),GHARSANA,CHAK-11KND(A),335707</t>
  </si>
  <si>
    <t>chak-13 dol,GHARSANA,vpo-13dol,335707</t>
  </si>
  <si>
    <t>VPO -13DOL,GHARSANA,VPO-13DOL,335707</t>
  </si>
  <si>
    <t>14Dol A,Gharsana,14Dol A,335707</t>
  </si>
  <si>
    <t>13 DOL,GHARSANA,VPO- 13 DOL,335707</t>
  </si>
  <si>
    <t>66 RD,KHAJUWALA,GANGAJALI,334001</t>
  </si>
  <si>
    <t>VPO 13 DOL,GHARSANA,13 DOL,335707</t>
  </si>
  <si>
    <t>CHAK 13 DOL,GHARSANA,CHAK-113DOL,335707</t>
  </si>
  <si>
    <t>chak-11dol,GHARSANA,vpo-13 dol,335707</t>
  </si>
  <si>
    <t>GEN</t>
  </si>
  <si>
    <t>chak-14 dol,GHARSANA,vpo-13 dol,335707</t>
  </si>
  <si>
    <t>13 DOL,GHARSANA,VPO 13 DOL,335707</t>
  </si>
  <si>
    <t>CHAK-11DOL,GHARSANA,PO-13DOL,335707</t>
  </si>
  <si>
    <t>W.N 10,GHARSANA, 7DOL,335707</t>
  </si>
  <si>
    <t>18 DODD,KHAJUWALA,HANUMAN NAGAR,334808</t>
  </si>
  <si>
    <t>w.n,gharsana,9DOL-B,335707</t>
  </si>
  <si>
    <t>11KND A,GARSANA,11KND A,335707</t>
  </si>
  <si>
    <t>CHAK 14 DOL A,GARSANA,14 DOL A,335707</t>
  </si>
  <si>
    <t>w.n 05,gharsana,9D.O.L,335707</t>
  </si>
  <si>
    <t>w.n 6,gharsana,7DOL-B,335707</t>
  </si>
  <si>
    <t>W.N 06,gharsana,7dol,335707</t>
  </si>
  <si>
    <t>W.N. 06,GHARSANA,7DOL,335707</t>
  </si>
  <si>
    <t>w.n 09,gharsana,9DOL,335707</t>
  </si>
  <si>
    <t>CHAK-13 DOL,GHARSANA,VPO 13 DOL,335707</t>
  </si>
  <si>
    <t>CHAK-13 DOL,GHARSANA,VPO- 13 DOL,335707</t>
  </si>
  <si>
    <t>WARD NO 10,GANGANAGAR,DOL B KHOBER,335707</t>
  </si>
  <si>
    <t>GSSS 13DOL,GHARSANA,VPO-13 DOL,335707</t>
  </si>
  <si>
    <t>w.n 7,GHARSANA,7DOL,335707</t>
  </si>
  <si>
    <t>chak-9 dol,GHARSANA,p.o- khober,335707</t>
  </si>
  <si>
    <t>13 DOL GHARSANA,GHARSANA,GHARSANA,335707</t>
  </si>
  <si>
    <t>chak-13 dol,GHARSANA,p.o- 13 dol,335707</t>
  </si>
  <si>
    <t>chak-7 dol,GHARSANA,p.o- khober,335707</t>
  </si>
  <si>
    <t>W.N06 ,gharshana,9DOL,335707</t>
  </si>
  <si>
    <t>VPO 13 DOL,GHARSANA,11 DOL -B ,335707</t>
  </si>
  <si>
    <t>V.P.O.13DOL,GHARSANA,13DOL,335707</t>
  </si>
  <si>
    <t>CHAK 11 KND,GHARSANA,VPO- 13 DOL,335707</t>
  </si>
  <si>
    <t>13DOL,GHARASANA,VPO 13DOL,335707</t>
  </si>
  <si>
    <t>Bangadsar,Kolayat,Bangadsar,334305</t>
  </si>
  <si>
    <t>VPO 13 DOL,GHARSANA,11 DOL -B,335707</t>
  </si>
  <si>
    <t>7 DOL,GHARSANA,7 DOL,335707</t>
  </si>
  <si>
    <t>chak-13 dol,GHARSANA,p.o-13 dol,335707</t>
  </si>
  <si>
    <t>w.n 06,GHARSHANA,7DOL,335707</t>
  </si>
  <si>
    <t>w.n 07,gharsana,7dol,335707</t>
  </si>
  <si>
    <t>chak-7 dol,GHARSANA,p.o khober,335707</t>
  </si>
  <si>
    <t>CHAK-7DOL,GHARSANA,P.O KHOBER,335707</t>
  </si>
  <si>
    <t>W.n 5,Gharsana,9DOL A,335707</t>
  </si>
  <si>
    <t>V.P.O. 13DOL,GHARSANA,13DOL,335707</t>
  </si>
  <si>
    <t>13DOL,GHARSANA,,335707</t>
  </si>
  <si>
    <t>CHAK-7DOL,GHARSSANA,PO-KHOBAR,335707</t>
  </si>
  <si>
    <t>V.P.O. 13DOL,GHARASANA,13 DOL,335707</t>
  </si>
  <si>
    <t>V.P.O. 13 DOL ,GHARASANA,13 DOL ,335707</t>
  </si>
  <si>
    <t>V.P.O. 13 DOL,GHARASANA,13 DOL ,335707</t>
  </si>
  <si>
    <t>11 DOL-B,GHARSANA , VPO-13 DOL ,335707</t>
  </si>
  <si>
    <t>CHAK-12GD,GHARSANA,PO-19GD,335707</t>
  </si>
  <si>
    <t>CHAK-12GD,GHARSANA,CHAK-19GD,335707</t>
  </si>
  <si>
    <t>V.P.O.13DOL ,GHARSANA,13DOL (B),335707</t>
  </si>
  <si>
    <t>rd 860 ,kolayat,bangadsar,334305</t>
  </si>
  <si>
    <t>66 RD,KHJUWALA,GANGAJALI,334001</t>
  </si>
  <si>
    <t>V.P.O.13DOL,GARSHANA,13DOL,335707</t>
  </si>
  <si>
    <t>V.P.O.13DOL ,GHARSANA,13DOL,335707</t>
  </si>
  <si>
    <t>VPO-13DOL,GHARSANA,13DOL,335707</t>
  </si>
  <si>
    <t>V.P.O. 13 DOL ,GHARASANA,14 DOL,335707</t>
  </si>
  <si>
    <t>13 DOL,GHARSANA,PO.-13 DOL,335707</t>
  </si>
  <si>
    <t>CHAK-9 DOL,GHARSANA,P.O KHOBER,335707</t>
  </si>
  <si>
    <t>11 DOL B ,GHARSANA ,VPO- 13 DOL ,335707</t>
  </si>
  <si>
    <t>क्र0स0</t>
  </si>
  <si>
    <t>नाम विद्यार्थी</t>
  </si>
  <si>
    <t xml:space="preserve">पिता का नाम </t>
  </si>
  <si>
    <t xml:space="preserve">कक्षा </t>
  </si>
  <si>
    <t>SR NO</t>
  </si>
  <si>
    <t>GENDER</t>
  </si>
  <si>
    <t>कैटेगरी</t>
  </si>
  <si>
    <t>MOBILE NO</t>
  </si>
  <si>
    <t>Sr.No.</t>
  </si>
  <si>
    <t>General</t>
  </si>
  <si>
    <t>SBC</t>
  </si>
  <si>
    <t>Total Enrollment</t>
  </si>
  <si>
    <t>Boys</t>
  </si>
  <si>
    <t>Girls</t>
  </si>
  <si>
    <t>TOTAL</t>
  </si>
  <si>
    <t>1</t>
  </si>
  <si>
    <t>2</t>
  </si>
  <si>
    <t>3</t>
  </si>
  <si>
    <t>4</t>
  </si>
  <si>
    <t>5</t>
  </si>
  <si>
    <t>6</t>
  </si>
  <si>
    <t>7</t>
  </si>
  <si>
    <t>8</t>
  </si>
  <si>
    <t>9</t>
  </si>
  <si>
    <t>10</t>
  </si>
  <si>
    <t>11</t>
  </si>
  <si>
    <t>12</t>
  </si>
  <si>
    <t>नामांकन</t>
  </si>
  <si>
    <t>YES</t>
  </si>
  <si>
    <t>कार्यालय</t>
  </si>
  <si>
    <t>प्रधानाचार्य</t>
  </si>
  <si>
    <t>राजकीय उच्च माध्यमिक विद्यालय</t>
  </si>
  <si>
    <t>13डीओएल, श्री गंगानगर</t>
  </si>
  <si>
    <t>TARGET ACHIEVED</t>
  </si>
  <si>
    <t>HOW TO USE</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</si>
  <si>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</si>
  <si>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</si>
  <si>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</si>
  <si>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</si>
  <si>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2. SD SHEET</t>
  </si>
  <si>
    <t>3. STU_DATA sheet</t>
  </si>
  <si>
    <t>5. ENROLMENT</t>
  </si>
  <si>
    <t xml:space="preserve">1से 12 तक </t>
  </si>
  <si>
    <t>1. DASHBOARD :-</t>
  </si>
  <si>
    <t>SHALA DARPAN से STUDENTS DETAILS की EXCEL FILE DOWNLOAD करके कॉपी करके पेस्ट करनी है</t>
  </si>
  <si>
    <t>SMILE लाभान्वित</t>
  </si>
  <si>
    <t>1 WEEK</t>
  </si>
  <si>
    <t>2 WEEK</t>
  </si>
  <si>
    <t>3 WEEK</t>
  </si>
  <si>
    <t>4 WEEK</t>
  </si>
  <si>
    <t>पाठ्यपुस्तक/वर्कबुक</t>
  </si>
  <si>
    <t xml:space="preserve">निशुल्क पाठ्यपुस्तक प्राप्त </t>
  </si>
  <si>
    <t>वर्कबुक प्राप्त AT GRADE</t>
  </si>
  <si>
    <t>वर्कबुक प्राप्त  BELOW GRADE</t>
  </si>
  <si>
    <t xml:space="preserve"> शनिवारीय क्विज (QUIZ) अटेण्ड करने वाले विध्यार्थी</t>
  </si>
  <si>
    <t xml:space="preserve">गृहकार्य पोर्टफोलियो तैयार कर लिया गया है हां अथवा नहीं </t>
  </si>
  <si>
    <t>गृहकार्य वितरण से सबंधित सूचना</t>
  </si>
  <si>
    <t>ONLINE/ OFFLINE</t>
  </si>
  <si>
    <t>SUBJECT</t>
  </si>
  <si>
    <t>स्माइल 2 के अन्तर्गत विद्याथियों के अध्ययन हेतु गृहकार्य वितरण एवं संकलन हेतु शिक्षको के द्वारा भरे जाना वाला ( प्रपत्र -अ)</t>
  </si>
  <si>
    <t xml:space="preserve">गृहकार्य वितरण से सबंधित सूचना </t>
  </si>
  <si>
    <t xml:space="preserve">गृहकार्य संकलन  से सबंधित सूचना </t>
  </si>
  <si>
    <t xml:space="preserve">विद्यालय  का नाम </t>
  </si>
  <si>
    <t xml:space="preserve">कुल नामाकन </t>
  </si>
  <si>
    <t>गृहकार्य विवरण ( विषयवार )</t>
  </si>
  <si>
    <t xml:space="preserve">ऑनलाइन माध्यम से विध्यार्थियों की संख्या  </t>
  </si>
  <si>
    <t xml:space="preserve">ऑफलाइन माध्यम से विध्यार्थियों की संख्या  </t>
  </si>
  <si>
    <t>गृहकार्य प्राप्त करने वाले विध्यार्थियों की कुल संख्या (5+6)</t>
  </si>
  <si>
    <t xml:space="preserve">शेष विध्यार्थियों की संख्या </t>
  </si>
  <si>
    <t xml:space="preserve">बिंदु संख्या 8 में गृहकार्य वितरण से वंचित रहने वाले विध्यार्थियों का वंचित रहने का कारण / विवरण </t>
  </si>
  <si>
    <t>गृहकार्य पूर्ण  कर जमा करवाने  वाले विध्यार्थियों की कुल संख्या (10+11)</t>
  </si>
  <si>
    <t xml:space="preserve">बिंदु संख्या 13 में गृहकार्य संकलन  से वंचित रहने वाले विध्यार्थियों का वंचित रहने का कारण / विवरण </t>
  </si>
  <si>
    <t xml:space="preserve">संकलन पश्चात विध्यार्थियों का गृहकार्य पोर्टफोलियो तैयार कर लिया गया है, हां अथवा नहीं </t>
  </si>
  <si>
    <t xml:space="preserve">सभी अनिवार्य विषय </t>
  </si>
  <si>
    <t xml:space="preserve">कुल </t>
  </si>
  <si>
    <t>SN</t>
  </si>
  <si>
    <t>गृहकार्य संकलन से सबंधित सूचना</t>
  </si>
  <si>
    <t>स्माइल 2 के अन्तर्गत विद्याथियों के अध्ययन हेतु गृहकार्य वितरण एवं संकलन हेतु शिक्षको के द्वारा भरे जाना वाला ( प्रपत्र -ब)</t>
  </si>
  <si>
    <t>गृहकार्य प्राप्त करने वाले विध्यार्थियों का प्रतिशत(5+6)</t>
  </si>
  <si>
    <t>गृहकार्य वितरण से वंचित रहने वाले विध्यार्थियों का प्रतिशत</t>
  </si>
  <si>
    <t xml:space="preserve">ऑनलाइन माध्यम से वितरित गृहकार्य प्राप्त करने वाले विध्यार्थियों का प्रतिशत </t>
  </si>
  <si>
    <t xml:space="preserve">ऑफलाइन माध्यम से वितरित गृहकार्य प्राप्त करने वाले विध्यार्थियों का प्रतिशत </t>
  </si>
  <si>
    <t>गृहकार्य पूर्ण  कर जमा करवाने  वाले विध्यार्थियों का  कुल प्रतिशत (9+10)</t>
  </si>
  <si>
    <t>गृहकार्य संकलन से वंचित रहे शेष विध्यार्थियों का कुल प्रतिशत</t>
  </si>
  <si>
    <t>1  to 8</t>
  </si>
  <si>
    <t>WEEK</t>
  </si>
  <si>
    <t>13</t>
  </si>
  <si>
    <t>14</t>
  </si>
  <si>
    <t>15</t>
  </si>
  <si>
    <t>16</t>
  </si>
  <si>
    <t>17</t>
  </si>
  <si>
    <t>18</t>
  </si>
  <si>
    <t>19</t>
  </si>
  <si>
    <t>20</t>
  </si>
  <si>
    <t>21</t>
  </si>
  <si>
    <t>22</t>
  </si>
  <si>
    <t>23</t>
  </si>
  <si>
    <t>24</t>
  </si>
  <si>
    <t>25</t>
  </si>
  <si>
    <t>वितरण से वंचित विद्यार्थी</t>
  </si>
  <si>
    <t>संकलन से वंचित विद्यार्थी</t>
  </si>
  <si>
    <t>माह</t>
  </si>
  <si>
    <t>MAY</t>
  </si>
  <si>
    <t>JUNE</t>
  </si>
  <si>
    <t>JULY</t>
  </si>
  <si>
    <t>AUGUST</t>
  </si>
  <si>
    <t>SEPTEMBER</t>
  </si>
  <si>
    <t>OCTOBER</t>
  </si>
  <si>
    <t>NOVEMBER</t>
  </si>
  <si>
    <t>DECEMBER</t>
  </si>
  <si>
    <t xml:space="preserve">ऑनलाइन माध्यम से विध्यार्थियों का प्रतिशत  </t>
  </si>
  <si>
    <t xml:space="preserve">ऑफलाइन माध्यम से विध्यार्थियों का प्रतिशत  </t>
  </si>
  <si>
    <t>गृहकार्य वितरण</t>
  </si>
  <si>
    <t>गृहकार्य संकलन</t>
  </si>
  <si>
    <t xml:space="preserve">4. DATA ENTRY SHEET </t>
  </si>
  <si>
    <t>6. PRPTRA-A SHEET</t>
  </si>
  <si>
    <t>7. PRAPTRA-B</t>
  </si>
  <si>
    <t xml:space="preserve">क्र स </t>
  </si>
  <si>
    <t>क्विज (QUIZ) अटेण्ड करने वाले विध्यार्थी</t>
  </si>
  <si>
    <t>निशुल्क पाठ्यपुस्तक प्राप्त विध्यार्थियों की संख्या</t>
  </si>
  <si>
    <t>वर्कबुक प्राप्त विध्यार्थियों की संख्या AT GRADE</t>
  </si>
  <si>
    <t>वर्कबुक प्राप्त विध्यार्थियों की संख्या BELOW GRADE</t>
  </si>
  <si>
    <t>पोर्टफोलियो संधारित संख्या</t>
  </si>
  <si>
    <t>CLASS</t>
  </si>
  <si>
    <t>इस शीट में भरना कुछ नहीं है केवल मोनिट्रिंग के लिए सुविधा हेतु है</t>
  </si>
  <si>
    <t>क्र.स.</t>
  </si>
  <si>
    <t>MON</t>
  </si>
  <si>
    <t>TUE</t>
  </si>
  <si>
    <t>WED</t>
  </si>
  <si>
    <t>THU</t>
  </si>
  <si>
    <t>FRI</t>
  </si>
  <si>
    <t>SAT</t>
  </si>
  <si>
    <t>Subject</t>
  </si>
  <si>
    <t>1st</t>
  </si>
  <si>
    <t>2nd</t>
  </si>
  <si>
    <t>3rd</t>
  </si>
  <si>
    <t>4th</t>
  </si>
  <si>
    <t>5th</t>
  </si>
  <si>
    <t>6th</t>
  </si>
  <si>
    <t>7th</t>
  </si>
  <si>
    <t>8th</t>
  </si>
  <si>
    <t>9th</t>
  </si>
  <si>
    <t>10th</t>
  </si>
  <si>
    <t>11th</t>
  </si>
  <si>
    <t>12th</t>
  </si>
  <si>
    <t>इस शीट में प्रतिदिन स्माइल के अंतर्गत प्राप्त कंटैंट  विषयवार विवरण दर्ज करे</t>
  </si>
  <si>
    <t>माह नाम</t>
  </si>
  <si>
    <t>1ST WEEK (Date)</t>
  </si>
  <si>
    <t>2nd WEEK(Date)</t>
  </si>
  <si>
    <t>3rd WEEK(Date)</t>
  </si>
  <si>
    <t>4thWEEK(Date)</t>
  </si>
  <si>
    <t>history</t>
  </si>
  <si>
    <t>QUIZ में भाग लेने वाले विद्यार्थी</t>
  </si>
  <si>
    <t>QUIZ से वंचित विद्यार्थी</t>
  </si>
  <si>
    <t>DASHBOARD SHEET में अन्य शीट पर जाने के बटन है क्लिक करके सीधा पहुँच सकते है।साथ ही कार्य प्रगति का अवलोकन भी कर सकते है कितना गृहकार्य वितरण एवं संकलन  हुआ है।</t>
  </si>
  <si>
    <t>यह शीट ऑटो GENERATE होगी जिसमे कक्षा 1 से 12 तक के समस्त नामांकित विद्यार्थी होंगे।</t>
  </si>
  <si>
    <t>यह शीट LOCKED है और ऑटो GENERATE होगी जिसमे कक्षा 1 से 12तक के समस्त नामांकित विद्यार्थी की सूचना कक्षावार होंगी।</t>
  </si>
  <si>
    <t>यह शीट ऑटो GENERATE होगी जिस WEEK की रिपोर्ट चाहिए Q3 मे ड्रॉपडाउन से चयन करे और रिपोर्ट प्राप्त करें ।प्रिंट लेकर सूचना नियंत्रण अधिकारी को भेज सकते है।</t>
  </si>
  <si>
    <t>यह शीट ऑटो GENERATE होगी जिस WEEK की रिपोर्ट चाहिए प्रपत्र-अ के Q3 मे ड्रॉपडाउन से चयन करे और रिपोर्ट प्राप्त करें ।प्रिंट लेकर सूचना नियंत्रण अधिकारी को भेज सकते है।</t>
  </si>
  <si>
    <t>SMILE कार्यक्र्म  के संचालन एवं प्रभावी MONITORING के व  रेकॉर्ड संधारण   बाबत इस UTILITY का प्रयोग किया जा सकता है ।एक माह तक का डाटा एक शीट मे तैयार किया जा सकता है । अगले माह के लिए पुनः FILE को SAVE करने के लिए अपनी सुविधा से नाम देकर SAVE AS से Save करें।यह excel utility केवल मात्र के लिए सहायतार्थ तैयार की गई है ।यद्यपि इसे तैयार करने में पूर्ण सावधानी बरती गई है फिर भी किसी भूल चूक के लिए तैयार कर्ता उत्तरदायी नहीं है । किसी भी गणना के लिए त्रुटि पाए जाने पर  विभाग के नियम मान्य होंगे  किसी प्रकार की तकनीकी कमी पाए जाने पर नीचे दिये गए EMAIL द्वारा अवगत कराने का श्रम करावे।</t>
  </si>
  <si>
    <t xml:space="preserve">SMILE PROGRAM MONITORING(SCHOOL LEVAL) EXCEL UTILITY </t>
  </si>
  <si>
    <t>योग</t>
  </si>
  <si>
    <t>5 WEEK</t>
  </si>
  <si>
    <t>26</t>
  </si>
  <si>
    <t>27</t>
  </si>
  <si>
    <t>28</t>
  </si>
  <si>
    <t>5WEEK</t>
  </si>
  <si>
    <t>5th WEEK(Date)</t>
  </si>
  <si>
    <t>14 DOL,GHARSANA,14 DOL A,335707</t>
  </si>
  <si>
    <t>w.n 06,gharsana,6DOL,335707</t>
  </si>
  <si>
    <t>V.P.O. 13DOL ,GHARSANA,13DOL,335707</t>
  </si>
  <si>
    <t>hindi</t>
  </si>
  <si>
    <t>वर्कबुक कार्य प्रगति</t>
  </si>
  <si>
    <t>29</t>
  </si>
  <si>
    <t>कक्षा 9 से 12 तक के अभिभावक की सहमति से मार्गदर्शन के लिए विद्यालय आकर लाभान्वित</t>
  </si>
  <si>
    <t>30</t>
  </si>
  <si>
    <t>कक्षा 9 से 12 तक के विद्यार्थी अभिभावक की सहमति से मार्गदर्शन के लिए विद्यालय आकर लाभान्वित</t>
  </si>
  <si>
    <t>कक्षा 9 से 12 तक मार्गदर्शन हेतु विद्यालय आकर लाभान्वित</t>
  </si>
  <si>
    <t>लाभान्वित</t>
  </si>
  <si>
    <t>इस शीट के कॉलम 6 से 30 तक मे ड्रॉपडाउन से यथोचित का चयन करना है एंट्री करनी है बाकी लॉक है।</t>
  </si>
  <si>
    <t>NO</t>
  </si>
  <si>
    <t xml:space="preserve">  </t>
  </si>
  <si>
    <t>इस शीट में प्रत्येक विद्यार्थी की सूचना कॉलम के अनुसार ड्रॉपडाउन से चयन करे । इस शीट की आप द्वारा भरी गई सूचना के आधार पर प्र्ति सप्ताह भेजी जानी वाली प्रपत्र-अ और प्रपत्र-ब मे ऑटोमैटिक  भरी जाएगी।                                            नए माह के लिए उपयोग के लिए कॉलम 9 से 30 तक data क्लियर करने के लिए DATA CLEAR बटन का प्रयोग कर सकते है</t>
  </si>
  <si>
    <t xml:space="preserve"> कॉलम 9 से 30 तक data क्लियर करने के लिए DATA CLEAR बटन का प्रयोग कर सकते है</t>
  </si>
  <si>
    <t>संकलन पश्चात विध्यार्थियों का गृहकार्य पोर्टफोलियो तैयार कर लिया गया है।(प्रतिशत)</t>
  </si>
  <si>
    <t>नामांकन 1से8</t>
  </si>
  <si>
    <t>PORTFOLIO COMPLETE</t>
  </si>
  <si>
    <t>कार्यालय पंचायत प्रारम्भिक शिक्षा अधिकारी एवं प्रधानाचार्य राजकीय उच्च माध्यमिक विद्यालय 13 डीओएल घडसाना</t>
  </si>
  <si>
    <t>राउमावि 13 डीओएल</t>
  </si>
  <si>
    <t>NOT AT HOME</t>
  </si>
  <si>
    <t>राउमावि 7 डीओएल</t>
  </si>
  <si>
    <t xml:space="preserve">राप्रावि 6 डीओएल </t>
  </si>
  <si>
    <t xml:space="preserve">राप्रावि 9 डीओएल </t>
  </si>
  <si>
    <t xml:space="preserve">राप्रावि 14 डीओएल </t>
  </si>
  <si>
    <t>GRAND TOTAL</t>
  </si>
  <si>
    <t>( हंसराज जोशी )</t>
  </si>
  <si>
    <t xml:space="preserve">संकलन पश्चात विध्यार्थियों का गृहकार्य पोर्टफोलियो तैयार कर लिया गया है, (संख्या) </t>
  </si>
  <si>
    <t>PEEO कार्यालय</t>
  </si>
  <si>
    <t>पंचायत प्रारम्भिक शिक्षा अधिकारी</t>
  </si>
  <si>
    <t>8 smile content</t>
  </si>
  <si>
    <t xml:space="preserve">9. PEEO SCH </t>
  </si>
  <si>
    <t>10 PEEO_A</t>
  </si>
  <si>
    <t>11 PEEO_B</t>
  </si>
  <si>
    <t>विभाग द्वारा प्रतिदिन प्रसारित विषयवार CONTENT का रिकॉर्ड</t>
  </si>
  <si>
    <t>समस्त PEEO अधीन विद्यालयों से सूचना प्राप्त करके डाटा भरें</t>
  </si>
  <si>
    <t>PEEO_SCH SHEET मे WEEK चयन अनुसार  समेकित AUTO READY</t>
  </si>
  <si>
    <t>PEEO_SCH SHEET मे WEEK चयन अनुसार समेकित AUTO READY</t>
  </si>
  <si>
    <t xml:space="preserve">व्हाट्सएप्प के माध्यम से स्माइल 3.0 से लाभान्वित </t>
  </si>
  <si>
    <t>टेलीविज़न के माध्यम से स्माइल 3.0 से लाभान्वित</t>
  </si>
  <si>
    <t>ऑफलाइन माध्यम से स्माइल 3.0 से लाभान्वित</t>
  </si>
  <si>
    <t>V.P.O. 13 DOL,GHARSANA,TEH. RAWLA MANDI,335707</t>
  </si>
  <si>
    <t>VPO 13D0L,GHARSANA,13DOL,335707</t>
  </si>
  <si>
    <t>WARD NO. 04,GHARSANA,13 DOL,335707</t>
  </si>
  <si>
    <t>GAGANDEEP KAUR,PADAMPUR,3BB1,335022</t>
  </si>
  <si>
    <t>ward no 5,gharsana,13 dol,335707</t>
  </si>
  <si>
    <t>14DOL,GHARSANA,14DOL A,335707</t>
  </si>
  <si>
    <t>14DOL ,GHARSANA,14DOL A,335707</t>
  </si>
  <si>
    <t>VPO13 DOL,GHARSANA,13 DOL,335707</t>
  </si>
  <si>
    <t>14DOL A,GHARSANA,14DOL A,335707</t>
  </si>
  <si>
    <t>14DOL A,GHARSANA,14 DOL A,335707</t>
  </si>
  <si>
    <t>ward no 5,gharsana,11 dol,335707</t>
  </si>
  <si>
    <t>W.N 10,GHARSANA,7DOL-B,335707</t>
  </si>
  <si>
    <t>WARD NO 3,SURATGARH,MANAKSAR,335804</t>
  </si>
  <si>
    <t>W.N6,GHARSANA,7DOL-B,335707</t>
  </si>
  <si>
    <t>ward no 4,gharsana,13 dol,335707</t>
  </si>
  <si>
    <t>########</t>
  </si>
  <si>
    <t>CHAK -11DOL PO-13 DOL,GHARSANA,CHAK -11 DOL PO- 13 DOL,335707</t>
  </si>
  <si>
    <t>31</t>
  </si>
  <si>
    <t>32</t>
  </si>
  <si>
    <t>33</t>
  </si>
  <si>
    <t>34</t>
  </si>
  <si>
    <t>35</t>
  </si>
  <si>
    <t>TEACHER'S CALLING DETAILS</t>
  </si>
  <si>
    <t>ONLINE</t>
  </si>
  <si>
    <t>जिस कक्षा का विवरण देखना है कक्षा ड्रॉपडाउन से चयन  करे</t>
  </si>
  <si>
    <t>OFFLINE</t>
  </si>
  <si>
    <t>Created by Hans Raj Joshi Principal</t>
  </si>
  <si>
    <r>
      <rPr>
        <b/>
        <i/>
        <sz val="11"/>
        <color rgb="FF7030A0"/>
        <rFont val="Cambria"/>
        <family val="1"/>
        <scheme val="major"/>
      </rPr>
      <t>Created by Hans Raj Joshi Principal</t>
    </r>
    <r>
      <rPr>
        <b/>
        <sz val="11"/>
        <color rgb="FF7030A0"/>
        <rFont val="Calibri"/>
        <family val="2"/>
        <scheme val="minor"/>
      </rPr>
      <t xml:space="preserve"> </t>
    </r>
    <r>
      <rPr>
        <b/>
        <i/>
        <sz val="11"/>
        <color rgb="FF7030A0"/>
        <rFont val="Cambria"/>
        <family val="1"/>
        <scheme val="major"/>
      </rPr>
      <t>GSSS 13DOL</t>
    </r>
  </si>
  <si>
    <t>WEEKLY QUIZ</t>
  </si>
  <si>
    <t>QUIZ में भाग लेने से वंचित विद्यार्थी</t>
  </si>
  <si>
    <t>शिक्षावाणी के माध्यम से स्माइल 3.0 से लाभान्वित</t>
  </si>
  <si>
    <t>36</t>
  </si>
  <si>
    <t>TEACHER'S CALLING  संख्या</t>
  </si>
  <si>
    <t>गृहकार्य जांच से सबंधित सूचना</t>
  </si>
  <si>
    <t>गृहकार्य जांच कर लिया गया है हां अथवा नहीं</t>
  </si>
  <si>
    <t>37</t>
  </si>
  <si>
    <t>38</t>
  </si>
  <si>
    <t>39</t>
  </si>
  <si>
    <t>40</t>
  </si>
  <si>
    <t>41</t>
  </si>
  <si>
    <t>रेडियो (शिक्षावाणी)के माध्यम से स्माइल 3.0 से लाभान्वित</t>
  </si>
  <si>
    <t>टेलीविज़न (शिक्षादर्शन) के माध्यम से स्माइल 3.0 से लाभान्वित</t>
  </si>
  <si>
    <t>कार्यालय PEEO राजकीय उच्च माध्यमिक विद्यालय 13 डीओएल  ब्लॉक घड़साना (श्रीगंगानगर )</t>
  </si>
  <si>
    <t xml:space="preserve">आओ घर में सीखे 2.0 ,स्माइल 3.0 राजस्थान के तहत दैनिक /साप्ताहिक PEEO क्षेत्र विद्यालय समेकित सूचना </t>
  </si>
  <si>
    <t xml:space="preserve">दिनांक </t>
  </si>
  <si>
    <t xml:space="preserve">वार </t>
  </si>
  <si>
    <t xml:space="preserve">सोमवार </t>
  </si>
  <si>
    <t xml:space="preserve">मंगलवार </t>
  </si>
  <si>
    <t xml:space="preserve">बुधवार </t>
  </si>
  <si>
    <t xml:space="preserve">गुरुवार </t>
  </si>
  <si>
    <t xml:space="preserve">शुक्रवार </t>
  </si>
  <si>
    <t xml:space="preserve">शनिवार </t>
  </si>
  <si>
    <t xml:space="preserve">क्रम संख्या </t>
  </si>
  <si>
    <t xml:space="preserve">नाम विद्यालय </t>
  </si>
  <si>
    <t xml:space="preserve">स्माइल कॉलिंग संख्या </t>
  </si>
  <si>
    <t xml:space="preserve">गृह कार्य वितरण विद्यार्थियों की संख्या </t>
  </si>
  <si>
    <t xml:space="preserve">गृह कार्य संकलन  विद्यार्थियों की संख्या </t>
  </si>
  <si>
    <t xml:space="preserve">गृह कार्य जाँच  विद्यार्थियों की संख्या </t>
  </si>
  <si>
    <t xml:space="preserve">क़्विज में भाग लेने वाले  विद्यार्थियों की संख्या </t>
  </si>
  <si>
    <t xml:space="preserve">अभिभावक संपर्क संख्या </t>
  </si>
  <si>
    <t xml:space="preserve">अध्यापक दैनन्दिनी संधारण हाँ या नहीं </t>
  </si>
  <si>
    <t xml:space="preserve">राउमावि 13 DOL </t>
  </si>
  <si>
    <t xml:space="preserve">राउप्रावि  7DOL </t>
  </si>
  <si>
    <t xml:space="preserve">राप्रावि  6 DOL </t>
  </si>
  <si>
    <t xml:space="preserve">राप्रावि  9 DOL  B </t>
  </si>
  <si>
    <t xml:space="preserve">राप्रावि  14  DOL </t>
  </si>
  <si>
    <t xml:space="preserve">साप्ताहिक समेकित सूचना </t>
  </si>
  <si>
    <t xml:space="preserve">सत्रारम्भ  कक्षाध्यापक /अध्यापक करणीय कार्य सूचना संकलन </t>
  </si>
  <si>
    <t xml:space="preserve">विद्यालय नामांकन </t>
  </si>
  <si>
    <t xml:space="preserve">क्रमोन्नति प्रमाण पत्र वितरण </t>
  </si>
  <si>
    <t xml:space="preserve">पाठ्य पुस्तक वितरण </t>
  </si>
  <si>
    <t xml:space="preserve">छात्र उपस्थिति  संधारण </t>
  </si>
  <si>
    <t xml:space="preserve">कक्षा व्हाट्सएप ग्रुप निर्माण </t>
  </si>
  <si>
    <t xml:space="preserve">ऑनलाइन शिक्षण /व्हाट्सएप्प से जुड़ने वाले विद्यर्थियों की संख्या </t>
  </si>
  <si>
    <t xml:space="preserve">ऑफलाइन शिक्षण /व्हाट्सएप्प से जुड़ने वाले विद्यर्थियों की संख्या </t>
  </si>
  <si>
    <t xml:space="preserve">शाला दर्पण स्टाफ लॉगिन में विद्यालयों विद्यार्थियों का गृह कार्य  वितरण वर्गीकरण </t>
  </si>
  <si>
    <t xml:space="preserve">हस्ताक्षर संस्था प्रधान </t>
  </si>
  <si>
    <t xml:space="preserve">1 से 12 </t>
  </si>
  <si>
    <t xml:space="preserve">1 से 8 </t>
  </si>
  <si>
    <t xml:space="preserve">1 से 5 </t>
  </si>
  <si>
    <t>1  से 5</t>
  </si>
  <si>
    <t>Week</t>
  </si>
  <si>
    <t xml:space="preserve">GO TO WEEK ENTRY </t>
  </si>
  <si>
    <t xml:space="preserve">NEW FORMAT INSERTED </t>
  </si>
  <si>
    <t xml:space="preserve">TOP </t>
  </si>
  <si>
    <t>1  to 12</t>
  </si>
  <si>
    <t>स्माइल 3.0 Monitoring Data</t>
  </si>
  <si>
    <t>12 New Format1</t>
  </si>
  <si>
    <t>13 Daily Info</t>
  </si>
  <si>
    <t xml:space="preserve"> निदेशालय द्वारा सत्र 2021-22 मे आदेशित सत्रारम्भ  कक्षाध्यापक /अध्यापक करणीय कार्य सूचना संकलन</t>
  </si>
  <si>
    <t>स्ज्का</t>
  </si>
  <si>
    <t>स्माइल 3.0 के अन्तर्गत विद्याथियों के अध्ययन हेतु गृहकार्य वितरण एवं संकलन हेतु शिक्षको के द्वारा भरे जाना वाला ( प्रपत्र -अ)</t>
  </si>
  <si>
    <t>updated 09-08-2021</t>
  </si>
  <si>
    <t>abc1</t>
  </si>
  <si>
    <t>abc2</t>
  </si>
  <si>
    <t>abc3</t>
  </si>
  <si>
    <t>abc4</t>
  </si>
  <si>
    <t>abc5</t>
  </si>
  <si>
    <t>abc6</t>
  </si>
  <si>
    <t>abc7</t>
  </si>
  <si>
    <t>abc8</t>
  </si>
  <si>
    <t>abc9</t>
  </si>
  <si>
    <t>abc10</t>
  </si>
  <si>
    <t>abc11</t>
  </si>
  <si>
    <t>abc12</t>
  </si>
  <si>
    <t>abc13</t>
  </si>
  <si>
    <t>abc14</t>
  </si>
  <si>
    <t>abc15</t>
  </si>
  <si>
    <t>abc16</t>
  </si>
  <si>
    <t>abc17</t>
  </si>
  <si>
    <t>abc18</t>
  </si>
  <si>
    <t>abc19</t>
  </si>
  <si>
    <t>abc20</t>
  </si>
  <si>
    <t>abc21</t>
  </si>
  <si>
    <t>abc22</t>
  </si>
  <si>
    <t>abc23</t>
  </si>
  <si>
    <t>abc24</t>
  </si>
  <si>
    <t>abc25</t>
  </si>
  <si>
    <t>abc26</t>
  </si>
  <si>
    <t>abc27</t>
  </si>
  <si>
    <t>abc28</t>
  </si>
  <si>
    <t>abc29</t>
  </si>
  <si>
    <t>abc30</t>
  </si>
  <si>
    <t>abc31</t>
  </si>
  <si>
    <t>abc32</t>
  </si>
  <si>
    <t>abc33</t>
  </si>
  <si>
    <t>abc34</t>
  </si>
  <si>
    <t>abc35</t>
  </si>
  <si>
    <t>abc36</t>
  </si>
  <si>
    <t>abc37</t>
  </si>
  <si>
    <t>abc38</t>
  </si>
  <si>
    <t>abc39</t>
  </si>
  <si>
    <t>abc40</t>
  </si>
  <si>
    <t>abc41</t>
  </si>
  <si>
    <t>abc42</t>
  </si>
  <si>
    <t>abc43</t>
  </si>
  <si>
    <t>abc44</t>
  </si>
  <si>
    <t>abc45</t>
  </si>
  <si>
    <t>abc46</t>
  </si>
  <si>
    <t>abc47</t>
  </si>
  <si>
    <t>abc48</t>
  </si>
  <si>
    <t>abc49</t>
  </si>
  <si>
    <t>abc50</t>
  </si>
  <si>
    <t>abc51</t>
  </si>
  <si>
    <t>abc52</t>
  </si>
  <si>
    <t>abc53</t>
  </si>
  <si>
    <t>abc54</t>
  </si>
  <si>
    <t>abc55</t>
  </si>
  <si>
    <t>abc56</t>
  </si>
  <si>
    <t>abc57</t>
  </si>
  <si>
    <t>abc58</t>
  </si>
  <si>
    <t>abc59</t>
  </si>
  <si>
    <t>abc60</t>
  </si>
  <si>
    <t>abc61</t>
  </si>
  <si>
    <t>abc62</t>
  </si>
  <si>
    <t>abc63</t>
  </si>
  <si>
    <t>abc64</t>
  </si>
  <si>
    <t>abc65</t>
  </si>
  <si>
    <t>abc66</t>
  </si>
  <si>
    <t>abc67</t>
  </si>
  <si>
    <t>abc68</t>
  </si>
  <si>
    <t>abc69</t>
  </si>
  <si>
    <t>abc70</t>
  </si>
  <si>
    <t>abc71</t>
  </si>
  <si>
    <t>abc72</t>
  </si>
  <si>
    <t>abc73</t>
  </si>
  <si>
    <t>abc74</t>
  </si>
  <si>
    <t>abc75</t>
  </si>
  <si>
    <t>abc76</t>
  </si>
  <si>
    <t>abc77</t>
  </si>
  <si>
    <t>abc78</t>
  </si>
  <si>
    <t>abc79</t>
  </si>
  <si>
    <t>abc80</t>
  </si>
  <si>
    <t>abc81</t>
  </si>
  <si>
    <t>abc82</t>
  </si>
  <si>
    <t>abc83</t>
  </si>
  <si>
    <t>abc84</t>
  </si>
  <si>
    <t>abc85</t>
  </si>
  <si>
    <t>abc86</t>
  </si>
  <si>
    <t>abc87</t>
  </si>
  <si>
    <t>abc88</t>
  </si>
  <si>
    <t>abc89</t>
  </si>
  <si>
    <t>abc90</t>
  </si>
  <si>
    <t>abc91</t>
  </si>
  <si>
    <t>abc92</t>
  </si>
  <si>
    <t>abc93</t>
  </si>
  <si>
    <t>abc94</t>
  </si>
  <si>
    <t>abc95</t>
  </si>
  <si>
    <t>abc96</t>
  </si>
  <si>
    <t>abc97</t>
  </si>
  <si>
    <t>abc98</t>
  </si>
  <si>
    <t>abc99</t>
  </si>
  <si>
    <t>abc100</t>
  </si>
  <si>
    <t>abc101</t>
  </si>
  <si>
    <t>abc102</t>
  </si>
  <si>
    <t>abc103</t>
  </si>
  <si>
    <t>abc104</t>
  </si>
  <si>
    <t>abc105</t>
  </si>
  <si>
    <t>abc106</t>
  </si>
  <si>
    <t>abc107</t>
  </si>
  <si>
    <t>abc108</t>
  </si>
  <si>
    <t>abc109</t>
  </si>
  <si>
    <t>abc110</t>
  </si>
  <si>
    <t>abc111</t>
  </si>
  <si>
    <t>abc112</t>
  </si>
  <si>
    <t>abc113</t>
  </si>
  <si>
    <t>abc114</t>
  </si>
  <si>
    <t>abc115</t>
  </si>
  <si>
    <t>abc116</t>
  </si>
  <si>
    <t>abc117</t>
  </si>
  <si>
    <t>abc118</t>
  </si>
  <si>
    <t>abc119</t>
  </si>
  <si>
    <t>abc120</t>
  </si>
  <si>
    <t>abc121</t>
  </si>
  <si>
    <t>abc122</t>
  </si>
  <si>
    <t>abc123</t>
  </si>
  <si>
    <t>abc124</t>
  </si>
  <si>
    <t>abc125</t>
  </si>
  <si>
    <t>abc126</t>
  </si>
  <si>
    <t>abc127</t>
  </si>
  <si>
    <t>abc128</t>
  </si>
  <si>
    <t>abc129</t>
  </si>
  <si>
    <t>abc130</t>
  </si>
  <si>
    <t>abc131</t>
  </si>
  <si>
    <t>abc132</t>
  </si>
  <si>
    <t>abc133</t>
  </si>
  <si>
    <t>abc134</t>
  </si>
  <si>
    <t>abc135</t>
  </si>
  <si>
    <t>abc136</t>
  </si>
  <si>
    <t>abc137</t>
  </si>
  <si>
    <t>abc138</t>
  </si>
  <si>
    <t>abc139</t>
  </si>
  <si>
    <t>abc140</t>
  </si>
  <si>
    <t>abc141</t>
  </si>
  <si>
    <t>abc142</t>
  </si>
  <si>
    <t>abc143</t>
  </si>
  <si>
    <t>abc144</t>
  </si>
  <si>
    <t>abc145</t>
  </si>
  <si>
    <t>abc146</t>
  </si>
  <si>
    <t>abc147</t>
  </si>
  <si>
    <t>abc148</t>
  </si>
  <si>
    <t>abc149</t>
  </si>
  <si>
    <t>abc150</t>
  </si>
  <si>
    <t>abc151</t>
  </si>
  <si>
    <t>abc152</t>
  </si>
  <si>
    <t>abc153</t>
  </si>
  <si>
    <t>abc154</t>
  </si>
  <si>
    <t>abc155</t>
  </si>
  <si>
    <t>abc156</t>
  </si>
  <si>
    <t>abc157</t>
  </si>
  <si>
    <t>abc158</t>
  </si>
  <si>
    <t>abc159</t>
  </si>
  <si>
    <t>abc160</t>
  </si>
  <si>
    <t>abc161</t>
  </si>
  <si>
    <t>abc162</t>
  </si>
  <si>
    <t>abc163</t>
  </si>
  <si>
    <t>abc164</t>
  </si>
  <si>
    <t>abc165</t>
  </si>
  <si>
    <t>abc166</t>
  </si>
  <si>
    <t>abc167</t>
  </si>
  <si>
    <t>abc168</t>
  </si>
  <si>
    <t>abc169</t>
  </si>
  <si>
    <t>abc170</t>
  </si>
  <si>
    <t>abc171</t>
  </si>
  <si>
    <t>abc172</t>
  </si>
  <si>
    <t>abc173</t>
  </si>
  <si>
    <t>abc174</t>
  </si>
  <si>
    <t>abc175</t>
  </si>
  <si>
    <t>abc176</t>
  </si>
  <si>
    <t>abc177</t>
  </si>
  <si>
    <t>abc178</t>
  </si>
  <si>
    <t>abc179</t>
  </si>
  <si>
    <t>abc180</t>
  </si>
  <si>
    <t>abc181</t>
  </si>
  <si>
    <t>abc182</t>
  </si>
  <si>
    <t>abc183</t>
  </si>
  <si>
    <t>abc184</t>
  </si>
  <si>
    <t>abc185</t>
  </si>
  <si>
    <t>abc186</t>
  </si>
  <si>
    <t>abc187</t>
  </si>
  <si>
    <t>abc188</t>
  </si>
  <si>
    <t>abc189</t>
  </si>
  <si>
    <t>abc190</t>
  </si>
  <si>
    <t>abc191</t>
  </si>
  <si>
    <t>abc192</t>
  </si>
  <si>
    <t>abc193</t>
  </si>
  <si>
    <t>abc194</t>
  </si>
  <si>
    <t>abc195</t>
  </si>
  <si>
    <t>abc196</t>
  </si>
  <si>
    <t>abc197</t>
  </si>
  <si>
    <t>abc198</t>
  </si>
  <si>
    <t>abc199</t>
  </si>
  <si>
    <t>abc200</t>
  </si>
  <si>
    <t>abc201</t>
  </si>
  <si>
    <t>abc202</t>
  </si>
  <si>
    <t>abc203</t>
  </si>
  <si>
    <t>abc204</t>
  </si>
  <si>
    <t>abc205</t>
  </si>
  <si>
    <t>abc206</t>
  </si>
  <si>
    <t>abc207</t>
  </si>
  <si>
    <t>abc208</t>
  </si>
  <si>
    <t>abc209</t>
  </si>
  <si>
    <t>abc210</t>
  </si>
  <si>
    <t>abc211</t>
  </si>
  <si>
    <t>abc212</t>
  </si>
  <si>
    <t>abc213</t>
  </si>
  <si>
    <t>abc214</t>
  </si>
  <si>
    <t>abc215</t>
  </si>
  <si>
    <t>abc216</t>
  </si>
  <si>
    <t>abc217</t>
  </si>
  <si>
    <t>abc218</t>
  </si>
  <si>
    <t>abc219</t>
  </si>
  <si>
    <t>abc220</t>
  </si>
  <si>
    <t>abc221</t>
  </si>
  <si>
    <t>abc222</t>
  </si>
  <si>
    <t>abc223</t>
  </si>
  <si>
    <t>abc224</t>
  </si>
  <si>
    <t>abc225</t>
  </si>
  <si>
    <t>abc226</t>
  </si>
  <si>
    <t>abc227</t>
  </si>
  <si>
    <t>abc228</t>
  </si>
  <si>
    <t>abc229</t>
  </si>
  <si>
    <t>abc230</t>
  </si>
  <si>
    <t>abc231</t>
  </si>
  <si>
    <t>abc232</t>
  </si>
  <si>
    <t>abc233</t>
  </si>
  <si>
    <t>abc234</t>
  </si>
  <si>
    <t>abc235</t>
  </si>
  <si>
    <t>abc236</t>
  </si>
  <si>
    <t>abc237</t>
  </si>
  <si>
    <t>abc238</t>
  </si>
  <si>
    <t>abc239</t>
  </si>
  <si>
    <t>abc240</t>
  </si>
  <si>
    <t>abc241</t>
  </si>
  <si>
    <t>abc242</t>
  </si>
  <si>
    <t>abc243</t>
  </si>
  <si>
    <t>abc244</t>
  </si>
  <si>
    <t>abc245</t>
  </si>
  <si>
    <t>abc246</t>
  </si>
  <si>
    <t>abc247</t>
  </si>
  <si>
    <t>abc248</t>
  </si>
  <si>
    <t>abc249</t>
  </si>
  <si>
    <t>abc250</t>
  </si>
  <si>
    <t>abc251</t>
  </si>
  <si>
    <t>abc252</t>
  </si>
  <si>
    <t>abc253</t>
  </si>
  <si>
    <t>abc254</t>
  </si>
  <si>
    <t>abc255</t>
  </si>
  <si>
    <t>abc256</t>
  </si>
  <si>
    <t>abc257</t>
  </si>
  <si>
    <t>abc258</t>
  </si>
  <si>
    <t>abc259</t>
  </si>
  <si>
    <t>abc260</t>
  </si>
  <si>
    <t>abc261</t>
  </si>
  <si>
    <t>abc262</t>
  </si>
  <si>
    <t>abc263</t>
  </si>
  <si>
    <t>abc264</t>
  </si>
  <si>
    <t>abc265</t>
  </si>
  <si>
    <t>abc266</t>
  </si>
  <si>
    <t>abc267</t>
  </si>
  <si>
    <t>abc268</t>
  </si>
  <si>
    <t>abc269</t>
  </si>
  <si>
    <t>abc270</t>
  </si>
  <si>
    <t>abc271</t>
  </si>
  <si>
    <t>xyz1</t>
  </si>
  <si>
    <t>xyz2</t>
  </si>
  <si>
    <t>xyz3</t>
  </si>
  <si>
    <t>xyz4</t>
  </si>
  <si>
    <t>xyz5</t>
  </si>
  <si>
    <t>xyz6</t>
  </si>
  <si>
    <t>xyz7</t>
  </si>
  <si>
    <t>xyz8</t>
  </si>
  <si>
    <t>xyz9</t>
  </si>
  <si>
    <t>xyz10</t>
  </si>
  <si>
    <t>xyz11</t>
  </si>
  <si>
    <t>xyz12</t>
  </si>
  <si>
    <t>xyz13</t>
  </si>
  <si>
    <t>xyz14</t>
  </si>
  <si>
    <t>xyz15</t>
  </si>
  <si>
    <t>xyz16</t>
  </si>
  <si>
    <t>xyz17</t>
  </si>
  <si>
    <t>xyz18</t>
  </si>
  <si>
    <t>xyz19</t>
  </si>
  <si>
    <t>xyz20</t>
  </si>
  <si>
    <t>xyz21</t>
  </si>
  <si>
    <t>xyz22</t>
  </si>
  <si>
    <t>xyz23</t>
  </si>
  <si>
    <t>xyz24</t>
  </si>
  <si>
    <t>xyz25</t>
  </si>
  <si>
    <t>xyz26</t>
  </si>
  <si>
    <t>xyz27</t>
  </si>
  <si>
    <t>xyz28</t>
  </si>
  <si>
    <t>xyz29</t>
  </si>
  <si>
    <t>xyz30</t>
  </si>
  <si>
    <t>xyz31</t>
  </si>
  <si>
    <t>xyz32</t>
  </si>
  <si>
    <t>xyz33</t>
  </si>
  <si>
    <t>xyz34</t>
  </si>
  <si>
    <t>xyz35</t>
  </si>
  <si>
    <t>xyz36</t>
  </si>
  <si>
    <t>xyz37</t>
  </si>
  <si>
    <t>xyz38</t>
  </si>
  <si>
    <t>xyz39</t>
  </si>
  <si>
    <t>xyz40</t>
  </si>
  <si>
    <t>xyz41</t>
  </si>
  <si>
    <t>xyz42</t>
  </si>
  <si>
    <t>xyz43</t>
  </si>
  <si>
    <t>xyz44</t>
  </si>
  <si>
    <t>xyz45</t>
  </si>
  <si>
    <t>xyz46</t>
  </si>
  <si>
    <t>xyz47</t>
  </si>
  <si>
    <t>xyz48</t>
  </si>
  <si>
    <t>xyz49</t>
  </si>
  <si>
    <t>xyz50</t>
  </si>
  <si>
    <t>xyz51</t>
  </si>
  <si>
    <t>xyz52</t>
  </si>
  <si>
    <t>xyz53</t>
  </si>
  <si>
    <t>xyz54</t>
  </si>
  <si>
    <t>xyz55</t>
  </si>
  <si>
    <t>xyz56</t>
  </si>
  <si>
    <t>xyz57</t>
  </si>
  <si>
    <t>xyz58</t>
  </si>
  <si>
    <t>xyz59</t>
  </si>
  <si>
    <t>xyz60</t>
  </si>
  <si>
    <t>xyz61</t>
  </si>
  <si>
    <t>xyz62</t>
  </si>
  <si>
    <t>xyz63</t>
  </si>
  <si>
    <t>xyz64</t>
  </si>
  <si>
    <t>xyz65</t>
  </si>
  <si>
    <t>xyz66</t>
  </si>
  <si>
    <t>xyz67</t>
  </si>
  <si>
    <t>xyz68</t>
  </si>
  <si>
    <t>xyz69</t>
  </si>
  <si>
    <t>xyz70</t>
  </si>
  <si>
    <t>xyz71</t>
  </si>
  <si>
    <t>xyz72</t>
  </si>
  <si>
    <t>xyz73</t>
  </si>
  <si>
    <t>xyz74</t>
  </si>
  <si>
    <t>xyz75</t>
  </si>
  <si>
    <t>xyz76</t>
  </si>
  <si>
    <t>xyz77</t>
  </si>
  <si>
    <t>xyz78</t>
  </si>
  <si>
    <t>xyz79</t>
  </si>
  <si>
    <t>xyz80</t>
  </si>
  <si>
    <t>xyz81</t>
  </si>
  <si>
    <t>xyz82</t>
  </si>
  <si>
    <t>xyz83</t>
  </si>
  <si>
    <t>xyz84</t>
  </si>
  <si>
    <t>xyz85</t>
  </si>
  <si>
    <t>xyz86</t>
  </si>
  <si>
    <t>xyz87</t>
  </si>
  <si>
    <t>xyz88</t>
  </si>
  <si>
    <t>xyz89</t>
  </si>
  <si>
    <t>xyz90</t>
  </si>
  <si>
    <t>xyz91</t>
  </si>
  <si>
    <t>xyz92</t>
  </si>
  <si>
    <t>xyz93</t>
  </si>
  <si>
    <t>xyz94</t>
  </si>
  <si>
    <t>xyz95</t>
  </si>
  <si>
    <t>xyz96</t>
  </si>
  <si>
    <t>xyz97</t>
  </si>
  <si>
    <t>xyz98</t>
  </si>
  <si>
    <t>xyz99</t>
  </si>
  <si>
    <t>xyz100</t>
  </si>
  <si>
    <t>xyz101</t>
  </si>
  <si>
    <t>xyz102</t>
  </si>
  <si>
    <t>xyz103</t>
  </si>
  <si>
    <t>xyz104</t>
  </si>
  <si>
    <t>xyz105</t>
  </si>
  <si>
    <t>xyz106</t>
  </si>
  <si>
    <t>xyz107</t>
  </si>
  <si>
    <t>xyz108</t>
  </si>
  <si>
    <t>xyz109</t>
  </si>
  <si>
    <t>xyz110</t>
  </si>
  <si>
    <t>xyz111</t>
  </si>
  <si>
    <t>xyz112</t>
  </si>
  <si>
    <t>xyz113</t>
  </si>
  <si>
    <t>xyz114</t>
  </si>
  <si>
    <t>xyz115</t>
  </si>
  <si>
    <t>xyz116</t>
  </si>
  <si>
    <t>xyz117</t>
  </si>
  <si>
    <t>xyz118</t>
  </si>
  <si>
    <t>xyz119</t>
  </si>
  <si>
    <t>xyz120</t>
  </si>
  <si>
    <t>xyz121</t>
  </si>
  <si>
    <t>xyz122</t>
  </si>
  <si>
    <t>xyz123</t>
  </si>
  <si>
    <t>xyz124</t>
  </si>
  <si>
    <t>xyz125</t>
  </si>
  <si>
    <t>xyz126</t>
  </si>
  <si>
    <t>xyz127</t>
  </si>
  <si>
    <t>xyz128</t>
  </si>
  <si>
    <t>xyz129</t>
  </si>
  <si>
    <t>xyz130</t>
  </si>
  <si>
    <t>xyz131</t>
  </si>
  <si>
    <t>xyz132</t>
  </si>
  <si>
    <t>xyz133</t>
  </si>
  <si>
    <t>xyz134</t>
  </si>
  <si>
    <t>xyz135</t>
  </si>
  <si>
    <t>xyz136</t>
  </si>
  <si>
    <t>xyz137</t>
  </si>
  <si>
    <t>xyz138</t>
  </si>
  <si>
    <t>xyz139</t>
  </si>
  <si>
    <t>xyz140</t>
  </si>
  <si>
    <t>xyz141</t>
  </si>
  <si>
    <t>xyz142</t>
  </si>
  <si>
    <t>xyz143</t>
  </si>
  <si>
    <t>xyz144</t>
  </si>
  <si>
    <t>xyz145</t>
  </si>
  <si>
    <t>xyz146</t>
  </si>
  <si>
    <t>xyz147</t>
  </si>
  <si>
    <t>xyz148</t>
  </si>
  <si>
    <t>xyz149</t>
  </si>
  <si>
    <t>xyz150</t>
  </si>
  <si>
    <t>xyz151</t>
  </si>
  <si>
    <t>xyz152</t>
  </si>
  <si>
    <t>xyz153</t>
  </si>
  <si>
    <t>xyz154</t>
  </si>
  <si>
    <t>xyz155</t>
  </si>
  <si>
    <t>xyz156</t>
  </si>
  <si>
    <t>xyz157</t>
  </si>
  <si>
    <t>xyz158</t>
  </si>
  <si>
    <t>xyz159</t>
  </si>
  <si>
    <t>xyz160</t>
  </si>
  <si>
    <t>xyz161</t>
  </si>
  <si>
    <t>xyz162</t>
  </si>
  <si>
    <t>xyz163</t>
  </si>
  <si>
    <t>xyz164</t>
  </si>
  <si>
    <t>xyz165</t>
  </si>
  <si>
    <t>xyz166</t>
  </si>
  <si>
    <t>xyz167</t>
  </si>
  <si>
    <t>xyz168</t>
  </si>
  <si>
    <t>xyz169</t>
  </si>
  <si>
    <t>xyz170</t>
  </si>
  <si>
    <t>xyz171</t>
  </si>
  <si>
    <t>xyz172</t>
  </si>
  <si>
    <t>xyz173</t>
  </si>
  <si>
    <t>xyz174</t>
  </si>
  <si>
    <t>xyz175</t>
  </si>
  <si>
    <t>xyz176</t>
  </si>
  <si>
    <t>xyz177</t>
  </si>
  <si>
    <t>xyz178</t>
  </si>
  <si>
    <t>xyz179</t>
  </si>
  <si>
    <t>xyz180</t>
  </si>
  <si>
    <t>xyz181</t>
  </si>
  <si>
    <t>xyz182</t>
  </si>
  <si>
    <t>xyz183</t>
  </si>
  <si>
    <t>xyz184</t>
  </si>
  <si>
    <t>xyz185</t>
  </si>
  <si>
    <t>xyz186</t>
  </si>
  <si>
    <t>xyz187</t>
  </si>
  <si>
    <t>xyz188</t>
  </si>
  <si>
    <t>xyz189</t>
  </si>
  <si>
    <t>xyz190</t>
  </si>
  <si>
    <t>xyz191</t>
  </si>
  <si>
    <t>xyz192</t>
  </si>
  <si>
    <t>xyz193</t>
  </si>
  <si>
    <t>xyz194</t>
  </si>
  <si>
    <t>xyz195</t>
  </si>
  <si>
    <t>xyz196</t>
  </si>
  <si>
    <t>xyz197</t>
  </si>
  <si>
    <t>xyz198</t>
  </si>
  <si>
    <t>xyz199</t>
  </si>
  <si>
    <t>xyz200</t>
  </si>
  <si>
    <t>xyz201</t>
  </si>
  <si>
    <t>xyz202</t>
  </si>
  <si>
    <t>xyz203</t>
  </si>
  <si>
    <t>xyz204</t>
  </si>
  <si>
    <t>xyz205</t>
  </si>
  <si>
    <t>xyz206</t>
  </si>
  <si>
    <t>xyz207</t>
  </si>
  <si>
    <t>xyz208</t>
  </si>
  <si>
    <t>xyz209</t>
  </si>
  <si>
    <t>xyz210</t>
  </si>
  <si>
    <t>xyz211</t>
  </si>
  <si>
    <t>xyz212</t>
  </si>
  <si>
    <t>xyz213</t>
  </si>
  <si>
    <t>xyz214</t>
  </si>
  <si>
    <t>xyz215</t>
  </si>
  <si>
    <t>xyz216</t>
  </si>
  <si>
    <t>xyz217</t>
  </si>
  <si>
    <t>xyz218</t>
  </si>
  <si>
    <t>xyz219</t>
  </si>
  <si>
    <t>xyz220</t>
  </si>
  <si>
    <t>xyz221</t>
  </si>
  <si>
    <t>xyz222</t>
  </si>
  <si>
    <t>xyz223</t>
  </si>
  <si>
    <t>xyz224</t>
  </si>
  <si>
    <t>xyz225</t>
  </si>
  <si>
    <t>xyz226</t>
  </si>
  <si>
    <t>xyz227</t>
  </si>
  <si>
    <t>xyz228</t>
  </si>
  <si>
    <t>xyz229</t>
  </si>
  <si>
    <t>xyz230</t>
  </si>
  <si>
    <t>xyz231</t>
  </si>
  <si>
    <t>xyz232</t>
  </si>
  <si>
    <t>xyz233</t>
  </si>
  <si>
    <t>xyz234</t>
  </si>
  <si>
    <t>xyz235</t>
  </si>
  <si>
    <t>xyz236</t>
  </si>
  <si>
    <t>xyz237</t>
  </si>
  <si>
    <t>xyz238</t>
  </si>
  <si>
    <t>xyz239</t>
  </si>
  <si>
    <t>xyz240</t>
  </si>
  <si>
    <t>xyz241</t>
  </si>
  <si>
    <t>xyz242</t>
  </si>
  <si>
    <t>xyz243</t>
  </si>
  <si>
    <t>xyz244</t>
  </si>
  <si>
    <t>xyz245</t>
  </si>
  <si>
    <t>xyz246</t>
  </si>
  <si>
    <t>xyz247</t>
  </si>
  <si>
    <t>xyz248</t>
  </si>
  <si>
    <t>xyz249</t>
  </si>
  <si>
    <t>xyz250</t>
  </si>
  <si>
    <t>xyz251</t>
  </si>
  <si>
    <t>xyz252</t>
  </si>
  <si>
    <t>xyz253</t>
  </si>
  <si>
    <t>xyz254</t>
  </si>
  <si>
    <t>xyz255</t>
  </si>
  <si>
    <t>xyz256</t>
  </si>
  <si>
    <t>xyz257</t>
  </si>
  <si>
    <t>xyz258</t>
  </si>
  <si>
    <t>xyz259</t>
  </si>
  <si>
    <t>xyz260</t>
  </si>
  <si>
    <t>xyz261</t>
  </si>
  <si>
    <t>xyz262</t>
  </si>
  <si>
    <t>xyz263</t>
  </si>
  <si>
    <t>xyz264</t>
  </si>
  <si>
    <t>xyz265</t>
  </si>
  <si>
    <t>xyz266</t>
  </si>
  <si>
    <t>xyz267</t>
  </si>
  <si>
    <t>xyz268</t>
  </si>
  <si>
    <t>xyz269</t>
  </si>
  <si>
    <t>xyz270</t>
  </si>
  <si>
    <t>xyz271</t>
  </si>
  <si>
    <t>pqr1</t>
  </si>
  <si>
    <t>pqr2</t>
  </si>
  <si>
    <t>pqr3</t>
  </si>
  <si>
    <t>pqr4</t>
  </si>
  <si>
    <t>pqr5</t>
  </si>
  <si>
    <t>pqr6</t>
  </si>
  <si>
    <t>pqr7</t>
  </si>
  <si>
    <t>pqr8</t>
  </si>
  <si>
    <t>pqr9</t>
  </si>
  <si>
    <t>pqr10</t>
  </si>
  <si>
    <t>pqr11</t>
  </si>
  <si>
    <t>pqr12</t>
  </si>
  <si>
    <t>pqr13</t>
  </si>
  <si>
    <t>pqr14</t>
  </si>
  <si>
    <t>pqr15</t>
  </si>
  <si>
    <t>pqr16</t>
  </si>
  <si>
    <t>pqr17</t>
  </si>
  <si>
    <t>pqr18</t>
  </si>
  <si>
    <t>pqr19</t>
  </si>
  <si>
    <t>pqr20</t>
  </si>
  <si>
    <t>pqr21</t>
  </si>
  <si>
    <t>pqr22</t>
  </si>
  <si>
    <t>pqr23</t>
  </si>
  <si>
    <t>pqr24</t>
  </si>
  <si>
    <t>pqr25</t>
  </si>
  <si>
    <t>pqr26</t>
  </si>
  <si>
    <t>pqr27</t>
  </si>
  <si>
    <t>pqr28</t>
  </si>
  <si>
    <t>pqr29</t>
  </si>
  <si>
    <t>pqr30</t>
  </si>
  <si>
    <t>pqr31</t>
  </si>
  <si>
    <t>pqr32</t>
  </si>
  <si>
    <t>pqr33</t>
  </si>
  <si>
    <t>pqr34</t>
  </si>
  <si>
    <t>pqr35</t>
  </si>
  <si>
    <t>pqr36</t>
  </si>
  <si>
    <t>pqr37</t>
  </si>
  <si>
    <t>pqr38</t>
  </si>
  <si>
    <t>pqr39</t>
  </si>
  <si>
    <t>pqr40</t>
  </si>
  <si>
    <t>pqr41</t>
  </si>
  <si>
    <t>pqr42</t>
  </si>
  <si>
    <t>pqr43</t>
  </si>
  <si>
    <t>pqr44</t>
  </si>
  <si>
    <t>pqr45</t>
  </si>
  <si>
    <t>pqr46</t>
  </si>
  <si>
    <t>pqr47</t>
  </si>
  <si>
    <t>pqr48</t>
  </si>
  <si>
    <t>pqr49</t>
  </si>
  <si>
    <t>pqr50</t>
  </si>
  <si>
    <t>pqr51</t>
  </si>
  <si>
    <t>pqr52</t>
  </si>
  <si>
    <t>pqr53</t>
  </si>
  <si>
    <t>pqr54</t>
  </si>
  <si>
    <t>pqr55</t>
  </si>
  <si>
    <t>pqr56</t>
  </si>
  <si>
    <t>pqr57</t>
  </si>
  <si>
    <t>pqr58</t>
  </si>
  <si>
    <t>pqr59</t>
  </si>
  <si>
    <t>pqr60</t>
  </si>
  <si>
    <t>pqr61</t>
  </si>
  <si>
    <t>pqr62</t>
  </si>
  <si>
    <t>pqr63</t>
  </si>
  <si>
    <t>pqr64</t>
  </si>
  <si>
    <t>pqr65</t>
  </si>
  <si>
    <t>pqr66</t>
  </si>
  <si>
    <t>pqr67</t>
  </si>
  <si>
    <t>pqr68</t>
  </si>
  <si>
    <t>pqr69</t>
  </si>
  <si>
    <t>pqr70</t>
  </si>
  <si>
    <t>pqr71</t>
  </si>
  <si>
    <t>pqr72</t>
  </si>
  <si>
    <t>pqr73</t>
  </si>
  <si>
    <t>pqr74</t>
  </si>
  <si>
    <t>pqr75</t>
  </si>
  <si>
    <t>pqr76</t>
  </si>
  <si>
    <t>pqr77</t>
  </si>
  <si>
    <t>pqr78</t>
  </si>
  <si>
    <t>pqr79</t>
  </si>
  <si>
    <t>pqr80</t>
  </si>
  <si>
    <t>pqr81</t>
  </si>
  <si>
    <t>pqr82</t>
  </si>
  <si>
    <t>pqr83</t>
  </si>
  <si>
    <t>pqr84</t>
  </si>
  <si>
    <t>pqr85</t>
  </si>
  <si>
    <t>pqr86</t>
  </si>
  <si>
    <t>pqr87</t>
  </si>
  <si>
    <t>pqr88</t>
  </si>
  <si>
    <t>pqr89</t>
  </si>
  <si>
    <t>pqr90</t>
  </si>
  <si>
    <t>pqr91</t>
  </si>
  <si>
    <t>pqr92</t>
  </si>
  <si>
    <t>pqr93</t>
  </si>
  <si>
    <t>pqr94</t>
  </si>
  <si>
    <t>pqr95</t>
  </si>
  <si>
    <t>pqr96</t>
  </si>
  <si>
    <t>pqr97</t>
  </si>
  <si>
    <t>pqr98</t>
  </si>
  <si>
    <t>pqr99</t>
  </si>
  <si>
    <t>pqr100</t>
  </si>
  <si>
    <t>pqr101</t>
  </si>
  <si>
    <t>pqr102</t>
  </si>
  <si>
    <t>pqr103</t>
  </si>
  <si>
    <t>pqr104</t>
  </si>
  <si>
    <t>pqr105</t>
  </si>
  <si>
    <t>pqr106</t>
  </si>
  <si>
    <t>pqr107</t>
  </si>
  <si>
    <t>pqr108</t>
  </si>
  <si>
    <t>pqr109</t>
  </si>
  <si>
    <t>pqr110</t>
  </si>
  <si>
    <t>pqr111</t>
  </si>
  <si>
    <t>pqr112</t>
  </si>
  <si>
    <t>pqr113</t>
  </si>
  <si>
    <t>pqr114</t>
  </si>
  <si>
    <t>pqr115</t>
  </si>
  <si>
    <t>pqr116</t>
  </si>
  <si>
    <t>pqr117</t>
  </si>
  <si>
    <t>pqr118</t>
  </si>
  <si>
    <t>pqr119</t>
  </si>
  <si>
    <t>pqr120</t>
  </si>
  <si>
    <t>pqr121</t>
  </si>
  <si>
    <t>pqr122</t>
  </si>
  <si>
    <t>pqr123</t>
  </si>
  <si>
    <t>pqr124</t>
  </si>
  <si>
    <t>pqr125</t>
  </si>
  <si>
    <t>pqr126</t>
  </si>
  <si>
    <t>pqr127</t>
  </si>
  <si>
    <t>pqr128</t>
  </si>
  <si>
    <t>pqr129</t>
  </si>
  <si>
    <t>pqr130</t>
  </si>
  <si>
    <t>pqr131</t>
  </si>
  <si>
    <t>pqr132</t>
  </si>
  <si>
    <t>pqr133</t>
  </si>
  <si>
    <t>pqr134</t>
  </si>
  <si>
    <t>pqr135</t>
  </si>
  <si>
    <t>pqr136</t>
  </si>
  <si>
    <t>pqr137</t>
  </si>
  <si>
    <t>pqr138</t>
  </si>
  <si>
    <t>pqr139</t>
  </si>
  <si>
    <t>pqr140</t>
  </si>
  <si>
    <t>pqr141</t>
  </si>
  <si>
    <t>pqr142</t>
  </si>
  <si>
    <t>pqr143</t>
  </si>
  <si>
    <t>pqr144</t>
  </si>
  <si>
    <t>pqr145</t>
  </si>
  <si>
    <t>pqr146</t>
  </si>
  <si>
    <t>pqr147</t>
  </si>
  <si>
    <t>pqr148</t>
  </si>
  <si>
    <t>pqr149</t>
  </si>
  <si>
    <t>pqr150</t>
  </si>
  <si>
    <t>pqr151</t>
  </si>
  <si>
    <t>pqr152</t>
  </si>
  <si>
    <t>pqr153</t>
  </si>
  <si>
    <t>pqr154</t>
  </si>
  <si>
    <t>pqr155</t>
  </si>
  <si>
    <t>pqr156</t>
  </si>
  <si>
    <t>pqr157</t>
  </si>
  <si>
    <t>pqr158</t>
  </si>
  <si>
    <t>pqr159</t>
  </si>
  <si>
    <t>pqr160</t>
  </si>
  <si>
    <t>pqr161</t>
  </si>
  <si>
    <t>pqr162</t>
  </si>
  <si>
    <t>pqr163</t>
  </si>
  <si>
    <t>pqr164</t>
  </si>
  <si>
    <t>pqr165</t>
  </si>
  <si>
    <t>pqr166</t>
  </si>
  <si>
    <t>pqr167</t>
  </si>
  <si>
    <t>pqr168</t>
  </si>
  <si>
    <t>pqr169</t>
  </si>
  <si>
    <t>pqr170</t>
  </si>
  <si>
    <t>pqr171</t>
  </si>
  <si>
    <t>pqr172</t>
  </si>
  <si>
    <t>pqr173</t>
  </si>
  <si>
    <t>pqr174</t>
  </si>
  <si>
    <t>pqr175</t>
  </si>
  <si>
    <t>pqr176</t>
  </si>
  <si>
    <t>pqr177</t>
  </si>
  <si>
    <t>pqr178</t>
  </si>
  <si>
    <t>pqr179</t>
  </si>
  <si>
    <t>pqr180</t>
  </si>
  <si>
    <t>pqr181</t>
  </si>
  <si>
    <t>pqr182</t>
  </si>
  <si>
    <t>pqr183</t>
  </si>
  <si>
    <t>pqr184</t>
  </si>
  <si>
    <t>pqr185</t>
  </si>
  <si>
    <t>pqr186</t>
  </si>
  <si>
    <t>pqr187</t>
  </si>
  <si>
    <t>pqr188</t>
  </si>
  <si>
    <t>pqr189</t>
  </si>
  <si>
    <t>pqr190</t>
  </si>
  <si>
    <t>pqr191</t>
  </si>
  <si>
    <t>pqr192</t>
  </si>
  <si>
    <t>pqr193</t>
  </si>
  <si>
    <t>pqr194</t>
  </si>
  <si>
    <t>pqr195</t>
  </si>
  <si>
    <t>pqr196</t>
  </si>
  <si>
    <t>pqr197</t>
  </si>
  <si>
    <t>pqr198</t>
  </si>
  <si>
    <t>pqr199</t>
  </si>
  <si>
    <t>pqr200</t>
  </si>
  <si>
    <t>pqr201</t>
  </si>
  <si>
    <t>pqr202</t>
  </si>
  <si>
    <t>pqr203</t>
  </si>
  <si>
    <t>pqr204</t>
  </si>
  <si>
    <t>pqr205</t>
  </si>
  <si>
    <t>pqr206</t>
  </si>
  <si>
    <t>pqr207</t>
  </si>
  <si>
    <t>pqr208</t>
  </si>
  <si>
    <t>pqr209</t>
  </si>
  <si>
    <t>pqr210</t>
  </si>
  <si>
    <t>pqr211</t>
  </si>
  <si>
    <t>pqr212</t>
  </si>
  <si>
    <t>pqr213</t>
  </si>
  <si>
    <t>pqr214</t>
  </si>
  <si>
    <t>pqr215</t>
  </si>
  <si>
    <t>pqr216</t>
  </si>
  <si>
    <t>pqr217</t>
  </si>
  <si>
    <t>pqr218</t>
  </si>
  <si>
    <t>pqr219</t>
  </si>
  <si>
    <t>pqr220</t>
  </si>
  <si>
    <t>pqr221</t>
  </si>
  <si>
    <t>pqr222</t>
  </si>
  <si>
    <t>pqr223</t>
  </si>
  <si>
    <t>pqr224</t>
  </si>
  <si>
    <t>pqr225</t>
  </si>
  <si>
    <t>pqr226</t>
  </si>
  <si>
    <t>pqr227</t>
  </si>
  <si>
    <t>pqr228</t>
  </si>
  <si>
    <t>pqr229</t>
  </si>
  <si>
    <t>pqr230</t>
  </si>
  <si>
    <t>pqr231</t>
  </si>
  <si>
    <t>pqr232</t>
  </si>
  <si>
    <t>pqr233</t>
  </si>
  <si>
    <t>pqr234</t>
  </si>
  <si>
    <t>pqr235</t>
  </si>
  <si>
    <t>pqr236</t>
  </si>
  <si>
    <t>pqr237</t>
  </si>
  <si>
    <t>pqr238</t>
  </si>
  <si>
    <t>pqr239</t>
  </si>
  <si>
    <t>pqr240</t>
  </si>
  <si>
    <t>pqr241</t>
  </si>
  <si>
    <t>pqr242</t>
  </si>
  <si>
    <t>pqr243</t>
  </si>
  <si>
    <t>pqr244</t>
  </si>
  <si>
    <t>pqr245</t>
  </si>
  <si>
    <t>pqr246</t>
  </si>
  <si>
    <t>pqr247</t>
  </si>
  <si>
    <t>pqr248</t>
  </si>
  <si>
    <t>pqr249</t>
  </si>
  <si>
    <t>pqr250</t>
  </si>
  <si>
    <t>pqr251</t>
  </si>
  <si>
    <t>pqr252</t>
  </si>
  <si>
    <t>pqr253</t>
  </si>
  <si>
    <t>pqr254</t>
  </si>
  <si>
    <t>pqr255</t>
  </si>
  <si>
    <t>pqr256</t>
  </si>
  <si>
    <t>pqr257</t>
  </si>
  <si>
    <t>pqr258</t>
  </si>
  <si>
    <t>pqr259</t>
  </si>
  <si>
    <t>pqr260</t>
  </si>
  <si>
    <t>pqr261</t>
  </si>
  <si>
    <t>pqr262</t>
  </si>
  <si>
    <t>pqr263</t>
  </si>
  <si>
    <t>pqr264</t>
  </si>
  <si>
    <t>pqr265</t>
  </si>
  <si>
    <t>pqr266</t>
  </si>
  <si>
    <t>pqr267</t>
  </si>
  <si>
    <t>pqr268</t>
  </si>
  <si>
    <t>pqr269</t>
  </si>
  <si>
    <t>pqr270</t>
  </si>
  <si>
    <t>pqr271</t>
  </si>
  <si>
    <t>xxxx1234</t>
  </si>
  <si>
    <t>xxxx1235</t>
  </si>
  <si>
    <t>xxxx1236</t>
  </si>
  <si>
    <t>xxxx1237</t>
  </si>
  <si>
    <t>xxxx1238</t>
  </si>
  <si>
    <t>xxxx1239</t>
  </si>
  <si>
    <t>xxxx1240</t>
  </si>
  <si>
    <t>xxxx1241</t>
  </si>
  <si>
    <t>xxxx1242</t>
  </si>
  <si>
    <t>xxxx1243</t>
  </si>
  <si>
    <t>xxxx1244</t>
  </si>
  <si>
    <t>xxxx1245</t>
  </si>
  <si>
    <t>xxxx1246</t>
  </si>
  <si>
    <t>xxxx1247</t>
  </si>
  <si>
    <t>xxxx1248</t>
  </si>
  <si>
    <t>xxxx1249</t>
  </si>
  <si>
    <t>xxxx1250</t>
  </si>
  <si>
    <t>xxxx1251</t>
  </si>
  <si>
    <t>xxxx1252</t>
  </si>
  <si>
    <t>xxxx1253</t>
  </si>
  <si>
    <t>xxxx1254</t>
  </si>
  <si>
    <t>xxxx1255</t>
  </si>
  <si>
    <t>xxxx1256</t>
  </si>
  <si>
    <t>xxxx1257</t>
  </si>
  <si>
    <t>xxxx1258</t>
  </si>
  <si>
    <t>xxxx1259</t>
  </si>
  <si>
    <t>xxxx1260</t>
  </si>
  <si>
    <t>xxxx1261</t>
  </si>
  <si>
    <t>xxxx1262</t>
  </si>
  <si>
    <t>xxxx1263</t>
  </si>
  <si>
    <t>xxxx1264</t>
  </si>
  <si>
    <t>xxxx1265</t>
  </si>
  <si>
    <t>xxxx1266</t>
  </si>
  <si>
    <t>xxxx1267</t>
  </si>
  <si>
    <t>xxxx1268</t>
  </si>
  <si>
    <t>xxxx1269</t>
  </si>
  <si>
    <t>xxxx1270</t>
  </si>
  <si>
    <t>xxxx1271</t>
  </si>
  <si>
    <t>xxxx1272</t>
  </si>
  <si>
    <t>xxxx1273</t>
  </si>
  <si>
    <t>xxxx1274</t>
  </si>
  <si>
    <t>xxxx1275</t>
  </si>
  <si>
    <t>xxxx1276</t>
  </si>
  <si>
    <t>xxxx1277</t>
  </si>
  <si>
    <t>xxxx1278</t>
  </si>
  <si>
    <t>xxxx1279</t>
  </si>
  <si>
    <t>xxxx1280</t>
  </si>
  <si>
    <t>xxxx1281</t>
  </si>
  <si>
    <t>xxxx1282</t>
  </si>
  <si>
    <t>xxxx1283</t>
  </si>
  <si>
    <t>xxxx1284</t>
  </si>
  <si>
    <t>xxxx1285</t>
  </si>
  <si>
    <t>xxxx1286</t>
  </si>
  <si>
    <t>xxxx1287</t>
  </si>
  <si>
    <t>xxxx1288</t>
  </si>
  <si>
    <t>xxxx1289</t>
  </si>
  <si>
    <t>xxxx1290</t>
  </si>
  <si>
    <t>xxxx1291</t>
  </si>
  <si>
    <t>xxxx1292</t>
  </si>
  <si>
    <t>xxxx1293</t>
  </si>
  <si>
    <t>xxxx1294</t>
  </si>
  <si>
    <t>xxxx1295</t>
  </si>
  <si>
    <t>xxxx1296</t>
  </si>
  <si>
    <t>xxxx1297</t>
  </si>
  <si>
    <t>xxxx1298</t>
  </si>
  <si>
    <t>xxxx1299</t>
  </si>
  <si>
    <t>xxxx1300</t>
  </si>
  <si>
    <t>xxxx1301</t>
  </si>
  <si>
    <t>xxxx1302</t>
  </si>
  <si>
    <t>xxxx1303</t>
  </si>
  <si>
    <t>xxxx1304</t>
  </si>
  <si>
    <t>xxxx1305</t>
  </si>
  <si>
    <t>xxxx1306</t>
  </si>
  <si>
    <t>xxxx1307</t>
  </si>
  <si>
    <t>xxxx1308</t>
  </si>
  <si>
    <t>xxxx1309</t>
  </si>
  <si>
    <t>xxxx1310</t>
  </si>
  <si>
    <t>xxxx1311</t>
  </si>
  <si>
    <t>xxxx1312</t>
  </si>
  <si>
    <t>xxxx1313</t>
  </si>
  <si>
    <t>xxxx1314</t>
  </si>
  <si>
    <t>xxxx1315</t>
  </si>
  <si>
    <t>xxxx1316</t>
  </si>
  <si>
    <t>xxxx1317</t>
  </si>
  <si>
    <t>xxxx1318</t>
  </si>
  <si>
    <t>xxxx1319</t>
  </si>
  <si>
    <t>xxxx1320</t>
  </si>
  <si>
    <t>xxxx1321</t>
  </si>
  <si>
    <t>xxxx1322</t>
  </si>
  <si>
    <t>xxxx1323</t>
  </si>
  <si>
    <t>xxxx1324</t>
  </si>
  <si>
    <t>xxxx1325</t>
  </si>
  <si>
    <t>xxxx1326</t>
  </si>
  <si>
    <t>xxxx1327</t>
  </si>
  <si>
    <t>xxxx1328</t>
  </si>
  <si>
    <t>xxxx1329</t>
  </si>
  <si>
    <t>xxxx1330</t>
  </si>
  <si>
    <t>xxxx1331</t>
  </si>
  <si>
    <t>xxxx1332</t>
  </si>
  <si>
    <t>xxxx1333</t>
  </si>
  <si>
    <t>xxxx1334</t>
  </si>
  <si>
    <t>xxxx1335</t>
  </si>
  <si>
    <t>xxxx1336</t>
  </si>
  <si>
    <t>xxxx1337</t>
  </si>
  <si>
    <t>xxxx1338</t>
  </si>
  <si>
    <t>xxxx1339</t>
  </si>
  <si>
    <t>xxxx1340</t>
  </si>
  <si>
    <t>xxxx1341</t>
  </si>
  <si>
    <t>xxxx1342</t>
  </si>
  <si>
    <t>xxxx1343</t>
  </si>
  <si>
    <t>xxxx1344</t>
  </si>
  <si>
    <t>xxxx1345</t>
  </si>
  <si>
    <t>xxxx1346</t>
  </si>
  <si>
    <t>xxxx1347</t>
  </si>
  <si>
    <t>xxxx1348</t>
  </si>
  <si>
    <t>xxxx1349</t>
  </si>
  <si>
    <t>xxxx1350</t>
  </si>
  <si>
    <t>xxxx1351</t>
  </si>
  <si>
    <t>xxxx1352</t>
  </si>
  <si>
    <t>xxxx1353</t>
  </si>
  <si>
    <t>xxxx1354</t>
  </si>
  <si>
    <t>xxxx1355</t>
  </si>
  <si>
    <t>xxxx1356</t>
  </si>
  <si>
    <t>xxxx1357</t>
  </si>
  <si>
    <t>xxxx1358</t>
  </si>
  <si>
    <t>xxxx1359</t>
  </si>
  <si>
    <t>xxxx1360</t>
  </si>
  <si>
    <t>xxxx1361</t>
  </si>
  <si>
    <t>xxxx1362</t>
  </si>
  <si>
    <t>xxxx1363</t>
  </si>
  <si>
    <t>xxxx1364</t>
  </si>
  <si>
    <t>xxxx1365</t>
  </si>
  <si>
    <t>xxxx1366</t>
  </si>
  <si>
    <t>xxxx1367</t>
  </si>
  <si>
    <t>xxxx1368</t>
  </si>
  <si>
    <t>xxxx1369</t>
  </si>
  <si>
    <t>xxxx1370</t>
  </si>
  <si>
    <t>xxxx1371</t>
  </si>
  <si>
    <t>xxxx1372</t>
  </si>
  <si>
    <t>xxxx1373</t>
  </si>
  <si>
    <t>xxxx1374</t>
  </si>
  <si>
    <t>xxxx1375</t>
  </si>
  <si>
    <t>xxxx1376</t>
  </si>
  <si>
    <t>xxxx1377</t>
  </si>
  <si>
    <t>xxxx1378</t>
  </si>
  <si>
    <t>xxxx1379</t>
  </si>
  <si>
    <t>xxxx1380</t>
  </si>
  <si>
    <t>xxxx1381</t>
  </si>
  <si>
    <t>xxxx1382</t>
  </si>
  <si>
    <t>xxxx1383</t>
  </si>
  <si>
    <t>xxxx1384</t>
  </si>
  <si>
    <t>xxxx1385</t>
  </si>
  <si>
    <t>xxxx1386</t>
  </si>
  <si>
    <t>xxxx1387</t>
  </si>
  <si>
    <t>xxxx1388</t>
  </si>
  <si>
    <t>xxxx1389</t>
  </si>
  <si>
    <t>xxxx1390</t>
  </si>
  <si>
    <t>xxxx1391</t>
  </si>
  <si>
    <t>xxxx1392</t>
  </si>
  <si>
    <t>xxxx1393</t>
  </si>
  <si>
    <t>xxxx1394</t>
  </si>
  <si>
    <t>xxxx1395</t>
  </si>
  <si>
    <t>xxxx1396</t>
  </si>
  <si>
    <t>xxxx1397</t>
  </si>
  <si>
    <t>xxxx1398</t>
  </si>
  <si>
    <t>xxxx1399</t>
  </si>
  <si>
    <t>xxxx1400</t>
  </si>
  <si>
    <t>xxxx1401</t>
  </si>
  <si>
    <t>xxxx1402</t>
  </si>
  <si>
    <t>xxxx1403</t>
  </si>
  <si>
    <t>xxxx1404</t>
  </si>
  <si>
    <t>xxxx1405</t>
  </si>
  <si>
    <t>xxxx1406</t>
  </si>
  <si>
    <t>xxxx1407</t>
  </si>
  <si>
    <t>xxxx1408</t>
  </si>
  <si>
    <t>xxxx1409</t>
  </si>
  <si>
    <t>xxxx1410</t>
  </si>
  <si>
    <t>xxxx1411</t>
  </si>
  <si>
    <t>xxxx1412</t>
  </si>
  <si>
    <t>xxxx1413</t>
  </si>
  <si>
    <t>xxxx1414</t>
  </si>
  <si>
    <t>xxxx1415</t>
  </si>
  <si>
    <t>xxxx1416</t>
  </si>
  <si>
    <t>xxxx1417</t>
  </si>
  <si>
    <t>xxxx1418</t>
  </si>
  <si>
    <t>xxxx1419</t>
  </si>
  <si>
    <t>xxxx1420</t>
  </si>
  <si>
    <t>xxxx1421</t>
  </si>
  <si>
    <t>xxxx1422</t>
  </si>
  <si>
    <t>xxxx1423</t>
  </si>
  <si>
    <t>xxxx1424</t>
  </si>
  <si>
    <t>xxxx1425</t>
  </si>
  <si>
    <t>xxxx1426</t>
  </si>
  <si>
    <t>xxxx1427</t>
  </si>
  <si>
    <t>xxxx1428</t>
  </si>
  <si>
    <t>xxxx1429</t>
  </si>
  <si>
    <t>xxxx1430</t>
  </si>
  <si>
    <t>xxxx1431</t>
  </si>
  <si>
    <t>xxxx1432</t>
  </si>
  <si>
    <t>xxxx1433</t>
  </si>
  <si>
    <t>xxxx1434</t>
  </si>
  <si>
    <t>xxxx1435</t>
  </si>
  <si>
    <t>xxxx1436</t>
  </si>
  <si>
    <t>xxxx1437</t>
  </si>
  <si>
    <t>xxxx1438</t>
  </si>
  <si>
    <t>xxxx1439</t>
  </si>
  <si>
    <t>xxxx1440</t>
  </si>
  <si>
    <t>xxxx1441</t>
  </si>
  <si>
    <t>xxxx1442</t>
  </si>
  <si>
    <t>xxxx1443</t>
  </si>
  <si>
    <t>xxxx1444</t>
  </si>
  <si>
    <t>xxxx1445</t>
  </si>
  <si>
    <t>xxxx1446</t>
  </si>
  <si>
    <t>xxxx1447</t>
  </si>
  <si>
    <t>xxxx1448</t>
  </si>
  <si>
    <t>xxxx1449</t>
  </si>
  <si>
    <t>xxxx1450</t>
  </si>
  <si>
    <t>xxxx1451</t>
  </si>
  <si>
    <t>xxxx1452</t>
  </si>
  <si>
    <t>xxxx1453</t>
  </si>
  <si>
    <t>xxxx1454</t>
  </si>
  <si>
    <t>xxxx1455</t>
  </si>
  <si>
    <t>xxxx1456</t>
  </si>
  <si>
    <t>xxxx1457</t>
  </si>
  <si>
    <t>xxxx1458</t>
  </si>
  <si>
    <t>xxxx1459</t>
  </si>
  <si>
    <t>xxxx1460</t>
  </si>
  <si>
    <t>xxxx1461</t>
  </si>
  <si>
    <t>xxxx1462</t>
  </si>
  <si>
    <t>xxxx1463</t>
  </si>
  <si>
    <t>xxxx1464</t>
  </si>
  <si>
    <t>xxxx1465</t>
  </si>
  <si>
    <t>xxxx1466</t>
  </si>
  <si>
    <t>xxxx1467</t>
  </si>
  <si>
    <t>xxxx1468</t>
  </si>
  <si>
    <t>xxxx1469</t>
  </si>
  <si>
    <t>xxxx1470</t>
  </si>
  <si>
    <t>xxxx1471</t>
  </si>
  <si>
    <t>xxxx1472</t>
  </si>
  <si>
    <t>xxxx1473</t>
  </si>
  <si>
    <t>xxxx1474</t>
  </si>
  <si>
    <t>xxxx1475</t>
  </si>
  <si>
    <t>xxxx1476</t>
  </si>
  <si>
    <t>xxxx1477</t>
  </si>
  <si>
    <t>xxxx1478</t>
  </si>
  <si>
    <t>xxxx1479</t>
  </si>
  <si>
    <t>xxxx1480</t>
  </si>
  <si>
    <t>xxxx1481</t>
  </si>
  <si>
    <t>xxxx1482</t>
  </si>
  <si>
    <t>xxxx1483</t>
  </si>
  <si>
    <t>xxxx1484</t>
  </si>
  <si>
    <t>xxxx1485</t>
  </si>
  <si>
    <t>xxxx1486</t>
  </si>
  <si>
    <t>xxxx1487</t>
  </si>
  <si>
    <t>xxxx1488</t>
  </si>
  <si>
    <t>xxxx1489</t>
  </si>
  <si>
    <t>xxxx1490</t>
  </si>
  <si>
    <t>xxxx1491</t>
  </si>
  <si>
    <t>xxxx1492</t>
  </si>
  <si>
    <t>xxxx1493</t>
  </si>
  <si>
    <t>xxxx1494</t>
  </si>
  <si>
    <t>xxxx1495</t>
  </si>
  <si>
    <t>xxxx1496</t>
  </si>
  <si>
    <t>xxxx1497</t>
  </si>
  <si>
    <t>xxxx1498</t>
  </si>
  <si>
    <t>xxxx1499</t>
  </si>
  <si>
    <t>xxxx1500</t>
  </si>
  <si>
    <t>xxxx1501</t>
  </si>
  <si>
    <t>xxxx1502</t>
  </si>
  <si>
    <t>xxxx1503</t>
  </si>
  <si>
    <t>xxxx1504</t>
  </si>
  <si>
    <t>ABCDEFG</t>
  </si>
</sst>
</file>

<file path=xl/styles.xml><?xml version="1.0" encoding="utf-8"?>
<styleSheet xmlns="http://schemas.openxmlformats.org/spreadsheetml/2006/main">
  <numFmts count="4">
    <numFmt numFmtId="164" formatCode="0.000\ &quot;KG&quot;"/>
    <numFmt numFmtId="165" formatCode="mm\-dd\-yyyy"/>
    <numFmt numFmtId="177" formatCode="General"/>
    <numFmt numFmtId="178" formatCode="dd/mm/yyyy"/>
  </numFmts>
  <fonts count="107">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Kruti Dev 010"/>
      <family val="2"/>
    </font>
    <font>
      <sz val="11"/>
      <color rgb="FF000000"/>
      <name val="Arial"/>
      <family val="2"/>
    </font>
    <font>
      <b/>
      <sz val="11"/>
      <color rgb="FFFF0000"/>
      <name val="Arial"/>
      <family val="2"/>
    </font>
    <font>
      <sz val="11"/>
      <name val="Calibri"/>
      <family val="2"/>
      <scheme val="minor"/>
    </font>
    <font>
      <b/>
      <sz val="11"/>
      <color theme="1"/>
      <name val="Cambria"/>
      <family val="1"/>
      <scheme val="major"/>
    </font>
    <font>
      <sz val="11"/>
      <color theme="1"/>
      <name val="Cambria"/>
      <family val="1"/>
      <scheme val="major"/>
    </font>
    <font>
      <b/>
      <sz val="22"/>
      <color theme="1"/>
      <name val="Cambria"/>
      <family val="1"/>
      <scheme val="major"/>
    </font>
    <font>
      <b/>
      <sz val="14"/>
      <color theme="1"/>
      <name val="Cambria"/>
      <family val="1"/>
      <scheme val="major"/>
    </font>
    <font>
      <b/>
      <sz val="22"/>
      <color theme="1"/>
      <name val="Calibri"/>
      <family val="2"/>
      <scheme val="minor"/>
    </font>
    <font>
      <b/>
      <sz val="9"/>
      <color theme="1"/>
      <name val="Calibri"/>
      <family val="2"/>
      <scheme val="minor"/>
    </font>
    <font>
      <b/>
      <sz val="12"/>
      <color rgb="FFFF0000"/>
      <name val="Calibri"/>
      <family val="2"/>
      <scheme val="minor"/>
    </font>
    <font>
      <sz val="14"/>
      <color rgb="FF002060"/>
      <name val="Calibri"/>
      <family val="2"/>
      <scheme val="minor"/>
    </font>
    <font>
      <b/>
      <sz val="11"/>
      <color theme="5"/>
      <name val="Cambria"/>
      <family val="1"/>
      <scheme val="major"/>
    </font>
    <font>
      <b/>
      <sz val="12"/>
      <color theme="1"/>
      <name val="Cambria"/>
      <family val="1"/>
      <scheme val="major"/>
    </font>
    <font>
      <b/>
      <sz val="22"/>
      <name val="Times New Roman"/>
      <family val="1"/>
    </font>
    <font>
      <b/>
      <sz val="14"/>
      <name val="Times New Roman"/>
      <family val="1"/>
    </font>
    <font>
      <sz val="11"/>
      <color theme="1"/>
      <name val="Arial"/>
      <family val="2"/>
    </font>
    <font>
      <sz val="10"/>
      <color theme="1"/>
      <name val="Arial"/>
      <family val="2"/>
    </font>
    <font>
      <sz val="10"/>
      <color theme="0"/>
      <name val="Arial"/>
      <family val="2"/>
    </font>
    <font>
      <sz val="11"/>
      <color theme="0"/>
      <name val="Arial"/>
      <family val="2"/>
    </font>
    <font>
      <sz val="11"/>
      <color indexed="8"/>
      <name val="Calibri"/>
      <family val="2"/>
      <scheme val="minor"/>
    </font>
    <font>
      <b/>
      <sz val="14"/>
      <color theme="1"/>
      <name val="Calibri"/>
      <family val="2"/>
      <scheme val="minor"/>
    </font>
    <font>
      <sz val="11"/>
      <color theme="0"/>
      <name val="Cambria"/>
      <family val="1"/>
      <scheme val="major"/>
    </font>
    <font>
      <b/>
      <sz val="9"/>
      <color theme="1"/>
      <name val="Cambria"/>
      <family val="1"/>
      <scheme val="major"/>
    </font>
    <font>
      <b/>
      <sz val="8"/>
      <color theme="1"/>
      <name val="Cambria"/>
      <family val="1"/>
      <scheme val="major"/>
    </font>
    <font>
      <sz val="10"/>
      <color rgb="FF000000"/>
      <name val="Arial"/>
      <family val="2"/>
    </font>
    <font>
      <b/>
      <sz val="14"/>
      <color rgb="FF000000"/>
      <name val="Arial"/>
      <family val="2"/>
    </font>
    <font>
      <sz val="14"/>
      <color rgb="FFFFFFFF"/>
      <name val="Arial"/>
      <family val="2"/>
    </font>
    <font>
      <b/>
      <sz val="9"/>
      <color theme="1"/>
      <name val="Kruti Dev 010"/>
      <family val="2"/>
    </font>
    <font>
      <sz val="14"/>
      <color rgb="FF000000"/>
      <name val="Arial"/>
      <family val="2"/>
    </font>
    <font>
      <b/>
      <sz val="10"/>
      <color rgb="FF000000"/>
      <name val="Arial"/>
      <family val="2"/>
    </font>
    <font>
      <b/>
      <sz val="10"/>
      <color theme="0"/>
      <name val="Cambria"/>
      <family val="1"/>
      <scheme val="major"/>
    </font>
    <font>
      <sz val="14"/>
      <color rgb="FFFF0000"/>
      <name val="Calibri"/>
      <family val="2"/>
      <scheme val="minor"/>
    </font>
    <font>
      <b/>
      <sz val="12"/>
      <color rgb="FF000000"/>
      <name val="Arial"/>
      <family val="2"/>
    </font>
    <font>
      <sz val="14"/>
      <color rgb="FF000000"/>
      <name val="Cambria"/>
      <family val="1"/>
      <scheme val="major"/>
    </font>
    <font>
      <b/>
      <sz val="18"/>
      <color theme="1"/>
      <name val="Cambria"/>
      <family val="1"/>
      <scheme val="major"/>
    </font>
    <font>
      <sz val="12"/>
      <color theme="1"/>
      <name val="Calibri"/>
      <family val="2"/>
      <scheme val="minor"/>
    </font>
    <font>
      <sz val="16"/>
      <color theme="1"/>
      <name val="Calibri"/>
      <family val="2"/>
      <scheme val="minor"/>
    </font>
    <font>
      <sz val="22"/>
      <color theme="1"/>
      <name val="Calibri"/>
      <family val="2"/>
      <scheme val="minor"/>
    </font>
    <font>
      <sz val="10"/>
      <color theme="1"/>
      <name val="Calibri"/>
      <family val="2"/>
      <scheme val="minor"/>
    </font>
    <font>
      <sz val="9"/>
      <color theme="1"/>
      <name val="Calibri"/>
      <family val="2"/>
      <scheme val="minor"/>
    </font>
    <font>
      <b/>
      <sz val="12"/>
      <color rgb="FF002060"/>
      <name val="Cambria"/>
      <family val="1"/>
      <scheme val="major"/>
    </font>
    <font>
      <b/>
      <sz val="14"/>
      <color rgb="FF002060"/>
      <name val="Cambria"/>
      <family val="1"/>
      <scheme val="major"/>
    </font>
    <font>
      <b/>
      <sz val="11"/>
      <color rgb="FF002060"/>
      <name val="Cambria"/>
      <family val="1"/>
      <scheme val="major"/>
    </font>
    <font>
      <b/>
      <sz val="11"/>
      <color rgb="FF002060"/>
      <name val="Calibri"/>
      <family val="2"/>
      <scheme val="minor"/>
    </font>
    <font>
      <b/>
      <sz val="9"/>
      <color rgb="FF002060"/>
      <name val="Kruti Dev 010"/>
      <family val="2"/>
    </font>
    <font>
      <b/>
      <sz val="8"/>
      <color rgb="FF002060"/>
      <name val="Cambria"/>
      <family val="1"/>
      <scheme val="major"/>
    </font>
    <font>
      <b/>
      <sz val="9"/>
      <color rgb="FF002060"/>
      <name val="Cambria"/>
      <family val="1"/>
      <scheme val="major"/>
    </font>
    <font>
      <b/>
      <sz val="14"/>
      <color rgb="FF002060"/>
      <name val="Kruti Dev 010"/>
      <family val="2"/>
    </font>
    <font>
      <b/>
      <sz val="14"/>
      <color indexed="8"/>
      <name val="Calibri"/>
      <family val="2"/>
      <scheme val="minor"/>
    </font>
    <font>
      <sz val="12"/>
      <color indexed="8"/>
      <name val="Calibri"/>
      <family val="2"/>
      <scheme val="minor"/>
    </font>
    <font>
      <b/>
      <sz val="14"/>
      <color rgb="FF002060"/>
      <name val="Calibri"/>
      <family val="2"/>
      <scheme val="minor"/>
    </font>
    <font>
      <sz val="9"/>
      <color rgb="FFFF0000"/>
      <name val="Calibri"/>
      <family val="2"/>
      <scheme val="minor"/>
    </font>
    <font>
      <sz val="8"/>
      <color theme="1"/>
      <name val="Calibri"/>
      <family val="2"/>
      <scheme val="minor"/>
    </font>
    <font>
      <sz val="14"/>
      <color theme="0"/>
      <name val="Arial"/>
      <family val="2"/>
    </font>
    <font>
      <b/>
      <sz val="12"/>
      <color theme="1"/>
      <name val="Arial"/>
      <family val="2"/>
    </font>
    <font>
      <b/>
      <sz val="14"/>
      <color rgb="FF000000"/>
      <name val="Cambria"/>
      <family val="1"/>
      <scheme val="major"/>
    </font>
    <font>
      <i/>
      <sz val="11"/>
      <color theme="1"/>
      <name val="Cambria"/>
      <family val="1"/>
      <scheme val="major"/>
    </font>
    <font>
      <b/>
      <sz val="11"/>
      <color rgb="FF7030A0"/>
      <name val="Calibri"/>
      <family val="2"/>
      <scheme val="minor"/>
    </font>
    <font>
      <b/>
      <i/>
      <sz val="11"/>
      <color rgb="FF7030A0"/>
      <name val="Cambria"/>
      <family val="1"/>
      <scheme val="major"/>
    </font>
    <font>
      <sz val="18"/>
      <color rgb="FFFFFFFF"/>
      <name val="Arial"/>
      <family val="2"/>
    </font>
    <font>
      <sz val="12"/>
      <color theme="1"/>
      <name val="Arial"/>
      <family val="2"/>
    </font>
    <font>
      <sz val="10"/>
      <color rgb="FFFFFFFF"/>
      <name val="Arial"/>
      <family val="2"/>
    </font>
    <font>
      <sz val="9"/>
      <color theme="1"/>
      <name val="Arial"/>
      <family val="2"/>
    </font>
    <font>
      <b/>
      <sz val="10"/>
      <color rgb="FFFFFFFF"/>
      <name val="Arial"/>
      <family val="2"/>
    </font>
    <font>
      <u val="single"/>
      <sz val="11"/>
      <color theme="10"/>
      <name val="Calibri"/>
      <family val="2"/>
    </font>
    <font>
      <sz val="12"/>
      <color rgb="FFFF0000"/>
      <name val="Cambria"/>
      <family val="1"/>
      <scheme val="major"/>
    </font>
    <font>
      <sz val="11"/>
      <color rgb="FFFFFFFF"/>
      <name val="Calibri"/>
      <family val="2"/>
      <scheme val="minor"/>
    </font>
    <font>
      <sz val="11"/>
      <color theme="1"/>
      <name val="Calibri"/>
      <family val="2"/>
    </font>
    <font>
      <sz val="10.5"/>
      <color theme="0"/>
      <name val="Calibri"/>
      <family val="2"/>
    </font>
    <font>
      <sz val="11"/>
      <color theme="0"/>
      <name val="Calibri"/>
      <family val="2"/>
    </font>
    <font>
      <b/>
      <i/>
      <sz val="18"/>
      <color rgb="FF000000"/>
      <name val="Cambria"/>
      <family val="2"/>
    </font>
    <font>
      <sz val="11"/>
      <color rgb="FF000000"/>
      <name val="Cambria"/>
      <family val="2"/>
    </font>
    <font>
      <b/>
      <i/>
      <sz val="16"/>
      <color rgb="FF000000"/>
      <name val="Cambria"/>
      <family val="2"/>
    </font>
    <font>
      <b/>
      <i/>
      <sz val="18"/>
      <color theme="1"/>
      <name val="Cambria"/>
      <family val="2"/>
    </font>
    <font>
      <b/>
      <i/>
      <sz val="14"/>
      <color theme="1"/>
      <name val="Cambria"/>
      <family val="2"/>
    </font>
    <font>
      <sz val="11"/>
      <color theme="1"/>
      <name val="Cambria"/>
      <family val="2"/>
    </font>
    <font>
      <b/>
      <i/>
      <sz val="14"/>
      <color theme="0"/>
      <name val="Calibri"/>
      <family val="2"/>
    </font>
    <font>
      <sz val="11"/>
      <color rgb="FF000000"/>
      <name val="Calibri"/>
      <family val="2"/>
    </font>
    <font>
      <sz val="9"/>
      <name val="Calibri"/>
      <family val="2"/>
    </font>
    <font>
      <sz val="8"/>
      <name val="Calibri"/>
      <family val="2"/>
    </font>
    <font>
      <sz val="7"/>
      <name val="Calibri"/>
      <family val="2"/>
    </font>
    <font>
      <b/>
      <sz val="11"/>
      <color rgb="FFFFFFFF"/>
      <name val="Cambria"/>
      <family val="2"/>
    </font>
    <font>
      <b/>
      <i/>
      <u val="single"/>
      <sz val="11"/>
      <color theme="1"/>
      <name val="Calibri"/>
      <family val="2"/>
    </font>
    <font>
      <sz val="9"/>
      <color rgb="FF000000"/>
      <name val="Cambria"/>
      <family val="2"/>
    </font>
    <font>
      <sz val="18"/>
      <color rgb="FF002060"/>
      <name val="Calibri"/>
      <family val="2"/>
    </font>
    <font>
      <sz val="12"/>
      <color rgb="FF002060"/>
      <name val="Calibri"/>
      <family val="2"/>
    </font>
    <font>
      <b/>
      <sz val="11"/>
      <color theme="0"/>
      <name val="Cambria"/>
      <family val="2"/>
    </font>
  </fonts>
  <fills count="192">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
      <patternFill patternType="solid">
        <fgColor rgb="FFFFFFFF"/>
        <bgColor indexed="64"/>
      </patternFill>
    </fill>
    <fill>
      <patternFill patternType="solid">
        <fgColor rgb="FFCCCCCC"/>
        <bgColor indexed="64"/>
      </patternFill>
    </fill>
    <fill>
      <patternFill patternType="solid">
        <fgColor theme="0" tint="-0.04997999966144562"/>
        <bgColor indexed="64"/>
      </patternFill>
    </fill>
    <fill>
      <patternFill patternType="solid">
        <fgColor theme="0" tint="-0.24997000396251678"/>
        <bgColor indexed="64"/>
      </patternFill>
    </fill>
    <fill>
      <gradientFill type="path" left="0.5" right="0.5" top="0.5" bottom="0.5">
        <stop position="0">
          <color theme="0"/>
        </stop>
        <stop position="1">
          <color rgb="FFFFC000"/>
        </stop>
      </gradientFill>
    </fill>
    <fill>
      <patternFill patternType="solid">
        <fgColor theme="0"/>
        <bgColor indexed="64"/>
      </patternFill>
    </fill>
    <fill>
      <patternFill patternType="solid">
        <fgColor rgb="FF00FF99"/>
        <bgColor indexed="64"/>
      </patternFill>
    </fill>
    <fill>
      <patternFill patternType="solid">
        <fgColor theme="1"/>
        <bgColor indexed="64"/>
      </patternFill>
    </fill>
    <fill>
      <patternFill patternType="solid">
        <fgColor rgb="FFFFCCCC"/>
        <bgColor indexed="64"/>
      </patternFill>
    </fill>
    <fill>
      <patternFill patternType="solid">
        <fgColor theme="0"/>
        <bgColor indexed="64"/>
      </patternFill>
    </fill>
    <fill>
      <patternFill patternType="solid">
        <fgColor rgb="FFFFFF00"/>
        <bgColor indexed="64"/>
      </patternFill>
    </fill>
    <fill>
      <patternFill patternType="solid">
        <fgColor rgb="FFBFBFBF"/>
        <bgColor indexed="64"/>
      </patternFill>
    </fill>
    <fill>
      <patternFill patternType="solid">
        <fgColor rgb="FFFFFFFF"/>
        <bgColor indexed="64"/>
      </patternFill>
    </fill>
    <fill>
      <patternFill patternType="solid">
        <fgColor rgb="FFD8D8D8"/>
        <bgColor indexed="64"/>
      </patternFill>
    </fill>
    <fill>
      <gradientFill type="path" left="0.5" right="0.5" top="0.5" bottom="0.5">
        <stop position="0">
          <color theme="0"/>
        </stop>
        <stop position="1">
          <color rgb="FFFF0000"/>
        </stop>
      </gradient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theme="5" tint="0.40000998973846436"/>
        </stop>
      </gradientFill>
    </fill>
    <fill>
      <gradientFill type="path">
        <stop position="0">
          <color theme="0"/>
        </stop>
        <stop position="1">
          <color theme="6" tint="0.40000998973846436"/>
        </stop>
      </gradientFill>
    </fill>
    <fill>
      <patternFill patternType="solid">
        <fgColor rgb="FF92D050"/>
        <bgColor indexed="64"/>
      </patternFill>
    </fill>
    <fill>
      <patternFill patternType="solid">
        <fgColor rgb="FFF4CCCC"/>
        <bgColor indexed="64"/>
      </patternFill>
    </fill>
    <fill>
      <gradientFill type="path" left="0.5" right="0.5" top="0.5" bottom="0.5">
        <stop position="0">
          <color theme="0"/>
        </stop>
        <stop position="1">
          <color rgb="FFF2ED1F"/>
        </stop>
      </gradientFill>
    </fill>
    <fill>
      <patternFill patternType="solid">
        <fgColor rgb="FFF2ED1F"/>
        <bgColor indexed="64"/>
      </patternFill>
    </fill>
    <fill>
      <gradientFill type="path" left="0.5" right="0.5" top="0.5" bottom="0.5">
        <stop position="0">
          <color theme="0"/>
        </stop>
        <stop position="1">
          <color rgb="FFFFC000"/>
        </stop>
      </gradientFill>
    </fill>
    <fill>
      <gradientFill degree="135">
        <stop position="0">
          <color theme="0"/>
        </stop>
        <stop position="1">
          <color rgb="FFFFFF00"/>
        </stop>
      </gradientFill>
    </fill>
    <fill>
      <patternFill patternType="solid">
        <fgColor rgb="FFFFFF00"/>
        <bgColor indexed="64"/>
      </pattern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patternFill patternType="solid">
        <fgColor rgb="FFD9F1F3"/>
        <bgColor indexed="64"/>
      </patternFill>
    </fill>
    <fill>
      <patternFill patternType="solid">
        <fgColor theme="1"/>
        <bgColor indexed="64"/>
      </patternFill>
    </fill>
    <fill>
      <gradientFill degree="90">
        <stop position="0">
          <color theme="0"/>
        </stop>
        <stop position="1">
          <color rgb="FF99FFCC"/>
        </stop>
      </gradientFill>
    </fill>
    <fill>
      <gradientFill type="path" left="0.5" right="0.5" top="0.5" bottom="0.5">
        <stop position="0">
          <color theme="0"/>
        </stop>
        <stop position="1">
          <color rgb="FFF2ED1F"/>
        </stop>
      </gradientFill>
    </fill>
    <fill>
      <patternFill patternType="solid">
        <fgColor rgb="FFCC0099"/>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7B4AE"/>
        <bgColor indexed="64"/>
      </patternFill>
    </fill>
    <fill>
      <patternFill patternType="solid">
        <fgColor rgb="FFF7B4AE"/>
        <bgColor indexed="64"/>
      </patternFill>
    </fill>
    <fill>
      <patternFill patternType="solid">
        <fgColor rgb="FFD9D9D9"/>
        <bgColor indexed="64"/>
      </patternFill>
    </fill>
    <fill>
      <patternFill patternType="solid">
        <fgColor rgb="FFFFFF00"/>
        <bgColor indexed="64"/>
      </patternFill>
    </fill>
    <fill>
      <patternFill patternType="solid">
        <fgColor rgb="FF002060"/>
        <bgColor indexed="64"/>
      </patternFill>
    </fill>
    <fill>
      <patternFill patternType="solid">
        <fgColor rgb="FFFFFF00"/>
        <bgColor indexed="64"/>
      </patternFill>
    </fill>
    <fill>
      <patternFill patternType="solid">
        <fgColor rgb="FF92D050"/>
        <bgColor indexed="64"/>
      </patternFill>
    </fill>
    <fill>
      <patternFill patternType="solid">
        <fgColor rgb="FFFFFF00"/>
        <bgColor indexed="64"/>
      </patternFill>
    </fill>
    <fill>
      <patternFill patternType="solid">
        <fgColor theme="5" tint="0.5999900102615356"/>
        <bgColor indexed="64"/>
      </patternFill>
    </fill>
    <fill>
      <patternFill patternType="solid">
        <fgColor rgb="FFFFFF00"/>
        <bgColor indexed="64"/>
      </patternFill>
    </fill>
    <fill>
      <patternFill patternType="solid">
        <fgColor theme="0"/>
        <bgColor indexed="64"/>
      </patternFill>
    </fill>
    <fill>
      <gradientFill type="path" left="0.5" right="0.5" top="0.5" bottom="0.5">
        <stop position="0">
          <color theme="0"/>
        </stop>
        <stop position="1">
          <color rgb="FFFFC000"/>
        </stop>
      </gradientFill>
    </fill>
    <fill>
      <patternFill patternType="solid">
        <fgColor rgb="FFFFFFFF"/>
        <bgColor indexed="64"/>
      </patternFill>
    </fill>
    <fill>
      <patternFill patternType="solid">
        <fgColor rgb="FFFFFFFF"/>
        <bgColor indexed="64"/>
      </patternFill>
    </fill>
    <fill>
      <gradientFill type="path" left="0.5" right="0.5" top="0.5" bottom="0.5">
        <stop position="0">
          <color theme="0"/>
        </stop>
        <stop position="1">
          <color rgb="FFFFC000"/>
        </stop>
      </gradientFill>
    </fill>
    <fill>
      <gradientFill degree="90">
        <stop position="0">
          <color theme="0"/>
        </stop>
        <stop position="1">
          <color rgb="FF99FFCC"/>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patternFill patternType="solid">
        <fgColor rgb="FFFF0000"/>
        <bgColor indexed="64"/>
      </patternFill>
    </fill>
    <fill>
      <gradientFill degree="90">
        <stop position="0">
          <color theme="0"/>
        </stop>
        <stop position="1">
          <color rgb="FF99FFCC"/>
        </stop>
      </gradientFill>
    </fill>
    <fill>
      <gradientFill type="path">
        <stop position="0">
          <color theme="0"/>
        </stop>
        <stop position="1">
          <color rgb="FFF2ED1F"/>
        </stop>
      </gradientFill>
    </fill>
    <fill>
      <gradientFill type="path">
        <stop position="0">
          <color theme="0"/>
        </stop>
        <stop position="1">
          <color rgb="FFF2ED1F"/>
        </stop>
      </gradientFill>
    </fill>
    <fill>
      <patternFill patternType="solid">
        <fgColor rgb="FF000000"/>
        <bgColor indexed="64"/>
      </patternFill>
    </fill>
    <fill>
      <patternFill patternType="solid">
        <fgColor rgb="FFE6B8AF"/>
        <bgColor indexed="64"/>
      </patternFill>
    </fill>
    <fill>
      <patternFill patternType="solid">
        <fgColor rgb="FF7030A0"/>
        <bgColor indexed="64"/>
      </patternFill>
    </fill>
    <fill>
      <patternFill patternType="solid">
        <fgColor rgb="FF99FFCC"/>
        <bgColor indexed="64"/>
      </patternFill>
    </fill>
    <fill>
      <gradientFill type="path">
        <stop position="0">
          <color theme="0"/>
        </stop>
        <stop position="1">
          <color rgb="FFFF0000"/>
        </stop>
      </gradientFill>
    </fill>
    <fill>
      <gradientFill type="path">
        <stop position="0">
          <color theme="0"/>
        </stop>
        <stop position="1">
          <color rgb="FFFF0000"/>
        </stop>
      </gradientFill>
    </fill>
    <fill>
      <gradientFill type="path" left="0.5" right="0.5" top="0.5" bottom="0.5">
        <stop position="0">
          <color rgb="FFFFC000"/>
        </stop>
        <stop position="1">
          <color theme="0"/>
        </stop>
      </gradientFill>
    </fill>
    <fill>
      <gradientFill type="path" left="0.5" right="0.5" top="0.5" bottom="0.5">
        <stop position="0">
          <color rgb="FFFFC000"/>
        </stop>
        <stop position="1">
          <color theme="0"/>
        </stop>
      </gradientFill>
    </fill>
    <fill>
      <patternFill patternType="solid">
        <fgColor rgb="FFFFFF66"/>
        <bgColor indexed="64"/>
      </pattern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left="0.5" right="0.5" top="0.5" bottom="0.5">
        <stop position="0">
          <color rgb="FFFFC000"/>
        </stop>
        <stop position="1">
          <color theme="0"/>
        </stop>
      </gradientFill>
    </fill>
    <fill>
      <patternFill patternType="solid">
        <fgColor rgb="FFFFFF00"/>
        <bgColor indexed="64"/>
      </patternFill>
    </fill>
    <fill>
      <patternFill patternType="solid">
        <fgColor theme="0" tint="-0.1499900072813034"/>
        <bgColor indexed="64"/>
      </patternFill>
    </fill>
    <fill>
      <patternFill patternType="solid">
        <fgColor rgb="FFF2ED1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5" tint="0.5999900102615356"/>
        <bgColor indexed="64"/>
      </patternFill>
    </fill>
    <fill>
      <patternFill patternType="solid">
        <fgColor theme="1"/>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980000"/>
        <bgColor indexed="64"/>
      </patternFill>
    </fill>
    <fill>
      <patternFill patternType="solid">
        <fgColor rgb="FF00FF00"/>
        <bgColor indexed="64"/>
      </patternFill>
    </fill>
    <fill>
      <patternFill patternType="solid">
        <fgColor theme="7" tint="-0.24997000396251678"/>
        <bgColor indexed="64"/>
      </patternFill>
    </fill>
    <fill>
      <patternFill patternType="solid">
        <fgColor rgb="FF4C1130"/>
        <bgColor indexed="64"/>
      </patternFill>
    </fill>
  </fills>
  <borders count="9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theme="9" tint="0.5999600291252136"/>
      </right>
      <top/>
      <bottom style="thin">
        <color theme="9" tint="0.5999600291252136"/>
      </bottom>
    </border>
    <border>
      <left style="thin">
        <color theme="9" tint="0.5999600291252136"/>
      </left>
      <right style="thin">
        <color theme="9" tint="0.5999600291252136"/>
      </right>
      <top/>
      <bottom style="thin">
        <color theme="9" tint="0.5999600291252136"/>
      </bottom>
    </border>
    <border>
      <left style="thin">
        <color theme="9" tint="0.5999600291252136"/>
      </left>
      <right/>
      <top/>
      <bottom style="thin">
        <color theme="9" tint="0.5999600291252136"/>
      </bottom>
    </border>
    <border>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top style="thin">
        <color theme="9" tint="0.5999600291252136"/>
      </top>
      <bottom style="thin">
        <color theme="9" tint="0.5999600291252136"/>
      </bottom>
    </border>
    <border>
      <left/>
      <right style="thin">
        <color theme="9" tint="0.5999600291252136"/>
      </right>
      <top style="thin">
        <color theme="9" tint="0.5999600291252136"/>
      </top>
      <bottom/>
    </border>
    <border>
      <left style="thin">
        <color theme="9" tint="0.5999600291252136"/>
      </left>
      <right style="thin">
        <color theme="9" tint="0.5999600291252136"/>
      </right>
      <top style="thin">
        <color theme="9" tint="0.5999600291252136"/>
      </top>
      <bottom/>
    </border>
    <border>
      <left style="thin">
        <color theme="9" tint="0.5999600291252136"/>
      </left>
      <right/>
      <top style="thin">
        <color theme="9" tint="0.5999600291252136"/>
      </top>
      <bottom/>
    </border>
    <border>
      <left/>
      <right/>
      <top/>
      <bottom style="thin"/>
    </border>
    <border>
      <left/>
      <right style="thin">
        <color rgb="FF000000"/>
      </right>
      <top/>
      <bottom style="thin">
        <color rgb="FF000000"/>
      </bottom>
    </border>
    <border>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C00000"/>
      </left>
      <right style="thin">
        <color rgb="FFC00000"/>
      </right>
      <top style="thin">
        <color rgb="FFC00000"/>
      </top>
      <bottom style="thin">
        <color rgb="FFC00000"/>
      </bottom>
    </border>
    <border>
      <left style="thin">
        <color rgb="FF000000"/>
      </left>
      <right style="thin">
        <color rgb="FF000000"/>
      </right>
      <top style="thin">
        <color rgb="FF000000"/>
      </top>
      <bottom/>
    </border>
    <border>
      <left style="thin">
        <color rgb="FF000000"/>
      </left>
      <right/>
      <top/>
      <bottom style="thin">
        <color rgb="FF000000"/>
      </bottom>
    </border>
    <border>
      <left style="thin">
        <color theme="0"/>
      </left>
      <right style="thin">
        <color theme="0"/>
      </right>
      <top style="thin">
        <color theme="0"/>
      </top>
      <bottom style="thin">
        <color theme="0"/>
      </bottom>
    </border>
    <border>
      <left style="thick">
        <color rgb="FFCC0099"/>
      </left>
      <right style="thick">
        <color rgb="FFCC0099"/>
      </right>
      <top style="thick">
        <color rgb="FFCC0099"/>
      </top>
      <bottom style="thick">
        <color rgb="FFCC0099"/>
      </bottom>
    </border>
    <border>
      <left style="double"/>
      <right style="double"/>
      <top style="double"/>
      <bottom style="double"/>
    </border>
    <border>
      <left style="thin"/>
      <right/>
      <top style="thin"/>
      <bottom style="thin"/>
    </border>
    <border>
      <left/>
      <right style="thin">
        <color rgb="FF000000"/>
      </right>
      <top/>
      <bottom/>
    </border>
    <border>
      <left style="double">
        <color rgb="FFCC0099"/>
      </left>
      <right style="double">
        <color rgb="FFCC0099"/>
      </right>
      <top style="double">
        <color rgb="FFCC0099"/>
      </top>
      <bottom style="double">
        <color rgb="FFCC0099"/>
      </bottom>
    </border>
    <border>
      <left style="thin">
        <color rgb="FFC00000"/>
      </left>
      <right style="thin">
        <color rgb="FFC00000"/>
      </right>
      <top/>
      <bottom style="thin">
        <color rgb="FFC00000"/>
      </bottom>
    </border>
    <border>
      <left style="thin">
        <color rgb="FFFF5050"/>
      </left>
      <right style="thin">
        <color rgb="FFFF5050"/>
      </right>
      <top style="thin">
        <color rgb="FFFF5050"/>
      </top>
      <bottom style="thin">
        <color rgb="FFFF5050"/>
      </bottom>
    </border>
    <border>
      <left style="thin">
        <color rgb="FF000000"/>
      </left>
      <right/>
      <top style="thin">
        <color rgb="FF000000"/>
      </top>
      <bottom/>
    </border>
    <border>
      <left style="medium"/>
      <right style="medium"/>
      <top style="medium"/>
      <bottom/>
    </border>
    <border>
      <left style="thin">
        <color rgb="FFFF5050"/>
      </left>
      <right/>
      <top style="thin">
        <color rgb="FFFF5050"/>
      </top>
      <bottom style="thin">
        <color rgb="FFFF5050"/>
      </bottom>
    </border>
    <border>
      <left style="thin">
        <color rgb="FFC00000"/>
      </left>
      <right/>
      <top style="thin">
        <color rgb="FFC00000"/>
      </top>
      <bottom style="thin">
        <color rgb="FFC00000"/>
      </bottom>
    </border>
    <border>
      <left style="double">
        <color rgb="FFC00000"/>
      </left>
      <right style="double">
        <color rgb="FFC00000"/>
      </right>
      <top style="double">
        <color rgb="FFC00000"/>
      </top>
      <bottom style="double">
        <color rgb="FFC00000"/>
      </bottom>
    </border>
    <border>
      <left style="double">
        <color rgb="FFC00000"/>
      </left>
      <right style="double">
        <color rgb="FFC00000"/>
      </right>
      <top/>
      <bottom style="double">
        <color rgb="FFC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bottom/>
    </border>
    <border>
      <left style="thick">
        <color rgb="FFFF5050"/>
      </left>
      <right style="thick">
        <color rgb="FFFF5050"/>
      </right>
      <top style="thick">
        <color rgb="FFFF5050"/>
      </top>
      <bottom style="thick">
        <color rgb="FFFF5050"/>
      </bottom>
    </border>
    <border>
      <left style="double">
        <color rgb="FFFF5050"/>
      </left>
      <right style="double">
        <color rgb="FFFF5050"/>
      </right>
      <top style="double">
        <color rgb="FFFF5050"/>
      </top>
      <bottom style="double">
        <color rgb="FFFF5050"/>
      </bottom>
    </border>
    <border>
      <left/>
      <right style="thin"/>
      <top/>
      <bottom style="thin"/>
    </border>
    <border>
      <left style="medium"/>
      <right/>
      <top style="medium"/>
      <bottom/>
    </border>
    <border>
      <left style="thin">
        <color rgb="FFFF0000"/>
      </left>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rgb="FFFF0000"/>
      </right>
      <top/>
      <bottom style="thin">
        <color rgb="FFFF0000"/>
      </bottom>
    </border>
    <border>
      <left style="double">
        <color rgb="FFE36C09"/>
      </left>
      <right/>
      <top style="double">
        <color rgb="FFE36C09"/>
      </top>
      <bottom/>
    </border>
    <border>
      <left/>
      <right/>
      <top style="double">
        <color rgb="FFE36C09"/>
      </top>
      <bottom/>
    </border>
    <border>
      <left style="thin"/>
      <right/>
      <top/>
      <bottom/>
    </border>
    <border>
      <left style="thick">
        <color rgb="FFC00000"/>
      </left>
      <right/>
      <top style="thick">
        <color rgb="FFC00000"/>
      </top>
      <bottom style="thick">
        <color rgb="FFC00000"/>
      </bottom>
    </border>
    <border>
      <left/>
      <right/>
      <top style="thick">
        <color rgb="FFC00000"/>
      </top>
      <bottom style="thick">
        <color rgb="FFC00000"/>
      </bottom>
    </border>
    <border>
      <left/>
      <right style="thick">
        <color rgb="FFC00000"/>
      </right>
      <top style="thick">
        <color rgb="FFC00000"/>
      </top>
      <bottom style="thick">
        <color rgb="FFC00000"/>
      </bottom>
    </border>
    <border>
      <left style="double">
        <color rgb="FF002060"/>
      </left>
      <right/>
      <top style="double">
        <color rgb="FF002060"/>
      </top>
      <bottom/>
    </border>
    <border>
      <left/>
      <right/>
      <top style="double">
        <color rgb="FF002060"/>
      </top>
      <bottom/>
    </border>
    <border>
      <left/>
      <right style="double">
        <color rgb="FF002060"/>
      </right>
      <top style="double">
        <color rgb="FF002060"/>
      </top>
      <bottom/>
    </border>
    <border>
      <left style="double">
        <color rgb="FF002060"/>
      </left>
      <right/>
      <top/>
      <bottom/>
    </border>
    <border>
      <left/>
      <right style="double">
        <color rgb="FF002060"/>
      </right>
      <top/>
      <bottom/>
    </border>
    <border>
      <left style="double">
        <color rgb="FF002060"/>
      </left>
      <right/>
      <top/>
      <bottom style="double">
        <color rgb="FF002060"/>
      </bottom>
    </border>
    <border>
      <left/>
      <right/>
      <top/>
      <bottom style="double">
        <color rgb="FF002060"/>
      </bottom>
    </border>
    <border>
      <left/>
      <right style="double">
        <color rgb="FF002060"/>
      </right>
      <top/>
      <bottom style="double">
        <color rgb="FF002060"/>
      </bottom>
    </border>
    <border>
      <left/>
      <right/>
      <top style="thin"/>
      <bottom style="thin"/>
    </border>
    <border>
      <left/>
      <right style="thin"/>
      <top style="thin"/>
      <bottom style="thin"/>
    </border>
    <border>
      <left style="medium"/>
      <right style="medium"/>
      <top style="medium"/>
      <bottom style="medium"/>
    </border>
    <border>
      <left style="medium"/>
      <right/>
      <top style="medium"/>
      <bottom style="medium"/>
    </border>
    <border>
      <left/>
      <right style="thin"/>
      <top style="thin"/>
      <bottom/>
    </border>
    <border>
      <left style="thin"/>
      <right style="thin"/>
      <top/>
      <bottom style="thin"/>
    </border>
    <border>
      <left/>
      <right/>
      <top style="thin"/>
      <bottom/>
    </border>
    <border>
      <left style="thin"/>
      <right style="thin"/>
      <top/>
      <bottom/>
    </border>
    <border>
      <left style="thin"/>
      <right/>
      <top style="medium"/>
      <bottom style="thin"/>
    </border>
    <border>
      <left/>
      <right/>
      <top style="medium"/>
      <bottom style="thin"/>
    </border>
    <border>
      <left/>
      <right style="thin">
        <color rgb="FF000000"/>
      </right>
      <top style="thin">
        <color rgb="FF000000"/>
      </top>
      <bottom/>
    </border>
    <border>
      <left/>
      <right style="double"/>
      <top/>
      <bottom/>
    </border>
    <border>
      <left/>
      <right/>
      <top style="thin">
        <color rgb="FF000000"/>
      </top>
      <bottom style="thin">
        <color rgb="FF000000"/>
      </bottom>
    </border>
    <border>
      <left/>
      <right/>
      <top style="thin">
        <color rgb="FF000000"/>
      </top>
      <bottom/>
    </border>
    <border>
      <left style="thin"/>
      <right/>
      <top style="thin"/>
      <bottom/>
    </border>
    <border>
      <left style="thin"/>
      <right/>
      <top/>
      <bottom style="thin">
        <color rgb="FF000000"/>
      </bottom>
    </border>
    <border>
      <left/>
      <right/>
      <top style="thin">
        <color rgb="FFFF0000"/>
      </top>
      <bottom style="thin">
        <color rgb="FFFF0000"/>
      </bottom>
    </border>
    <border>
      <left/>
      <right style="thin">
        <color rgb="FFFF0000"/>
      </right>
      <top style="thin">
        <color rgb="FFFF0000"/>
      </top>
      <bottom style="thin">
        <color rgb="FFFF0000"/>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right style="thin"/>
      <top/>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84" fillId="0" borderId="0" applyNumberFormat="0" applyFill="0" applyBorder="0">
      <alignment/>
      <protection locked="0"/>
    </xf>
  </cellStyleXfs>
  <cellXfs count="568">
    <xf numFmtId="0" fontId="0" fillId="0" borderId="0" xfId="0"/>
    <xf numFmtId="0" fontId="0" fillId="8" borderId="0" xfId="0" applyFill="1"/>
    <xf numFmtId="0" fontId="0" fillId="33" borderId="0" xfId="0" applyFill="1"/>
    <xf numFmtId="0" fontId="0" fillId="8" borderId="0" xfId="0" applyFill="1" applyBorder="1"/>
    <xf numFmtId="0" fontId="0" fillId="8" borderId="0" xfId="0" applyFill="1" applyBorder="1" applyAlignment="1">
      <alignment horizontal="center"/>
    </xf>
    <xf numFmtId="0" fontId="0" fillId="8" borderId="0" xfId="0" applyFill="1" applyBorder="1" applyAlignment="1">
      <alignment/>
    </xf>
    <xf numFmtId="0" fontId="0" fillId="33" borderId="0" xfId="0" applyFill="1" applyAlignment="1">
      <alignment horizontal="center" vertical="center"/>
    </xf>
    <xf numFmtId="0" fontId="0" fillId="8" borderId="0" xfId="0" applyFill="1" applyAlignment="1">
      <alignment horizontal="center" vertical="center"/>
    </xf>
    <xf numFmtId="14" fontId="0" fillId="0" borderId="0" xfId="0" applyNumberFormat="1"/>
    <xf numFmtId="0" fontId="0" fillId="0" borderId="0" xfId="0"/>
    <xf numFmtId="0" fontId="0" fillId="0" borderId="0" xfId="0" applyAlignment="1">
      <alignment horizontal="center"/>
    </xf>
    <xf numFmtId="0" fontId="0" fillId="30" borderId="0" xfId="0" applyFill="1"/>
    <xf numFmtId="0" fontId="0" fillId="30" borderId="0" xfId="0" applyFill="1" applyAlignment="1">
      <alignment horizontal="center" vertical="center"/>
    </xf>
    <xf numFmtId="0" fontId="18" fillId="31" borderId="10" xfId="0" applyFont="1" applyFill="1" applyBorder="1" applyAlignment="1" applyProtection="1">
      <alignment horizontal="center" vertical="center" wrapText="1"/>
      <protection hidden="1"/>
    </xf>
    <xf numFmtId="0" fontId="20" fillId="34" borderId="11" xfId="0" applyFont="1" applyFill="1" applyBorder="1" applyAlignment="1" applyProtection="1">
      <alignment horizontal="center" vertical="top" wrapText="1"/>
      <protection hidden="1"/>
    </xf>
    <xf numFmtId="0" fontId="21" fillId="35" borderId="11" xfId="0" applyFont="1" applyFill="1" applyBorder="1" applyAlignment="1" applyProtection="1">
      <alignment horizontal="center" vertical="top" wrapText="1"/>
      <protection hidden="1"/>
    </xf>
    <xf numFmtId="0" fontId="0" fillId="0" borderId="0" xfId="0" applyAlignment="1">
      <alignment vertical="center"/>
    </xf>
    <xf numFmtId="0" fontId="0" fillId="0" borderId="11" xfId="0" applyBorder="1"/>
    <xf numFmtId="0" fontId="0" fillId="36" borderId="0" xfId="0" applyFill="1" applyProtection="1">
      <protection hidden="1"/>
    </xf>
    <xf numFmtId="14" fontId="0" fillId="0" borderId="11" xfId="0" applyNumberFormat="1" applyBorder="1"/>
    <xf numFmtId="0" fontId="21" fillId="37" borderId="11" xfId="0" applyFont="1" applyFill="1" applyBorder="1" applyAlignment="1" applyProtection="1">
      <alignment horizontal="center" vertical="center" wrapText="1"/>
      <protection hidden="1"/>
    </xf>
    <xf numFmtId="0" fontId="16" fillId="0" borderId="12" xfId="0" applyFont="1" applyBorder="1" applyAlignment="1">
      <alignment horizontal="center" vertical="center" wrapText="1"/>
    </xf>
    <xf numFmtId="0" fontId="0" fillId="0" borderId="12" xfId="0" applyBorder="1" applyAlignment="1">
      <alignment wrapText="1"/>
    </xf>
    <xf numFmtId="14" fontId="0" fillId="0" borderId="12" xfId="0" applyNumberFormat="1" applyBorder="1" applyAlignment="1">
      <alignment wrapText="1"/>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14" fontId="0" fillId="0" borderId="14" xfId="0" applyNumberFormat="1"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14" fontId="0" fillId="0" borderId="17" xfId="0" applyNumberFormat="1" applyBorder="1" applyProtection="1">
      <protection hidden="1"/>
    </xf>
    <xf numFmtId="0" fontId="0" fillId="0" borderId="19" xfId="0" applyBorder="1" applyProtection="1">
      <protection hidden="1"/>
    </xf>
    <xf numFmtId="0" fontId="0" fillId="0" borderId="20" xfId="0" applyBorder="1" applyProtection="1">
      <protection hidden="1"/>
    </xf>
    <xf numFmtId="0" fontId="0" fillId="0" borderId="21" xfId="0" applyBorder="1" applyProtection="1">
      <protection hidden="1"/>
    </xf>
    <xf numFmtId="14" fontId="0" fillId="0" borderId="20" xfId="0" applyNumberFormat="1" applyBorder="1" applyProtection="1">
      <protection hidden="1"/>
    </xf>
    <xf numFmtId="0" fontId="0" fillId="38" borderId="0" xfId="0" applyFill="1" applyBorder="1" applyAlignment="1" applyProtection="1">
      <alignment horizontal="center"/>
      <protection locked="0"/>
    </xf>
    <xf numFmtId="0" fontId="0" fillId="36" borderId="0" xfId="0" applyFill="1" applyBorder="1" applyAlignment="1" applyProtection="1">
      <alignment horizontal="center" vertical="center"/>
      <protection hidden="1"/>
    </xf>
    <xf numFmtId="0" fontId="22" fillId="39"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0" fontId="30" fillId="8" borderId="11" xfId="0" applyFont="1" applyFill="1" applyBorder="1" applyAlignment="1" applyProtection="1">
      <alignment horizontal="center" vertical="center"/>
      <protection hidden="1"/>
    </xf>
    <xf numFmtId="0" fontId="29" fillId="8" borderId="11" xfId="0" applyFont="1" applyFill="1" applyBorder="1" applyAlignment="1" applyProtection="1">
      <alignment horizontal="center" vertical="center"/>
      <protection hidden="1"/>
    </xf>
    <xf numFmtId="0" fontId="35" fillId="31" borderId="22" xfId="0" applyFont="1" applyFill="1" applyBorder="1" applyAlignment="1" applyProtection="1">
      <alignment vertical="top" wrapText="1"/>
      <protection hidden="1"/>
    </xf>
    <xf numFmtId="0" fontId="36" fillId="40" borderId="11" xfId="0" applyFont="1" applyFill="1" applyBorder="1" applyAlignment="1" applyProtection="1">
      <alignment vertical="center"/>
      <protection hidden="1"/>
    </xf>
    <xf numFmtId="0" fontId="37" fillId="41" borderId="0" xfId="0" applyFont="1" applyFill="1" applyBorder="1" applyAlignment="1" applyProtection="1">
      <alignment horizontal="center" vertical="top"/>
      <protection hidden="1"/>
    </xf>
    <xf numFmtId="0" fontId="22" fillId="41" borderId="0" xfId="0" applyFont="1" applyFill="1"/>
    <xf numFmtId="0" fontId="22" fillId="42" borderId="0" xfId="0" applyFont="1" applyFill="1"/>
    <xf numFmtId="0" fontId="22" fillId="42" borderId="0" xfId="0" applyFont="1" applyFill="1" applyAlignment="1">
      <alignment/>
    </xf>
    <xf numFmtId="0" fontId="39" fillId="8" borderId="0" xfId="0" applyFont="1" applyFill="1"/>
    <xf numFmtId="0" fontId="29" fillId="8" borderId="0" xfId="0" applyFont="1" applyFill="1" applyBorder="1" applyAlignment="1" applyProtection="1">
      <alignment horizontal="center" vertical="center"/>
      <protection hidden="1"/>
    </xf>
    <xf numFmtId="0" fontId="21" fillId="37" borderId="11" xfId="0" applyFont="1" applyFill="1" applyBorder="1" applyAlignment="1" applyProtection="1">
      <alignment horizontal="center" vertical="center" wrapText="1"/>
      <protection hidden="1"/>
    </xf>
    <xf numFmtId="0" fontId="0" fillId="43" borderId="23" xfId="0" applyFont="1" applyFill="1" applyBorder="1" applyAlignment="1">
      <alignment horizontal="center"/>
    </xf>
    <xf numFmtId="0" fontId="20" fillId="44" borderId="23" xfId="0" applyFont="1" applyFill="1" applyBorder="1" applyAlignment="1">
      <alignment horizontal="center"/>
    </xf>
    <xf numFmtId="0" fontId="20" fillId="44" borderId="24" xfId="0" applyFont="1" applyFill="1" applyBorder="1" applyAlignment="1">
      <alignment horizontal="center"/>
    </xf>
    <xf numFmtId="0" fontId="44" fillId="45" borderId="23" xfId="0" applyFont="1" applyFill="1" applyBorder="1" applyAlignment="1">
      <alignment horizontal="center"/>
    </xf>
    <xf numFmtId="0" fontId="44" fillId="45" borderId="25" xfId="0" applyFont="1" applyFill="1" applyBorder="1" applyAlignment="1">
      <alignment horizontal="center"/>
    </xf>
    <xf numFmtId="0" fontId="20" fillId="46" borderId="23" xfId="0" applyFont="1" applyFill="1" applyBorder="1" applyAlignment="1">
      <alignment horizontal="center"/>
    </xf>
    <xf numFmtId="0" fontId="44" fillId="46" borderId="23" xfId="0" applyFont="1" applyFill="1" applyBorder="1" applyAlignment="1">
      <alignment horizontal="center"/>
    </xf>
    <xf numFmtId="0" fontId="20" fillId="46" borderId="25" xfId="0" applyFont="1" applyFill="1" applyBorder="1" applyAlignment="1">
      <alignment horizontal="center" vertical="center"/>
    </xf>
    <xf numFmtId="0" fontId="44" fillId="45" borderId="26" xfId="0" applyFont="1" applyFill="1" applyBorder="1" applyAlignment="1">
      <alignment horizontal="center"/>
    </xf>
    <xf numFmtId="0" fontId="0" fillId="39" borderId="27" xfId="0" applyFill="1" applyBorder="1" applyAlignment="1" applyProtection="1">
      <alignment horizontal="center" vertical="center"/>
      <protection locked="0"/>
    </xf>
    <xf numFmtId="164" fontId="0" fillId="0" borderId="27" xfId="0" applyNumberFormat="1" applyBorder="1" applyAlignment="1" applyProtection="1">
      <alignment horizontal="center" vertical="center"/>
      <protection locked="0"/>
    </xf>
    <xf numFmtId="164" fontId="24" fillId="0" borderId="27" xfId="0" applyNumberFormat="1" applyFont="1" applyBorder="1" applyAlignment="1" applyProtection="1">
      <alignment horizontal="center" vertical="center"/>
      <protection locked="0"/>
    </xf>
    <xf numFmtId="0" fontId="0" fillId="43" borderId="23" xfId="0" applyFont="1" applyFill="1" applyBorder="1" applyAlignment="1">
      <alignment horizontal="center" vertical="top" wrapText="1"/>
    </xf>
    <xf numFmtId="0" fontId="0" fillId="43" borderId="28" xfId="0" applyFont="1" applyFill="1" applyBorder="1" applyAlignment="1">
      <alignment horizontal="center" vertical="top" wrapText="1"/>
    </xf>
    <xf numFmtId="0" fontId="0" fillId="43" borderId="24" xfId="0" applyFont="1" applyFill="1" applyBorder="1" applyAlignment="1">
      <alignment horizontal="center"/>
    </xf>
    <xf numFmtId="0" fontId="0" fillId="43" borderId="12" xfId="0" applyFont="1" applyFill="1" applyBorder="1" applyAlignment="1">
      <alignment horizontal="center"/>
    </xf>
    <xf numFmtId="0" fontId="0" fillId="0" borderId="12" xfId="0" applyFont="1" applyBorder="1" applyAlignment="1">
      <alignment horizontal="center" vertical="center"/>
    </xf>
    <xf numFmtId="0" fontId="20" fillId="43" borderId="23" xfId="0" applyFont="1" applyFill="1" applyBorder="1" applyAlignment="1">
      <alignment horizontal="center" vertical="center"/>
    </xf>
    <xf numFmtId="0" fontId="0" fillId="43" borderId="23" xfId="0" applyFont="1" applyFill="1" applyBorder="1" applyAlignment="1">
      <alignment horizontal="center" vertical="center"/>
    </xf>
    <xf numFmtId="0" fontId="36" fillId="47" borderId="0" xfId="0" applyFont="1" applyFill="1" applyBorder="1"/>
    <xf numFmtId="0" fontId="36" fillId="47" borderId="0" xfId="0" applyFont="1" applyFill="1" applyBorder="1" applyAlignment="1">
      <alignment horizontal="center"/>
    </xf>
    <xf numFmtId="0" fontId="0" fillId="43" borderId="29" xfId="0" applyFont="1" applyFill="1" applyBorder="1" applyAlignment="1">
      <alignment horizontal="center"/>
    </xf>
    <xf numFmtId="0" fontId="41" fillId="41" borderId="30" xfId="0" applyFont="1" applyFill="1" applyBorder="1" applyAlignment="1">
      <alignment horizontal="center" vertical="center"/>
    </xf>
    <xf numFmtId="0" fontId="51" fillId="8" borderId="11" xfId="0" applyFont="1" applyFill="1" applyBorder="1" applyAlignment="1" applyProtection="1">
      <alignment horizontal="center" vertical="center"/>
      <protection hidden="1"/>
    </xf>
    <xf numFmtId="0" fontId="24" fillId="8" borderId="31" xfId="0" applyFont="1" applyFill="1" applyBorder="1" applyAlignment="1">
      <alignment horizontal="center" vertical="center"/>
    </xf>
    <xf numFmtId="0" fontId="24" fillId="48" borderId="32" xfId="0" applyFont="1" applyFill="1" applyBorder="1" applyAlignment="1">
      <alignment horizontal="center" vertical="center"/>
    </xf>
    <xf numFmtId="0" fontId="44" fillId="49" borderId="26" xfId="0" applyFont="1" applyFill="1" applyBorder="1" applyAlignment="1">
      <alignment horizontal="center" vertical="top" wrapText="1"/>
    </xf>
    <xf numFmtId="0" fontId="44" fillId="50" borderId="25" xfId="0" applyFont="1" applyFill="1" applyBorder="1" applyAlignment="1">
      <alignment horizontal="center"/>
    </xf>
    <xf numFmtId="0" fontId="44" fillId="49" borderId="23" xfId="0" applyFont="1" applyFill="1" applyBorder="1" applyAlignment="1">
      <alignment horizontal="center" vertical="top" wrapText="1"/>
    </xf>
    <xf numFmtId="0" fontId="44" fillId="51" borderId="23" xfId="0" applyFont="1" applyFill="1" applyBorder="1" applyAlignment="1">
      <alignment horizontal="center" vertical="top" wrapText="1"/>
    </xf>
    <xf numFmtId="0" fontId="44" fillId="52" borderId="23" xfId="0" applyFont="1" applyFill="1" applyBorder="1" applyAlignment="1">
      <alignment horizontal="center" vertical="top" wrapText="1"/>
    </xf>
    <xf numFmtId="0" fontId="44" fillId="49" borderId="25" xfId="0" applyFont="1" applyFill="1" applyBorder="1" applyAlignment="1">
      <alignment horizontal="center" vertical="top" wrapText="1"/>
    </xf>
    <xf numFmtId="0" fontId="44" fillId="49" borderId="12" xfId="0" applyFont="1" applyFill="1" applyBorder="1" applyAlignment="1">
      <alignment horizontal="center" vertical="top" wrapText="1"/>
    </xf>
    <xf numFmtId="0" fontId="44" fillId="49" borderId="12" xfId="0" applyFont="1" applyFill="1" applyBorder="1"/>
    <xf numFmtId="0" fontId="44" fillId="49" borderId="12" xfId="0" applyFont="1" applyFill="1" applyBorder="1" applyAlignment="1">
      <alignment horizontal="center"/>
    </xf>
    <xf numFmtId="0" fontId="23" fillId="53" borderId="33" xfId="0" applyFont="1" applyFill="1" applyBorder="1" applyAlignment="1" applyProtection="1">
      <alignment horizontal="center" vertical="center" wrapText="1"/>
      <protection hidden="1"/>
    </xf>
    <xf numFmtId="0" fontId="45" fillId="54" borderId="11" xfId="0" applyFont="1" applyFill="1" applyBorder="1" applyAlignment="1" applyProtection="1">
      <alignment horizontal="center" vertical="center" wrapText="1"/>
      <protection hidden="1"/>
    </xf>
    <xf numFmtId="0" fontId="40" fillId="55" borderId="10" xfId="0" applyFont="1" applyFill="1" applyBorder="1" applyAlignment="1" applyProtection="1">
      <alignment horizontal="center" vertical="center" wrapText="1"/>
      <protection hidden="1"/>
    </xf>
    <xf numFmtId="0" fontId="32" fillId="56" borderId="33" xfId="0" applyFont="1" applyFill="1" applyBorder="1" applyAlignment="1" applyProtection="1">
      <alignment horizontal="center" vertical="center" wrapText="1"/>
      <protection hidden="1"/>
    </xf>
    <xf numFmtId="0" fontId="28" fillId="57" borderId="33" xfId="0" applyFont="1" applyFill="1" applyBorder="1" applyAlignment="1" applyProtection="1">
      <alignment horizontal="center" vertical="center" wrapText="1"/>
      <protection hidden="1"/>
    </xf>
    <xf numFmtId="0" fontId="28" fillId="58" borderId="33" xfId="0" applyFont="1" applyFill="1" applyBorder="1" applyAlignment="1" applyProtection="1">
      <alignment horizontal="center" vertical="center" wrapText="1"/>
      <protection hidden="1"/>
    </xf>
    <xf numFmtId="0" fontId="24" fillId="36" borderId="20" xfId="0" applyFont="1" applyFill="1" applyBorder="1" applyAlignment="1" applyProtection="1">
      <alignment horizontal="center" vertical="center"/>
      <protection hidden="1"/>
    </xf>
    <xf numFmtId="0" fontId="44" fillId="59" borderId="29" xfId="0" applyFont="1" applyFill="1" applyBorder="1"/>
    <xf numFmtId="0" fontId="44" fillId="59" borderId="24" xfId="0" applyFont="1" applyFill="1" applyBorder="1" applyAlignment="1">
      <alignment horizontal="center"/>
    </xf>
    <xf numFmtId="0" fontId="44" fillId="59" borderId="26" xfId="0" applyFont="1" applyFill="1" applyBorder="1" applyAlignment="1">
      <alignment horizontal="center" vertical="top" wrapText="1"/>
    </xf>
    <xf numFmtId="0" fontId="44" fillId="59" borderId="23" xfId="0" applyFont="1" applyFill="1" applyBorder="1" applyAlignment="1">
      <alignment horizontal="center" vertical="top" wrapText="1"/>
    </xf>
    <xf numFmtId="0" fontId="44" fillId="44" borderId="23" xfId="0" applyFont="1" applyFill="1" applyBorder="1" applyAlignment="1">
      <alignment horizontal="center" vertical="top" wrapText="1"/>
    </xf>
    <xf numFmtId="0" fontId="44" fillId="44" borderId="24" xfId="0" applyFont="1" applyFill="1" applyBorder="1" applyAlignment="1">
      <alignment horizontal="center" vertical="top" wrapText="1"/>
    </xf>
    <xf numFmtId="0" fontId="44" fillId="44" borderId="12" xfId="0" applyFont="1" applyFill="1" applyBorder="1" applyAlignment="1">
      <alignment horizontal="center" vertical="top" wrapText="1"/>
    </xf>
    <xf numFmtId="0" fontId="44" fillId="60" borderId="12" xfId="0" applyFont="1" applyFill="1" applyBorder="1" applyAlignment="1">
      <alignment horizontal="center" vertical="top" wrapText="1"/>
    </xf>
    <xf numFmtId="0" fontId="44" fillId="59" borderId="25" xfId="0" applyFont="1" applyFill="1" applyBorder="1" applyAlignment="1">
      <alignment horizontal="center" vertical="top" wrapText="1"/>
    </xf>
    <xf numFmtId="0" fontId="44" fillId="59" borderId="12" xfId="0" applyFont="1" applyFill="1" applyBorder="1" applyAlignment="1">
      <alignment horizontal="center" vertical="top" wrapText="1"/>
    </xf>
    <xf numFmtId="0" fontId="44" fillId="45" borderId="23" xfId="0" applyFont="1" applyFill="1" applyBorder="1" applyAlignment="1">
      <alignment horizontal="center"/>
    </xf>
    <xf numFmtId="0" fontId="44" fillId="45" borderId="34" xfId="0" applyFont="1" applyFill="1" applyBorder="1" applyAlignment="1">
      <alignment horizontal="center"/>
    </xf>
    <xf numFmtId="0" fontId="44" fillId="45" borderId="25" xfId="0" applyFont="1" applyFill="1" applyBorder="1" applyAlignment="1">
      <alignment horizontal="center"/>
    </xf>
    <xf numFmtId="0" fontId="44" fillId="45" borderId="12" xfId="0" applyFont="1" applyFill="1" applyBorder="1" applyAlignment="1">
      <alignment horizontal="center"/>
    </xf>
    <xf numFmtId="0" fontId="20" fillId="46" borderId="23" xfId="0" applyFont="1" applyFill="1" applyBorder="1" applyAlignment="1">
      <alignment horizontal="center"/>
    </xf>
    <xf numFmtId="0" fontId="20" fillId="46" borderId="25" xfId="0" applyFont="1" applyFill="1" applyBorder="1" applyAlignment="1">
      <alignment horizontal="center" vertical="center"/>
    </xf>
    <xf numFmtId="0" fontId="53" fillId="61" borderId="12" xfId="0" applyFont="1" applyFill="1" applyBorder="1" applyAlignment="1">
      <alignment horizontal="center"/>
    </xf>
    <xf numFmtId="0" fontId="44" fillId="62" borderId="25" xfId="0" applyFont="1" applyFill="1" applyBorder="1" applyAlignment="1">
      <alignment horizontal="center"/>
    </xf>
    <xf numFmtId="0" fontId="40" fillId="63" borderId="32" xfId="0" applyFont="1" applyFill="1" applyBorder="1" applyAlignment="1" applyProtection="1">
      <alignment horizontal="center" vertical="center"/>
      <protection locked="0"/>
    </xf>
    <xf numFmtId="0" fontId="32" fillId="8" borderId="31" xfId="0" applyFont="1" applyFill="1" applyBorder="1" applyAlignment="1" applyProtection="1">
      <alignment horizontal="center" vertical="center"/>
      <protection locked="0"/>
    </xf>
    <xf numFmtId="0" fontId="23" fillId="8" borderId="31" xfId="0" applyFont="1" applyFill="1" applyBorder="1" applyAlignment="1" applyProtection="1">
      <alignment horizontal="center" vertical="center"/>
      <protection locked="0"/>
    </xf>
    <xf numFmtId="0" fontId="24" fillId="64" borderId="35" xfId="0" applyFont="1" applyFill="1" applyBorder="1" applyAlignment="1">
      <alignment horizontal="center" vertical="center"/>
    </xf>
    <xf numFmtId="0" fontId="56" fillId="65" borderId="35" xfId="0" applyFont="1" applyFill="1" applyBorder="1" applyAlignment="1" applyProtection="1">
      <alignment horizontal="center" vertical="center"/>
      <protection locked="0"/>
    </xf>
    <xf numFmtId="0" fontId="0" fillId="0" borderId="0" xfId="0" applyProtection="1">
      <protection locked="0"/>
    </xf>
    <xf numFmtId="0" fontId="55" fillId="0" borderId="0" xfId="0" applyFont="1" applyAlignment="1">
      <alignment horizontal="center"/>
    </xf>
    <xf numFmtId="0" fontId="0" fillId="31" borderId="11" xfId="0" applyFill="1" applyBorder="1"/>
    <xf numFmtId="0" fontId="0" fillId="23" borderId="11" xfId="0" applyFill="1" applyBorder="1"/>
    <xf numFmtId="0" fontId="0" fillId="27" borderId="11" xfId="0" applyFill="1" applyBorder="1"/>
    <xf numFmtId="0" fontId="55" fillId="0" borderId="11" xfId="0" applyFont="1" applyBorder="1" applyAlignment="1">
      <alignment horizontal="center"/>
    </xf>
    <xf numFmtId="0" fontId="0" fillId="0" borderId="11" xfId="0" applyFill="1" applyBorder="1"/>
    <xf numFmtId="0" fontId="0" fillId="0" borderId="11" xfId="0" applyBorder="1" applyProtection="1">
      <protection locked="0"/>
    </xf>
    <xf numFmtId="14" fontId="0" fillId="31" borderId="11" xfId="0" applyNumberFormat="1" applyFill="1" applyBorder="1" applyProtection="1">
      <protection locked="0"/>
    </xf>
    <xf numFmtId="0" fontId="0" fillId="31" borderId="11" xfId="0" applyFill="1" applyBorder="1" applyProtection="1">
      <protection locked="0"/>
    </xf>
    <xf numFmtId="0" fontId="0" fillId="23" borderId="11" xfId="0" applyFill="1" applyBorder="1" applyProtection="1">
      <protection locked="0"/>
    </xf>
    <xf numFmtId="0" fontId="0" fillId="27" borderId="11" xfId="0" applyFill="1" applyBorder="1" applyProtection="1">
      <protection locked="0"/>
    </xf>
    <xf numFmtId="164" fontId="24" fillId="0" borderId="36" xfId="0" applyNumberFormat="1" applyFont="1" applyBorder="1" applyAlignment="1" applyProtection="1">
      <alignment horizontal="center" vertical="center"/>
      <protection locked="0"/>
    </xf>
    <xf numFmtId="0" fontId="65" fillId="66" borderId="11" xfId="0" applyFont="1" applyFill="1" applyBorder="1" applyAlignment="1" applyProtection="1">
      <alignment horizontal="center" vertical="center" wrapText="1"/>
      <protection hidden="1"/>
    </xf>
    <xf numFmtId="0" fontId="63" fillId="67" borderId="11" xfId="0" applyFont="1" applyFill="1" applyBorder="1" applyAlignment="1" applyProtection="1">
      <alignment horizontal="center" vertical="center" wrapText="1"/>
      <protection hidden="1"/>
    </xf>
    <xf numFmtId="0" fontId="67" fillId="68" borderId="11" xfId="0" applyFont="1" applyFill="1" applyBorder="1" applyAlignment="1" applyProtection="1">
      <alignment horizontal="center" vertical="center" wrapText="1"/>
      <protection hidden="1"/>
    </xf>
    <xf numFmtId="0" fontId="67" fillId="69" borderId="10" xfId="0" applyFont="1" applyFill="1" applyBorder="1" applyAlignment="1" applyProtection="1">
      <alignment horizontal="center" vertical="center"/>
      <protection hidden="1"/>
    </xf>
    <xf numFmtId="0" fontId="67" fillId="70" borderId="10" xfId="0" applyFont="1" applyFill="1" applyBorder="1" applyAlignment="1" applyProtection="1">
      <alignment horizontal="center" vertical="center" wrapText="1"/>
      <protection hidden="1"/>
    </xf>
    <xf numFmtId="0" fontId="0" fillId="36" borderId="37" xfId="0" applyFill="1" applyBorder="1" applyAlignment="1" applyProtection="1">
      <alignment horizontal="center" vertical="center"/>
      <protection hidden="1"/>
    </xf>
    <xf numFmtId="0" fontId="24" fillId="36" borderId="37" xfId="0" applyFont="1" applyFill="1" applyBorder="1" applyAlignment="1" applyProtection="1">
      <alignment horizontal="center" vertical="center"/>
      <protection hidden="1"/>
    </xf>
    <xf numFmtId="0" fontId="22" fillId="39" borderId="37" xfId="0" applyFont="1" applyFill="1" applyBorder="1" applyAlignment="1" applyProtection="1">
      <alignment horizontal="center" vertical="center"/>
      <protection locked="0"/>
    </xf>
    <xf numFmtId="0" fontId="24" fillId="39" borderId="37" xfId="0" applyFont="1" applyFill="1" applyBorder="1" applyAlignment="1" applyProtection="1">
      <alignment horizontal="center" vertical="center"/>
      <protection locked="0"/>
    </xf>
    <xf numFmtId="164" fontId="24" fillId="0" borderId="37" xfId="0" applyNumberFormat="1" applyFont="1" applyBorder="1" applyAlignment="1" applyProtection="1">
      <alignment horizontal="center" vertical="center"/>
      <protection locked="0"/>
    </xf>
    <xf numFmtId="164" fontId="0" fillId="0" borderId="37" xfId="0" applyNumberFormat="1" applyBorder="1" applyAlignment="1" applyProtection="1">
      <alignment horizontal="center" vertical="center"/>
      <protection locked="0"/>
    </xf>
    <xf numFmtId="0" fontId="0" fillId="39" borderId="37" xfId="0" applyFill="1" applyBorder="1" applyAlignment="1" applyProtection="1">
      <alignment horizontal="center" vertical="center"/>
      <protection locked="0"/>
    </xf>
    <xf numFmtId="0" fontId="61" fillId="71" borderId="11" xfId="0" applyFont="1" applyFill="1" applyBorder="1" applyAlignment="1" applyProtection="1">
      <alignment horizontal="center" vertical="center"/>
      <protection hidden="1"/>
    </xf>
    <xf numFmtId="0" fontId="65" fillId="72" borderId="11" xfId="0" applyFont="1" applyFill="1" applyBorder="1" applyAlignment="1" applyProtection="1">
      <alignment horizontal="center" vertical="center" wrapText="1"/>
      <protection hidden="1"/>
    </xf>
    <xf numFmtId="0" fontId="0" fillId="0" borderId="0" xfId="0" applyAlignment="1">
      <alignment horizontal="center"/>
    </xf>
    <xf numFmtId="0" fontId="20" fillId="46" borderId="38" xfId="0" applyFont="1" applyFill="1" applyBorder="1" applyAlignment="1">
      <alignment horizontal="center" vertical="center"/>
    </xf>
    <xf numFmtId="0" fontId="40" fillId="0" borderId="11" xfId="0" applyFont="1" applyBorder="1" applyAlignment="1">
      <alignment horizontal="center"/>
    </xf>
    <xf numFmtId="0" fontId="40" fillId="0" borderId="11" xfId="0" applyFont="1" applyBorder="1"/>
    <xf numFmtId="0" fontId="43" fillId="73" borderId="11" xfId="0" applyFont="1" applyFill="1" applyBorder="1" applyAlignment="1" applyProtection="1">
      <alignment horizontal="center" vertical="center" wrapText="1"/>
      <protection hidden="1"/>
    </xf>
    <xf numFmtId="0" fontId="43" fillId="74" borderId="33" xfId="0" applyFont="1" applyFill="1" applyBorder="1" applyAlignment="1" applyProtection="1">
      <alignment horizontal="center" vertical="center" wrapText="1"/>
      <protection hidden="1"/>
    </xf>
    <xf numFmtId="0" fontId="19" fillId="75" borderId="39" xfId="0" applyFont="1" applyFill="1" applyBorder="1" applyAlignment="1" applyProtection="1">
      <alignment horizontal="center" vertical="center" wrapText="1"/>
      <protection hidden="1" locked="0"/>
    </xf>
    <xf numFmtId="0" fontId="20" fillId="46" borderId="23" xfId="0" applyFont="1" applyFill="1" applyBorder="1" applyAlignment="1" applyProtection="1">
      <alignment horizontal="center"/>
      <protection hidden="1"/>
    </xf>
    <xf numFmtId="0" fontId="20" fillId="76" borderId="23" xfId="0" applyFont="1" applyFill="1" applyBorder="1" applyAlignment="1" applyProtection="1">
      <alignment horizontal="center"/>
      <protection hidden="1"/>
    </xf>
    <xf numFmtId="0" fontId="20" fillId="44" borderId="23" xfId="0" applyFont="1" applyFill="1" applyBorder="1" applyAlignment="1" applyProtection="1">
      <alignment horizontal="center"/>
      <protection hidden="1"/>
    </xf>
    <xf numFmtId="0" fontId="50" fillId="77" borderId="30" xfId="0" applyFont="1" applyFill="1" applyBorder="1" applyAlignment="1" applyProtection="1">
      <alignment horizontal="center" vertical="center"/>
      <protection hidden="1"/>
    </xf>
    <xf numFmtId="0" fontId="20" fillId="43" borderId="12" xfId="0" applyFont="1" applyFill="1" applyBorder="1" applyAlignment="1" applyProtection="1">
      <alignment horizontal="center" vertical="center" wrapText="1"/>
      <protection hidden="1"/>
    </xf>
    <xf numFmtId="0" fontId="20" fillId="43" borderId="23" xfId="0" applyFont="1" applyFill="1" applyBorder="1" applyAlignment="1" applyProtection="1">
      <alignment horizontal="center" vertical="center"/>
      <protection hidden="1"/>
    </xf>
    <xf numFmtId="10" fontId="20" fillId="43" borderId="23" xfId="0" applyNumberFormat="1" applyFont="1" applyFill="1" applyBorder="1" applyAlignment="1" applyProtection="1">
      <alignment horizontal="center" vertical="center"/>
      <protection hidden="1"/>
    </xf>
    <xf numFmtId="10" fontId="20" fillId="43" borderId="24" xfId="0" applyNumberFormat="1" applyFont="1" applyFill="1" applyBorder="1" applyAlignment="1" applyProtection="1">
      <alignment horizontal="center" vertical="center"/>
      <protection hidden="1"/>
    </xf>
    <xf numFmtId="0" fontId="20" fillId="46" borderId="23" xfId="0" applyFont="1" applyFill="1" applyBorder="1" applyAlignment="1" applyProtection="1">
      <alignment horizontal="center" vertical="center"/>
      <protection hidden="1"/>
    </xf>
    <xf numFmtId="0" fontId="20" fillId="46" borderId="23" xfId="0" applyFont="1" applyFill="1" applyBorder="1" applyAlignment="1" applyProtection="1">
      <alignment horizontal="center"/>
      <protection hidden="1"/>
    </xf>
    <xf numFmtId="0" fontId="20" fillId="46" borderId="12" xfId="0" applyFont="1" applyFill="1" applyBorder="1" applyAlignment="1" applyProtection="1">
      <alignment horizontal="center"/>
      <protection hidden="1"/>
    </xf>
    <xf numFmtId="0" fontId="40" fillId="0" borderId="11" xfId="0" applyFont="1" applyBorder="1" applyAlignment="1" applyProtection="1">
      <alignment horizontal="center" vertical="center"/>
      <protection hidden="1"/>
    </xf>
    <xf numFmtId="0" fontId="20" fillId="0" borderId="12" xfId="0" applyFont="1" applyFill="1" applyBorder="1" applyAlignment="1" applyProtection="1">
      <alignment horizontal="center"/>
      <protection hidden="1"/>
    </xf>
    <xf numFmtId="0" fontId="18" fillId="8" borderId="11" xfId="0" applyFont="1" applyFill="1" applyBorder="1" applyAlignment="1" applyProtection="1">
      <alignment horizontal="center" vertical="center"/>
      <protection hidden="1"/>
    </xf>
    <xf numFmtId="0" fontId="25" fillId="36" borderId="0" xfId="0" applyFont="1" applyFill="1" applyBorder="1" applyAlignment="1" applyProtection="1">
      <alignment horizontal="center"/>
      <protection hidden="1"/>
    </xf>
    <xf numFmtId="0" fontId="64" fillId="78" borderId="11" xfId="0" applyFont="1" applyFill="1" applyBorder="1" applyAlignment="1" applyProtection="1">
      <alignment horizontal="center" vertical="center" wrapText="1"/>
      <protection hidden="1"/>
    </xf>
    <xf numFmtId="0" fontId="22" fillId="39" borderId="40" xfId="0" applyFont="1" applyFill="1" applyBorder="1" applyAlignment="1" applyProtection="1">
      <alignment horizontal="center" vertical="center"/>
      <protection locked="0"/>
    </xf>
    <xf numFmtId="164" fontId="24" fillId="0" borderId="41" xfId="0" applyNumberFormat="1" applyFont="1" applyBorder="1" applyAlignment="1" applyProtection="1">
      <alignment horizontal="center" vertical="center"/>
      <protection locked="0"/>
    </xf>
    <xf numFmtId="0" fontId="0" fillId="8" borderId="42" xfId="0" applyFill="1" applyBorder="1" applyAlignment="1">
      <alignment horizontal="center"/>
    </xf>
    <xf numFmtId="0" fontId="40" fillId="8" borderId="43" xfId="0" applyFont="1" applyFill="1" applyBorder="1" applyAlignment="1">
      <alignment horizontal="center"/>
    </xf>
    <xf numFmtId="0" fontId="68" fillId="8" borderId="43" xfId="0" applyFont="1" applyFill="1" applyBorder="1" applyAlignment="1">
      <alignment horizontal="center"/>
    </xf>
    <xf numFmtId="0" fontId="55" fillId="8" borderId="42" xfId="0" applyFont="1" applyFill="1" applyBorder="1" applyAlignment="1">
      <alignment horizontal="center"/>
    </xf>
    <xf numFmtId="0" fontId="69" fillId="8" borderId="42" xfId="0" applyFont="1" applyFill="1" applyBorder="1" applyAlignment="1">
      <alignment horizontal="center"/>
    </xf>
    <xf numFmtId="0" fontId="70" fillId="8" borderId="42" xfId="0" applyFont="1" applyFill="1" applyBorder="1" applyAlignment="1">
      <alignment horizontal="center"/>
    </xf>
    <xf numFmtId="164" fontId="22" fillId="36" borderId="27" xfId="0" applyNumberFormat="1" applyFont="1" applyFill="1" applyBorder="1" applyAlignment="1" applyProtection="1">
      <alignment horizontal="center" vertical="center"/>
      <protection hidden="1" locked="0"/>
    </xf>
    <xf numFmtId="0" fontId="52" fillId="79" borderId="12" xfId="0" applyNumberFormat="1" applyFont="1" applyFill="1" applyBorder="1" applyAlignment="1" applyProtection="1">
      <alignment horizontal="center"/>
      <protection locked="0"/>
    </xf>
    <xf numFmtId="0" fontId="0" fillId="65" borderId="11" xfId="0" applyFill="1" applyBorder="1"/>
    <xf numFmtId="0" fontId="17" fillId="80" borderId="0" xfId="0" applyFont="1" applyFill="1"/>
    <xf numFmtId="0" fontId="59" fillId="0" borderId="0" xfId="0" applyFont="1"/>
    <xf numFmtId="0" fontId="72" fillId="0" borderId="0" xfId="0" applyFont="1"/>
    <xf numFmtId="0" fontId="72" fillId="0" borderId="0" xfId="0" applyFont="1" applyAlignment="1">
      <alignment wrapText="1"/>
    </xf>
    <xf numFmtId="10" fontId="20" fillId="43" borderId="12" xfId="15" applyNumberFormat="1" applyFont="1" applyFill="1" applyBorder="1" applyAlignment="1">
      <alignment horizontal="center" vertical="center"/>
    </xf>
    <xf numFmtId="0" fontId="0" fillId="81" borderId="24" xfId="0" applyFont="1" applyFill="1" applyBorder="1" applyAlignment="1">
      <alignment horizontal="center"/>
    </xf>
    <xf numFmtId="0" fontId="0" fillId="82" borderId="23" xfId="0" applyFont="1" applyFill="1" applyBorder="1" applyAlignment="1">
      <alignment horizontal="center"/>
    </xf>
    <xf numFmtId="0" fontId="20" fillId="83" borderId="23" xfId="0" applyFont="1" applyFill="1" applyBorder="1" applyAlignment="1" applyProtection="1">
      <alignment horizontal="center"/>
      <protection locked="0"/>
    </xf>
    <xf numFmtId="0" fontId="20" fillId="84" borderId="23" xfId="0" applyFont="1" applyFill="1" applyBorder="1" applyAlignment="1" applyProtection="1">
      <alignment horizontal="center"/>
      <protection locked="0"/>
    </xf>
    <xf numFmtId="0" fontId="44" fillId="50" borderId="23" xfId="0" applyFont="1" applyFill="1" applyBorder="1" applyAlignment="1" applyProtection="1">
      <alignment horizontal="center"/>
      <protection locked="0"/>
    </xf>
    <xf numFmtId="0" fontId="20" fillId="50" borderId="23" xfId="0" applyFont="1" applyFill="1" applyBorder="1" applyAlignment="1" applyProtection="1">
      <alignment horizontal="center"/>
      <protection locked="0"/>
    </xf>
    <xf numFmtId="0" fontId="20" fillId="85" borderId="23" xfId="0" applyFont="1" applyFill="1" applyBorder="1" applyAlignment="1" applyProtection="1">
      <alignment horizontal="center"/>
      <protection/>
    </xf>
    <xf numFmtId="0" fontId="20" fillId="86" borderId="23" xfId="0" applyFont="1" applyFill="1" applyBorder="1" applyAlignment="1" applyProtection="1">
      <alignment horizontal="center"/>
      <protection/>
    </xf>
    <xf numFmtId="0" fontId="20" fillId="50" borderId="25" xfId="0" applyFont="1" applyFill="1" applyBorder="1" applyAlignment="1" applyProtection="1">
      <alignment horizontal="center" vertical="center"/>
      <protection locked="0"/>
    </xf>
    <xf numFmtId="0" fontId="20" fillId="87" borderId="26" xfId="0" applyFont="1" applyFill="1" applyBorder="1" applyAlignment="1" applyProtection="1">
      <alignment horizontal="center"/>
      <protection locked="0"/>
    </xf>
    <xf numFmtId="0" fontId="20" fillId="87" borderId="23" xfId="0" applyFont="1" applyFill="1" applyBorder="1" applyAlignment="1" applyProtection="1">
      <alignment horizontal="center"/>
      <protection locked="0"/>
    </xf>
    <xf numFmtId="0" fontId="20" fillId="87" borderId="23" xfId="0" applyFont="1" applyFill="1" applyBorder="1" applyAlignment="1" applyProtection="1">
      <alignment horizontal="center"/>
      <protection/>
    </xf>
    <xf numFmtId="0" fontId="20" fillId="39" borderId="23" xfId="0" applyFont="1" applyFill="1" applyBorder="1" applyAlignment="1" applyProtection="1">
      <alignment horizontal="center"/>
      <protection locked="0"/>
    </xf>
    <xf numFmtId="0" fontId="20" fillId="88" borderId="23" xfId="0" applyFont="1" applyFill="1" applyBorder="1" applyAlignment="1" applyProtection="1">
      <alignment horizontal="center"/>
      <protection locked="0"/>
    </xf>
    <xf numFmtId="0" fontId="20" fillId="88" borderId="23" xfId="0" applyFont="1" applyFill="1" applyBorder="1" applyAlignment="1" applyProtection="1">
      <alignment horizontal="center"/>
      <protection/>
    </xf>
    <xf numFmtId="0" fontId="20" fillId="88" borderId="24" xfId="0" applyFont="1" applyFill="1" applyBorder="1" applyAlignment="1" applyProtection="1">
      <alignment/>
      <protection locked="0"/>
    </xf>
    <xf numFmtId="0" fontId="36" fillId="89" borderId="0" xfId="0" applyFont="1" applyFill="1" applyProtection="1">
      <protection locked="0"/>
    </xf>
    <xf numFmtId="0" fontId="36" fillId="89" borderId="0" xfId="0" applyFont="1" applyFill="1" applyAlignment="1" applyProtection="1">
      <alignment horizontal="center"/>
      <protection locked="0"/>
    </xf>
    <xf numFmtId="0" fontId="36" fillId="84" borderId="12" xfId="0" applyFont="1" applyFill="1" applyBorder="1" applyAlignment="1" applyProtection="1">
      <alignment horizontal="center"/>
      <protection locked="0"/>
    </xf>
    <xf numFmtId="0" fontId="36" fillId="84" borderId="25" xfId="0" applyFont="1" applyFill="1" applyBorder="1" applyAlignment="1" applyProtection="1">
      <alignment horizontal="center"/>
      <protection locked="0"/>
    </xf>
    <xf numFmtId="0" fontId="36" fillId="39" borderId="44" xfId="0" applyFont="1" applyFill="1" applyBorder="1" applyAlignment="1" applyProtection="1">
      <alignment horizontal="center"/>
      <protection locked="0"/>
    </xf>
    <xf numFmtId="0" fontId="1" fillId="39" borderId="12" xfId="0" applyFont="1" applyFill="1" applyBorder="1" applyAlignment="1" applyProtection="1">
      <alignment horizontal="center"/>
      <protection locked="0"/>
    </xf>
    <xf numFmtId="0" fontId="36" fillId="85" borderId="12" xfId="0" applyFont="1" applyFill="1" applyBorder="1" applyAlignment="1" applyProtection="1">
      <alignment horizontal="center"/>
      <protection/>
    </xf>
    <xf numFmtId="0" fontId="36" fillId="39" borderId="12" xfId="0" applyFont="1" applyFill="1" applyBorder="1" applyAlignment="1" applyProtection="1">
      <alignment horizontal="center"/>
      <protection locked="0"/>
    </xf>
    <xf numFmtId="0" fontId="36" fillId="86" borderId="12" xfId="0" applyFont="1" applyFill="1" applyBorder="1" applyAlignment="1" applyProtection="1">
      <alignment horizontal="center"/>
      <protection/>
    </xf>
    <xf numFmtId="0" fontId="1" fillId="84" borderId="12" xfId="0" applyFont="1" applyFill="1" applyBorder="1" applyAlignment="1" applyProtection="1">
      <alignment horizontal="center"/>
      <protection locked="0"/>
    </xf>
    <xf numFmtId="0" fontId="20" fillId="90" borderId="12" xfId="0" applyFont="1" applyFill="1" applyBorder="1" applyAlignment="1" applyProtection="1">
      <alignment/>
      <protection locked="0"/>
    </xf>
    <xf numFmtId="0" fontId="20" fillId="90" borderId="23" xfId="0" applyFont="1" applyFill="1" applyBorder="1" applyAlignment="1" applyProtection="1">
      <alignment horizontal="center"/>
      <protection locked="0"/>
    </xf>
    <xf numFmtId="0" fontId="20" fillId="90" borderId="23" xfId="0" applyFont="1" applyFill="1" applyBorder="1" applyAlignment="1" applyProtection="1">
      <alignment horizontal="center"/>
      <protection/>
    </xf>
    <xf numFmtId="0" fontId="20" fillId="90" borderId="24" xfId="0" applyFont="1" applyFill="1" applyBorder="1" applyAlignment="1" applyProtection="1">
      <alignment/>
      <protection locked="0"/>
    </xf>
    <xf numFmtId="0" fontId="20" fillId="88" borderId="12" xfId="0" applyFont="1" applyFill="1" applyBorder="1" applyAlignment="1" applyProtection="1">
      <alignment/>
      <protection locked="0"/>
    </xf>
    <xf numFmtId="0" fontId="74" fillId="91" borderId="12" xfId="0" applyFont="1" applyFill="1" applyBorder="1" applyAlignment="1" applyProtection="1">
      <alignment horizontal="center" vertical="center"/>
      <protection locked="0"/>
    </xf>
    <xf numFmtId="0" fontId="74" fillId="91" borderId="12" xfId="0" applyFont="1" applyFill="1" applyBorder="1" applyAlignment="1" applyProtection="1">
      <alignment horizontal="center" vertical="center"/>
      <protection/>
    </xf>
    <xf numFmtId="0" fontId="44" fillId="92" borderId="25" xfId="0" applyFont="1" applyFill="1" applyBorder="1" applyAlignment="1">
      <alignment horizontal="center"/>
    </xf>
    <xf numFmtId="0" fontId="44" fillId="46" borderId="23" xfId="0" applyFont="1" applyFill="1" applyBorder="1" applyAlignment="1" applyProtection="1">
      <alignment horizontal="center"/>
      <protection locked="0"/>
    </xf>
    <xf numFmtId="0" fontId="20" fillId="46" borderId="23" xfId="0" applyFont="1" applyFill="1" applyBorder="1" applyAlignment="1" applyProtection="1">
      <alignment horizontal="center"/>
      <protection locked="0"/>
    </xf>
    <xf numFmtId="0" fontId="44" fillId="92" borderId="29" xfId="0" applyFont="1" applyFill="1" applyBorder="1" applyAlignment="1">
      <alignment/>
    </xf>
    <xf numFmtId="0" fontId="44" fillId="92" borderId="24" xfId="0" applyFont="1" applyFill="1" applyBorder="1" applyAlignment="1">
      <alignment horizontal="center"/>
    </xf>
    <xf numFmtId="0" fontId="44" fillId="93" borderId="26" xfId="0" applyFont="1" applyFill="1" applyBorder="1" applyAlignment="1">
      <alignment horizontal="center" vertical="top" wrapText="1"/>
    </xf>
    <xf numFmtId="0" fontId="44" fillId="93" borderId="23" xfId="0" applyFont="1" applyFill="1" applyBorder="1" applyAlignment="1">
      <alignment horizontal="center" vertical="top" wrapText="1"/>
    </xf>
    <xf numFmtId="0" fontId="44" fillId="93" borderId="12" xfId="0" applyFont="1" applyFill="1" applyBorder="1" applyAlignment="1">
      <alignment horizontal="center" vertical="top" wrapText="1"/>
    </xf>
    <xf numFmtId="0" fontId="44" fillId="0" borderId="11" xfId="0" applyFont="1" applyFill="1" applyBorder="1" applyAlignment="1">
      <alignment horizontal="center" vertical="top" wrapText="1"/>
    </xf>
    <xf numFmtId="0" fontId="44" fillId="94" borderId="26" xfId="0" applyFont="1" applyFill="1" applyBorder="1" applyAlignment="1">
      <alignment horizontal="center"/>
    </xf>
    <xf numFmtId="0" fontId="44" fillId="94" borderId="23" xfId="0" applyFont="1" applyFill="1" applyBorder="1" applyAlignment="1">
      <alignment horizontal="center"/>
    </xf>
    <xf numFmtId="0" fontId="44" fillId="94" borderId="25" xfId="0" applyFont="1" applyFill="1" applyBorder="1" applyAlignment="1">
      <alignment horizontal="center"/>
    </xf>
    <xf numFmtId="0" fontId="44" fillId="0" borderId="11" xfId="0" applyNumberFormat="1" applyFont="1" applyFill="1" applyBorder="1" applyAlignment="1" applyProtection="1">
      <alignment horizontal="center"/>
      <protection locked="0"/>
    </xf>
    <xf numFmtId="0" fontId="20" fillId="95" borderId="23" xfId="0" applyFont="1" applyFill="1" applyBorder="1" applyAlignment="1">
      <alignment horizontal="center"/>
    </xf>
    <xf numFmtId="0" fontId="20" fillId="96" borderId="26" xfId="0" applyFont="1" applyFill="1" applyBorder="1" applyAlignment="1">
      <alignment horizontal="center"/>
    </xf>
    <xf numFmtId="0" fontId="20" fillId="96" borderId="23" xfId="0" applyFont="1" applyFill="1" applyBorder="1" applyAlignment="1">
      <alignment horizontal="center"/>
    </xf>
    <xf numFmtId="0" fontId="20" fillId="97" borderId="23" xfId="0" applyFont="1" applyFill="1" applyBorder="1" applyAlignment="1">
      <alignment horizontal="center"/>
    </xf>
    <xf numFmtId="0" fontId="44" fillId="98" borderId="0" xfId="0" applyFont="1" applyFill="1" applyBorder="1"/>
    <xf numFmtId="0" fontId="44" fillId="98" borderId="0" xfId="0" applyFont="1" applyFill="1" applyBorder="1" applyAlignment="1">
      <alignment horizontal="center"/>
    </xf>
    <xf numFmtId="0" fontId="44" fillId="0" borderId="0" xfId="0" applyFont="1" applyFill="1" applyBorder="1" applyAlignment="1">
      <alignment/>
    </xf>
    <xf numFmtId="0" fontId="44" fillId="0" borderId="0" xfId="0" applyFont="1" applyFill="1" applyBorder="1" applyAlignment="1">
      <alignment horizontal="center"/>
    </xf>
    <xf numFmtId="0" fontId="44" fillId="94" borderId="11" xfId="0" applyFont="1" applyFill="1" applyBorder="1" applyAlignment="1">
      <alignment horizontal="center"/>
    </xf>
    <xf numFmtId="0" fontId="44" fillId="0" borderId="11" xfId="0" applyFont="1" applyFill="1" applyBorder="1" applyAlignment="1">
      <alignment horizontal="center" vertical="center"/>
    </xf>
    <xf numFmtId="0" fontId="20" fillId="94" borderId="11" xfId="0" applyFont="1" applyFill="1" applyBorder="1" applyAlignment="1">
      <alignment horizontal="center" vertical="center" wrapText="1"/>
    </xf>
    <xf numFmtId="0" fontId="20" fillId="95" borderId="23" xfId="0" applyFont="1" applyFill="1" applyBorder="1" applyAlignment="1">
      <alignment horizontal="center" vertical="center"/>
    </xf>
    <xf numFmtId="0" fontId="44" fillId="46" borderId="23" xfId="0" applyFont="1" applyFill="1" applyBorder="1" applyAlignment="1">
      <alignment horizontal="center" vertical="center"/>
    </xf>
    <xf numFmtId="0" fontId="0" fillId="82" borderId="24" xfId="0" applyFont="1" applyFill="1" applyBorder="1" applyAlignment="1">
      <alignment horizontal="center"/>
    </xf>
    <xf numFmtId="0" fontId="20" fillId="50" borderId="24" xfId="0" applyFont="1" applyFill="1" applyBorder="1" applyAlignment="1" applyProtection="1">
      <alignment horizontal="center"/>
      <protection locked="0"/>
    </xf>
    <xf numFmtId="0" fontId="20" fillId="99" borderId="24" xfId="0" applyFont="1" applyFill="1" applyBorder="1" applyAlignment="1" applyProtection="1">
      <alignment horizontal="center"/>
      <protection locked="0"/>
    </xf>
    <xf numFmtId="0" fontId="20" fillId="39" borderId="24" xfId="0" applyFont="1" applyFill="1" applyBorder="1" applyAlignment="1" applyProtection="1">
      <alignment horizontal="center"/>
      <protection locked="0"/>
    </xf>
    <xf numFmtId="0" fontId="20" fillId="88" borderId="24" xfId="0" applyFont="1" applyFill="1" applyBorder="1" applyAlignment="1" applyProtection="1">
      <alignment horizontal="center"/>
      <protection/>
    </xf>
    <xf numFmtId="0" fontId="36" fillId="39" borderId="25" xfId="0" applyFont="1" applyFill="1" applyBorder="1" applyAlignment="1" applyProtection="1">
      <alignment horizontal="center"/>
      <protection locked="0"/>
    </xf>
    <xf numFmtId="0" fontId="20" fillId="90" borderId="24" xfId="0" applyFont="1" applyFill="1" applyBorder="1" applyAlignment="1" applyProtection="1">
      <alignment horizontal="center"/>
      <protection locked="0"/>
    </xf>
    <xf numFmtId="0" fontId="0" fillId="82" borderId="11" xfId="0" applyFont="1" applyFill="1" applyBorder="1" applyAlignment="1">
      <alignment horizontal="center"/>
    </xf>
    <xf numFmtId="0" fontId="20" fillId="50" borderId="11" xfId="0" applyFont="1" applyFill="1" applyBorder="1" applyAlignment="1" applyProtection="1">
      <alignment horizontal="center" vertical="center"/>
      <protection locked="0"/>
    </xf>
    <xf numFmtId="0" fontId="20" fillId="87" borderId="11" xfId="0" applyFont="1" applyFill="1" applyBorder="1" applyAlignment="1" applyProtection="1">
      <alignment horizontal="center"/>
      <protection locked="0"/>
    </xf>
    <xf numFmtId="0" fontId="20" fillId="88" borderId="11" xfId="0" applyFont="1" applyFill="1" applyBorder="1" applyAlignment="1" applyProtection="1">
      <alignment/>
      <protection locked="0"/>
    </xf>
    <xf numFmtId="0" fontId="36" fillId="89" borderId="11" xfId="0" applyFont="1" applyFill="1" applyBorder="1" applyProtection="1">
      <protection locked="0"/>
    </xf>
    <xf numFmtId="0" fontId="20" fillId="90" borderId="11" xfId="0" applyFont="1" applyFill="1" applyBorder="1" applyAlignment="1" applyProtection="1">
      <alignment/>
      <protection locked="0"/>
    </xf>
    <xf numFmtId="0" fontId="0" fillId="100" borderId="0" xfId="0" applyFill="1"/>
    <xf numFmtId="0" fontId="20" fillId="51" borderId="28" xfId="0" applyFont="1" applyFill="1" applyBorder="1" applyAlignment="1" applyProtection="1">
      <alignment vertical="center" wrapText="1"/>
      <protection locked="0"/>
    </xf>
    <xf numFmtId="0" fontId="20" fillId="51" borderId="45" xfId="0" applyFont="1" applyFill="1" applyBorder="1" applyAlignment="1" applyProtection="1">
      <alignment vertical="center" wrapText="1"/>
      <protection locked="0"/>
    </xf>
    <xf numFmtId="0" fontId="20" fillId="90" borderId="44" xfId="0" applyFont="1" applyFill="1" applyBorder="1" applyAlignment="1" applyProtection="1">
      <alignment/>
      <protection locked="0"/>
    </xf>
    <xf numFmtId="0" fontId="20" fillId="88" borderId="44" xfId="0" applyFont="1" applyFill="1" applyBorder="1" applyAlignment="1" applyProtection="1">
      <alignment/>
      <protection locked="0"/>
    </xf>
    <xf numFmtId="0" fontId="74" fillId="91" borderId="44" xfId="0" applyFont="1" applyFill="1" applyBorder="1" applyAlignment="1" applyProtection="1">
      <alignment horizontal="center" vertical="center"/>
      <protection locked="0"/>
    </xf>
    <xf numFmtId="0" fontId="20" fillId="101" borderId="23" xfId="0" applyFont="1" applyFill="1" applyBorder="1" applyAlignment="1" applyProtection="1">
      <alignment/>
      <protection locked="0"/>
    </xf>
    <xf numFmtId="0" fontId="0" fillId="100" borderId="0" xfId="0" applyFill="1" applyAlignment="1">
      <alignment vertical="center"/>
    </xf>
    <xf numFmtId="0" fontId="0" fillId="39" borderId="0" xfId="0" applyFill="1" applyAlignment="1">
      <alignment vertical="center"/>
    </xf>
    <xf numFmtId="0" fontId="0" fillId="81" borderId="24" xfId="0" applyFont="1" applyFill="1" applyBorder="1" applyAlignment="1">
      <alignment horizontal="center" vertical="center"/>
    </xf>
    <xf numFmtId="0" fontId="0" fillId="39" borderId="11" xfId="0" applyFill="1" applyBorder="1" applyAlignment="1">
      <alignment vertical="center"/>
    </xf>
    <xf numFmtId="0" fontId="44" fillId="94" borderId="0" xfId="0" applyFont="1" applyFill="1" applyBorder="1" applyAlignment="1">
      <alignment horizontal="center"/>
    </xf>
    <xf numFmtId="0" fontId="59" fillId="100" borderId="0" xfId="0" applyFont="1" applyFill="1"/>
    <xf numFmtId="0" fontId="59" fillId="102" borderId="23" xfId="0" applyFont="1" applyFill="1" applyBorder="1" applyAlignment="1">
      <alignment horizontal="center" vertical="top" wrapText="1"/>
    </xf>
    <xf numFmtId="0" fontId="59" fillId="103" borderId="23" xfId="0" applyFont="1" applyFill="1" applyBorder="1" applyAlignment="1">
      <alignment horizontal="center" vertical="top" wrapText="1"/>
    </xf>
    <xf numFmtId="0" fontId="59" fillId="104" borderId="23" xfId="0" applyFont="1" applyFill="1" applyBorder="1" applyAlignment="1">
      <alignment horizontal="center" vertical="top" wrapText="1"/>
    </xf>
    <xf numFmtId="0" fontId="59" fillId="104" borderId="24" xfId="0" applyFont="1" applyFill="1" applyBorder="1" applyAlignment="1">
      <alignment horizontal="center" vertical="top" wrapText="1"/>
    </xf>
    <xf numFmtId="0" fontId="59" fillId="102" borderId="11" xfId="0" applyFont="1" applyFill="1" applyBorder="1" applyAlignment="1">
      <alignment horizontal="center" vertical="top" wrapText="1"/>
    </xf>
    <xf numFmtId="0" fontId="0" fillId="105" borderId="46" xfId="0" applyFont="1" applyFill="1" applyBorder="1" applyAlignment="1">
      <alignment horizontal="center"/>
    </xf>
    <xf numFmtId="0" fontId="75" fillId="106" borderId="47" xfId="0" applyFont="1" applyFill="1" applyBorder="1" applyAlignment="1">
      <alignment horizontal="center"/>
    </xf>
    <xf numFmtId="0" fontId="44" fillId="49" borderId="23" xfId="0" applyFont="1" applyFill="1" applyBorder="1" applyAlignment="1">
      <alignment horizontal="center" vertical="top" wrapText="1"/>
    </xf>
    <xf numFmtId="0" fontId="75" fillId="0" borderId="11" xfId="0" applyFont="1" applyFill="1" applyBorder="1" applyAlignment="1">
      <alignment horizontal="center"/>
    </xf>
    <xf numFmtId="0" fontId="44" fillId="93" borderId="45" xfId="0" applyFont="1" applyFill="1" applyBorder="1" applyAlignment="1">
      <alignment horizontal="center" vertical="top" wrapText="1"/>
    </xf>
    <xf numFmtId="0" fontId="75" fillId="106" borderId="48" xfId="0" applyFont="1" applyFill="1" applyBorder="1" applyAlignment="1">
      <alignment horizontal="center"/>
    </xf>
    <xf numFmtId="0" fontId="20" fillId="50" borderId="23" xfId="0" applyFont="1" applyFill="1" applyBorder="1" applyAlignment="1" applyProtection="1">
      <alignment horizontal="center"/>
      <protection hidden="1"/>
    </xf>
    <xf numFmtId="0" fontId="20" fillId="84" borderId="23" xfId="0" applyFont="1" applyFill="1" applyBorder="1" applyAlignment="1" applyProtection="1">
      <alignment horizontal="center"/>
      <protection hidden="1"/>
    </xf>
    <xf numFmtId="0" fontId="20" fillId="50" borderId="11" xfId="0" applyFont="1" applyFill="1" applyBorder="1" applyAlignment="1" applyProtection="1">
      <alignment horizontal="center" vertical="center"/>
      <protection hidden="1"/>
    </xf>
    <xf numFmtId="0" fontId="40" fillId="107" borderId="48" xfId="0" applyFont="1" applyFill="1" applyBorder="1" applyAlignment="1" applyProtection="1">
      <alignment horizontal="center" vertical="center"/>
      <protection hidden="1"/>
    </xf>
    <xf numFmtId="0" fontId="20" fillId="108" borderId="23" xfId="0" applyFont="1" applyFill="1" applyBorder="1" applyAlignment="1" applyProtection="1">
      <alignment horizontal="center" vertical="center"/>
      <protection hidden="1"/>
    </xf>
    <xf numFmtId="10" fontId="20" fillId="46" borderId="23" xfId="15" applyNumberFormat="1" applyFont="1" applyFill="1" applyBorder="1" applyAlignment="1" applyProtection="1">
      <alignment horizontal="center" vertical="center"/>
      <protection hidden="1"/>
    </xf>
    <xf numFmtId="10" fontId="20" fillId="109" borderId="23" xfId="15" applyNumberFormat="1" applyFont="1" applyFill="1" applyBorder="1" applyAlignment="1" applyProtection="1">
      <alignment horizontal="center" vertical="center"/>
      <protection hidden="1"/>
    </xf>
    <xf numFmtId="10" fontId="20" fillId="108" borderId="24" xfId="15" applyNumberFormat="1" applyFont="1" applyFill="1" applyBorder="1" applyAlignment="1" applyProtection="1">
      <alignment horizontal="center" vertical="center"/>
      <protection hidden="1"/>
    </xf>
    <xf numFmtId="10" fontId="20" fillId="109" borderId="11" xfId="0" applyNumberFormat="1" applyFont="1" applyFill="1" applyBorder="1" applyAlignment="1" applyProtection="1">
      <alignment horizontal="center" vertical="center"/>
      <protection hidden="1"/>
    </xf>
    <xf numFmtId="0" fontId="40" fillId="110" borderId="32" xfId="0" applyFont="1" applyFill="1" applyBorder="1" applyAlignment="1" applyProtection="1">
      <alignment horizontal="center" vertical="center"/>
      <protection hidden="1"/>
    </xf>
    <xf numFmtId="0" fontId="20" fillId="109" borderId="23" xfId="0" applyFont="1" applyFill="1" applyBorder="1" applyAlignment="1" applyProtection="1">
      <alignment horizontal="center"/>
      <protection hidden="1"/>
    </xf>
    <xf numFmtId="0" fontId="20" fillId="96" borderId="23" xfId="0" applyFont="1" applyFill="1" applyBorder="1" applyAlignment="1" applyProtection="1">
      <alignment horizontal="center"/>
      <protection hidden="1"/>
    </xf>
    <xf numFmtId="0" fontId="20" fillId="108" borderId="23" xfId="0" applyFont="1" applyFill="1" applyBorder="1" applyAlignment="1" applyProtection="1">
      <alignment horizontal="center"/>
      <protection hidden="1"/>
    </xf>
    <xf numFmtId="0" fontId="20" fillId="0" borderId="11" xfId="0" applyFont="1" applyFill="1" applyBorder="1" applyAlignment="1" applyProtection="1">
      <alignment horizontal="center"/>
      <protection hidden="1"/>
    </xf>
    <xf numFmtId="0" fontId="20" fillId="96" borderId="24" xfId="0" applyFont="1" applyFill="1" applyBorder="1" applyAlignment="1" applyProtection="1">
      <alignment horizontal="center"/>
      <protection hidden="1"/>
    </xf>
    <xf numFmtId="0" fontId="20" fillId="96" borderId="11" xfId="0" applyFont="1" applyFill="1" applyBorder="1" applyAlignment="1" applyProtection="1">
      <alignment horizontal="center"/>
      <protection hidden="1"/>
    </xf>
    <xf numFmtId="0" fontId="25" fillId="36" borderId="0" xfId="0" applyFont="1" applyFill="1" applyBorder="1" applyAlignment="1" applyProtection="1">
      <alignment horizontal="center"/>
      <protection hidden="1"/>
    </xf>
    <xf numFmtId="0" fontId="65" fillId="111" borderId="11" xfId="0" applyFont="1" applyFill="1" applyBorder="1" applyAlignment="1" applyProtection="1">
      <alignment horizontal="center" vertical="center" wrapText="1"/>
      <protection hidden="1"/>
    </xf>
    <xf numFmtId="0" fontId="43" fillId="112" borderId="11" xfId="0" applyFont="1" applyFill="1" applyBorder="1" applyAlignment="1" applyProtection="1">
      <alignment horizontal="center" vertical="center" wrapText="1"/>
      <protection hidden="1"/>
    </xf>
    <xf numFmtId="0" fontId="0" fillId="0" borderId="26" xfId="0" applyFont="1" applyBorder="1" applyAlignment="1">
      <alignment wrapText="1"/>
    </xf>
    <xf numFmtId="0" fontId="0" fillId="0" borderId="23" xfId="0" applyFont="1" applyBorder="1" applyAlignment="1">
      <alignment wrapText="1"/>
    </xf>
    <xf numFmtId="14" fontId="0" fillId="0" borderId="23" xfId="0" applyNumberFormat="1" applyFont="1" applyBorder="1" applyAlignment="1">
      <alignment wrapText="1"/>
    </xf>
    <xf numFmtId="0" fontId="0" fillId="0" borderId="23" xfId="0" applyNumberFormat="1" applyFont="1" applyBorder="1" applyAlignment="1">
      <alignment wrapText="1"/>
    </xf>
    <xf numFmtId="0" fontId="0" fillId="0" borderId="49" xfId="0" applyFont="1" applyBorder="1"/>
    <xf numFmtId="0" fontId="19" fillId="113" borderId="39" xfId="0" applyFont="1" applyFill="1" applyBorder="1" applyAlignment="1" applyProtection="1">
      <alignment horizontal="center" vertical="center"/>
      <protection hidden="1" locked="0"/>
    </xf>
    <xf numFmtId="0" fontId="19" fillId="114" borderId="50" xfId="0" applyFont="1" applyFill="1" applyBorder="1" applyAlignment="1" applyProtection="1">
      <alignment horizontal="center" vertical="center" wrapText="1"/>
      <protection hidden="1" locked="0"/>
    </xf>
    <xf numFmtId="0" fontId="19" fillId="115" borderId="10" xfId="0" applyFont="1" applyFill="1" applyBorder="1" applyAlignment="1" applyProtection="1">
      <alignment horizontal="center" vertical="center" wrapText="1"/>
      <protection hidden="1" locked="0"/>
    </xf>
    <xf numFmtId="0" fontId="19" fillId="116" borderId="10" xfId="0" applyFont="1" applyFill="1" applyBorder="1" applyAlignment="1" applyProtection="1">
      <alignment horizontal="center" vertical="center"/>
      <protection hidden="1" locked="0"/>
    </xf>
    <xf numFmtId="0" fontId="0" fillId="0" borderId="0" xfId="0" applyBorder="1" applyProtection="1">
      <protection locked="0"/>
    </xf>
    <xf numFmtId="0" fontId="0" fillId="0" borderId="0" xfId="0" applyProtection="1">
      <protection hidden="1"/>
    </xf>
    <xf numFmtId="0" fontId="0" fillId="39" borderId="0" xfId="0" applyFill="1" applyBorder="1" applyAlignment="1" applyProtection="1">
      <alignment horizontal="center" vertical="center"/>
      <protection hidden="1"/>
    </xf>
    <xf numFmtId="0" fontId="0" fillId="117" borderId="0" xfId="0" applyFill="1"/>
    <xf numFmtId="0" fontId="77" fillId="30" borderId="0" xfId="0" applyFont="1" applyFill="1" applyAlignment="1">
      <alignment/>
    </xf>
    <xf numFmtId="0" fontId="65" fillId="118" borderId="11" xfId="0" applyFont="1" applyFill="1" applyBorder="1" applyAlignment="1" applyProtection="1">
      <alignment horizontal="center" vertical="center" wrapText="1"/>
      <protection hidden="1"/>
    </xf>
    <xf numFmtId="0" fontId="43" fillId="119" borderId="11" xfId="0" applyFont="1" applyFill="1" applyBorder="1" applyAlignment="1" applyProtection="1">
      <alignment horizontal="center" vertical="center" wrapText="1"/>
      <protection hidden="1"/>
    </xf>
    <xf numFmtId="0" fontId="20" fillId="46" borderId="23" xfId="0" applyFont="1" applyFill="1" applyBorder="1" applyAlignment="1" applyProtection="1">
      <alignment horizontal="center"/>
      <protection hidden="1" locked="0"/>
    </xf>
    <xf numFmtId="0" fontId="44" fillId="45" borderId="45" xfId="0" applyFont="1" applyFill="1" applyBorder="1" applyAlignment="1">
      <alignment horizontal="center"/>
    </xf>
    <xf numFmtId="0" fontId="19" fillId="120" borderId="0" xfId="0" applyFont="1" applyFill="1" applyBorder="1" applyAlignment="1" applyProtection="1">
      <alignment horizontal="center" vertical="center"/>
      <protection hidden="1" locked="0"/>
    </xf>
    <xf numFmtId="0" fontId="44" fillId="46" borderId="23" xfId="0" applyFont="1" applyFill="1" applyBorder="1" applyAlignment="1" applyProtection="1">
      <alignment horizontal="center"/>
      <protection locked="0"/>
    </xf>
    <xf numFmtId="0" fontId="20" fillId="46" borderId="23" xfId="0" applyFont="1" applyFill="1" applyBorder="1" applyAlignment="1" applyProtection="1">
      <alignment horizontal="center"/>
      <protection locked="0"/>
    </xf>
    <xf numFmtId="0" fontId="20" fillId="46" borderId="24" xfId="0" applyFont="1" applyFill="1" applyBorder="1" applyAlignment="1" applyProtection="1">
      <alignment horizontal="center" vertical="center"/>
      <protection locked="0"/>
    </xf>
    <xf numFmtId="0" fontId="0" fillId="0" borderId="0" xfId="0" applyFont="1" applyAlignment="1">
      <alignment/>
    </xf>
    <xf numFmtId="0" fontId="81" fillId="121" borderId="51" xfId="0" applyFont="1" applyFill="1" applyBorder="1" applyAlignment="1">
      <alignment horizontal="center"/>
    </xf>
    <xf numFmtId="0" fontId="81" fillId="121" borderId="52" xfId="0" applyFont="1" applyFill="1" applyBorder="1" applyAlignment="1">
      <alignment horizontal="center"/>
    </xf>
    <xf numFmtId="0" fontId="36" fillId="60" borderId="52" xfId="0" applyFont="1" applyFill="1" applyBorder="1" applyAlignment="1">
      <alignment horizontal="center" vertical="center" wrapText="1"/>
    </xf>
    <xf numFmtId="0" fontId="82" fillId="122" borderId="52" xfId="0" applyFont="1" applyFill="1" applyBorder="1" applyAlignment="1">
      <alignment horizontal="center" vertical="center" textRotation="90" wrapText="1"/>
    </xf>
    <xf numFmtId="0" fontId="36" fillId="0" borderId="52" xfId="0" applyFont="1" applyBorder="1"/>
    <xf numFmtId="0" fontId="36" fillId="0" borderId="52" xfId="0" applyFont="1" applyBorder="1" applyAlignment="1">
      <alignment horizontal="center"/>
    </xf>
    <xf numFmtId="0" fontId="36" fillId="0" borderId="52" xfId="0" applyFont="1" applyBorder="1" applyAlignment="1">
      <alignment horizontal="center" vertical="center"/>
    </xf>
    <xf numFmtId="0" fontId="82" fillId="122" borderId="53" xfId="0" applyFont="1" applyFill="1" applyBorder="1" applyAlignment="1">
      <alignment horizontal="center" vertical="center" textRotation="90" wrapText="1"/>
    </xf>
    <xf numFmtId="0" fontId="37" fillId="100" borderId="52" xfId="0" applyFont="1" applyFill="1" applyBorder="1"/>
    <xf numFmtId="0" fontId="37" fillId="100" borderId="52" xfId="0" applyFont="1" applyFill="1" applyBorder="1" applyAlignment="1">
      <alignment horizontal="center"/>
    </xf>
    <xf numFmtId="0" fontId="36" fillId="60" borderId="52" xfId="0" applyFont="1" applyFill="1" applyBorder="1" applyAlignment="1">
      <alignment horizontal="center" vertical="top" wrapText="1"/>
    </xf>
    <xf numFmtId="0" fontId="17" fillId="117" borderId="0" xfId="0" applyFont="1" applyFill="1" applyAlignment="1">
      <alignment/>
    </xf>
    <xf numFmtId="0" fontId="13" fillId="117" borderId="0" xfId="0" applyFont="1" applyFill="1" applyAlignment="1">
      <alignment horizontal="center" vertical="top"/>
    </xf>
    <xf numFmtId="0" fontId="0" fillId="123" borderId="0" xfId="0" applyFill="1"/>
    <xf numFmtId="0" fontId="0" fillId="65" borderId="11" xfId="0" applyFill="1" applyBorder="1" applyAlignment="1">
      <alignment horizontal="center"/>
    </xf>
    <xf numFmtId="0" fontId="84" fillId="65" borderId="11" xfId="61" applyFill="1" applyBorder="1" applyAlignment="1" applyProtection="1">
      <alignment horizontal="center"/>
      <protection/>
    </xf>
    <xf numFmtId="0" fontId="86" fillId="0" borderId="0" xfId="0" applyFont="1" applyAlignment="1">
      <alignment horizontal="center"/>
    </xf>
    <xf numFmtId="0" fontId="36" fillId="0" borderId="52" xfId="0" applyFont="1" applyBorder="1" applyAlignment="1" applyProtection="1">
      <alignment/>
      <protection locked="0"/>
    </xf>
    <xf numFmtId="0" fontId="36" fillId="0" borderId="52" xfId="0" applyFont="1" applyBorder="1" applyProtection="1">
      <protection locked="0"/>
    </xf>
    <xf numFmtId="0" fontId="0" fillId="124" borderId="0" xfId="0" applyFill="1" applyAlignment="1">
      <alignment horizontal="center"/>
    </xf>
    <xf numFmtId="0" fontId="33" fillId="125" borderId="54" xfId="0" applyFont="1" applyFill="1" applyBorder="1" applyAlignment="1" applyProtection="1">
      <alignment horizontal="center" vertical="center"/>
      <protection hidden="1"/>
    </xf>
    <xf numFmtId="0" fontId="33" fillId="126" borderId="55" xfId="0" applyFont="1" applyFill="1" applyBorder="1" applyAlignment="1" applyProtection="1">
      <alignment horizontal="center" vertical="center"/>
      <protection hidden="1"/>
    </xf>
    <xf numFmtId="0" fontId="34" fillId="8" borderId="0" xfId="0" applyFont="1" applyFill="1" applyBorder="1" applyAlignment="1" applyProtection="1">
      <alignment horizontal="center"/>
      <protection hidden="1"/>
    </xf>
    <xf numFmtId="0" fontId="22" fillId="42" borderId="0" xfId="0" applyFont="1" applyFill="1" applyAlignment="1">
      <alignment horizontal="center"/>
    </xf>
    <xf numFmtId="0" fontId="76" fillId="33" borderId="0" xfId="0" applyFont="1" applyFill="1" applyAlignment="1">
      <alignment horizontal="left"/>
    </xf>
    <xf numFmtId="0" fontId="0" fillId="37" borderId="56" xfId="0" applyFill="1" applyBorder="1" applyAlignment="1">
      <alignment horizontal="center" vertical="center"/>
    </xf>
    <xf numFmtId="0" fontId="0" fillId="37" borderId="0" xfId="0" applyFill="1" applyBorder="1" applyAlignment="1">
      <alignment horizontal="center" vertical="center"/>
    </xf>
    <xf numFmtId="0" fontId="0" fillId="65" borderId="56" xfId="0" applyFill="1" applyBorder="1" applyAlignment="1" applyProtection="1">
      <alignment horizontal="center"/>
      <protection locked="0"/>
    </xf>
    <xf numFmtId="0" fontId="0" fillId="65" borderId="0" xfId="0" applyFill="1" applyBorder="1" applyAlignment="1" applyProtection="1">
      <alignment horizontal="center"/>
      <protection locked="0"/>
    </xf>
    <xf numFmtId="0" fontId="30" fillId="8" borderId="57" xfId="0" applyFont="1" applyFill="1" applyBorder="1" applyAlignment="1">
      <alignment horizontal="center" vertical="center"/>
    </xf>
    <xf numFmtId="0" fontId="30" fillId="8" borderId="58" xfId="0" applyFont="1" applyFill="1" applyBorder="1" applyAlignment="1">
      <alignment horizontal="center" vertical="center"/>
    </xf>
    <xf numFmtId="0" fontId="30" fillId="8" borderId="59" xfId="0" applyFont="1" applyFill="1" applyBorder="1" applyAlignment="1">
      <alignment horizontal="center" vertical="center"/>
    </xf>
    <xf numFmtId="0" fontId="31" fillId="65" borderId="0" xfId="0" applyFont="1" applyFill="1" applyAlignment="1">
      <alignment horizontal="center" vertical="center"/>
    </xf>
    <xf numFmtId="0" fontId="0" fillId="37" borderId="11" xfId="0" applyFill="1" applyBorder="1" applyAlignment="1">
      <alignment horizontal="center" vertical="center"/>
    </xf>
    <xf numFmtId="0" fontId="27" fillId="127" borderId="0" xfId="0" applyFont="1" applyFill="1" applyBorder="1" applyAlignment="1" applyProtection="1">
      <alignment horizontal="center"/>
      <protection hidden="1"/>
    </xf>
    <xf numFmtId="0" fontId="0" fillId="8" borderId="0" xfId="0" applyFill="1" applyBorder="1" applyAlignment="1">
      <alignment horizontal="center"/>
    </xf>
    <xf numFmtId="0" fontId="0" fillId="65" borderId="11" xfId="0" applyFill="1" applyBorder="1" applyAlignment="1" applyProtection="1">
      <alignment horizontal="center"/>
      <protection locked="0"/>
    </xf>
    <xf numFmtId="0" fontId="0" fillId="37" borderId="60" xfId="0" applyFill="1" applyBorder="1" applyAlignment="1">
      <alignment horizontal="center"/>
    </xf>
    <xf numFmtId="0" fontId="0" fillId="37" borderId="61" xfId="0" applyFill="1" applyBorder="1" applyAlignment="1">
      <alignment horizontal="center"/>
    </xf>
    <xf numFmtId="0" fontId="0" fillId="37" borderId="62" xfId="0" applyFill="1" applyBorder="1" applyAlignment="1">
      <alignment horizontal="center"/>
    </xf>
    <xf numFmtId="0" fontId="0" fillId="37" borderId="63" xfId="0" applyFill="1" applyBorder="1" applyAlignment="1">
      <alignment horizontal="center"/>
    </xf>
    <xf numFmtId="0" fontId="0" fillId="37" borderId="0" xfId="0" applyFill="1" applyBorder="1" applyAlignment="1">
      <alignment horizontal="center"/>
    </xf>
    <xf numFmtId="0" fontId="0" fillId="37" borderId="64" xfId="0" applyFill="1" applyBorder="1" applyAlignment="1">
      <alignment horizontal="center"/>
    </xf>
    <xf numFmtId="0" fontId="0" fillId="37" borderId="65" xfId="0" applyFill="1" applyBorder="1" applyAlignment="1">
      <alignment horizontal="center"/>
    </xf>
    <xf numFmtId="0" fontId="0" fillId="37" borderId="66" xfId="0" applyFill="1" applyBorder="1" applyAlignment="1">
      <alignment horizontal="center"/>
    </xf>
    <xf numFmtId="0" fontId="0" fillId="37" borderId="67" xfId="0" applyFill="1" applyBorder="1" applyAlignment="1">
      <alignment horizontal="center"/>
    </xf>
    <xf numFmtId="0" fontId="26" fillId="128" borderId="0" xfId="0" applyFont="1" applyFill="1" applyBorder="1" applyAlignment="1" applyProtection="1">
      <alignment horizontal="center" vertical="center"/>
      <protection hidden="1"/>
    </xf>
    <xf numFmtId="0" fontId="58" fillId="129" borderId="0" xfId="0" applyFont="1" applyFill="1" applyAlignment="1">
      <alignment horizontal="center" vertical="center" wrapText="1"/>
    </xf>
    <xf numFmtId="0" fontId="63" fillId="130" borderId="11" xfId="0" applyFont="1" applyFill="1" applyBorder="1" applyAlignment="1" applyProtection="1">
      <alignment horizontal="center" vertical="center" wrapText="1"/>
      <protection hidden="1"/>
    </xf>
    <xf numFmtId="0" fontId="60" fillId="131" borderId="11" xfId="0" applyFont="1" applyFill="1" applyBorder="1" applyAlignment="1" applyProtection="1">
      <alignment horizontal="center" vertical="center" wrapText="1"/>
      <protection hidden="1"/>
    </xf>
    <xf numFmtId="0" fontId="66" fillId="132" borderId="33" xfId="0" applyFont="1" applyFill="1" applyBorder="1" applyAlignment="1" applyProtection="1">
      <alignment horizontal="center" vertical="center" wrapText="1"/>
      <protection hidden="1"/>
    </xf>
    <xf numFmtId="0" fontId="66" fillId="133" borderId="68" xfId="0" applyFont="1" applyFill="1" applyBorder="1" applyAlignment="1" applyProtection="1">
      <alignment horizontal="center" vertical="center" wrapText="1"/>
      <protection hidden="1"/>
    </xf>
    <xf numFmtId="0" fontId="66" fillId="134" borderId="69" xfId="0" applyFont="1" applyFill="1" applyBorder="1" applyAlignment="1" applyProtection="1">
      <alignment horizontal="center" vertical="center" wrapText="1"/>
      <protection hidden="1"/>
    </xf>
    <xf numFmtId="0" fontId="63" fillId="135" borderId="33" xfId="0" applyFont="1" applyFill="1" applyBorder="1" applyAlignment="1" applyProtection="1">
      <alignment horizontal="center" vertical="center" wrapText="1"/>
      <protection hidden="1"/>
    </xf>
    <xf numFmtId="0" fontId="63" fillId="136" borderId="68" xfId="0" applyFont="1" applyFill="1" applyBorder="1" applyAlignment="1" applyProtection="1">
      <alignment horizontal="center" vertical="center" wrapText="1"/>
      <protection hidden="1"/>
    </xf>
    <xf numFmtId="0" fontId="63" fillId="137" borderId="69" xfId="0" applyFont="1" applyFill="1" applyBorder="1" applyAlignment="1" applyProtection="1">
      <alignment horizontal="center" vertical="center" wrapText="1"/>
      <protection hidden="1"/>
    </xf>
    <xf numFmtId="0" fontId="60" fillId="138" borderId="33" xfId="0" applyFont="1" applyFill="1" applyBorder="1" applyAlignment="1" applyProtection="1">
      <alignment horizontal="center" vertical="center" wrapText="1"/>
      <protection hidden="1"/>
    </xf>
    <xf numFmtId="0" fontId="60" fillId="139" borderId="68" xfId="0" applyFont="1" applyFill="1" applyBorder="1" applyAlignment="1" applyProtection="1">
      <alignment horizontal="center" vertical="center" wrapText="1"/>
      <protection hidden="1"/>
    </xf>
    <xf numFmtId="0" fontId="60" fillId="140" borderId="69" xfId="0" applyFont="1" applyFill="1" applyBorder="1" applyAlignment="1" applyProtection="1">
      <alignment horizontal="center" vertical="center" wrapText="1"/>
      <protection hidden="1"/>
    </xf>
    <xf numFmtId="0" fontId="64" fillId="141" borderId="11" xfId="0" applyFont="1" applyFill="1" applyBorder="1" applyAlignment="1" applyProtection="1">
      <alignment horizontal="center" vertical="center" wrapText="1"/>
      <protection hidden="1"/>
    </xf>
    <xf numFmtId="0" fontId="71" fillId="65" borderId="22" xfId="0" applyFont="1" applyFill="1" applyBorder="1" applyAlignment="1">
      <alignment horizontal="center"/>
    </xf>
    <xf numFmtId="0" fontId="60" fillId="142" borderId="11" xfId="0" applyFont="1" applyFill="1" applyBorder="1" applyAlignment="1" applyProtection="1">
      <alignment horizontal="center" vertical="center"/>
      <protection hidden="1"/>
    </xf>
    <xf numFmtId="0" fontId="25" fillId="36" borderId="0" xfId="0" applyFont="1" applyFill="1" applyBorder="1" applyAlignment="1" applyProtection="1">
      <alignment horizontal="center"/>
      <protection hidden="1"/>
    </xf>
    <xf numFmtId="0" fontId="61" fillId="143" borderId="11" xfId="0" applyFont="1" applyFill="1" applyBorder="1" applyAlignment="1" applyProtection="1">
      <alignment horizontal="center" vertical="center"/>
      <protection hidden="1"/>
    </xf>
    <xf numFmtId="0" fontId="62" fillId="144" borderId="11" xfId="0" applyFont="1" applyFill="1" applyBorder="1" applyAlignment="1" applyProtection="1">
      <alignment horizontal="center" vertical="center"/>
      <protection hidden="1"/>
    </xf>
    <xf numFmtId="0" fontId="65" fillId="145" borderId="11" xfId="0" applyFont="1" applyFill="1" applyBorder="1" applyAlignment="1" applyProtection="1">
      <alignment horizontal="center" vertical="center" wrapText="1"/>
      <protection hidden="1"/>
    </xf>
    <xf numFmtId="0" fontId="57" fillId="65" borderId="0" xfId="0" applyFont="1" applyFill="1" applyAlignment="1" applyProtection="1">
      <alignment horizontal="center"/>
      <protection hidden="1"/>
    </xf>
    <xf numFmtId="0" fontId="59" fillId="0" borderId="0" xfId="0" applyFont="1" applyAlignment="1">
      <alignment horizontal="center"/>
    </xf>
    <xf numFmtId="0" fontId="32" fillId="146" borderId="70" xfId="0" applyFont="1" applyFill="1" applyBorder="1" applyAlignment="1" applyProtection="1">
      <alignment horizontal="center" vertical="center"/>
      <protection hidden="1"/>
    </xf>
    <xf numFmtId="0" fontId="32" fillId="147" borderId="70" xfId="0" applyFont="1" applyFill="1" applyBorder="1" applyAlignment="1" applyProtection="1">
      <alignment horizontal="center" vertical="center" wrapText="1"/>
      <protection hidden="1"/>
    </xf>
    <xf numFmtId="0" fontId="32" fillId="148" borderId="71" xfId="0" applyFont="1" applyFill="1" applyBorder="1" applyAlignment="1" applyProtection="1">
      <alignment horizontal="center" vertical="center"/>
      <protection hidden="1"/>
    </xf>
    <xf numFmtId="0" fontId="43" fillId="149" borderId="11" xfId="0" applyFont="1" applyFill="1" applyBorder="1" applyAlignment="1" applyProtection="1">
      <alignment horizontal="center" vertical="center" wrapText="1"/>
      <protection hidden="1"/>
    </xf>
    <xf numFmtId="0" fontId="23" fillId="150" borderId="69" xfId="0" applyFont="1" applyFill="1" applyBorder="1" applyAlignment="1" applyProtection="1">
      <alignment horizontal="center" vertical="center"/>
      <protection hidden="1"/>
    </xf>
    <xf numFmtId="0" fontId="23" fillId="151" borderId="11" xfId="0" applyFont="1" applyFill="1" applyBorder="1" applyAlignment="1" applyProtection="1">
      <alignment horizontal="center" vertical="center"/>
      <protection hidden="1"/>
    </xf>
    <xf numFmtId="0" fontId="26" fillId="152" borderId="11" xfId="0" applyFont="1" applyFill="1" applyBorder="1" applyAlignment="1" applyProtection="1">
      <alignment horizontal="center" vertical="center"/>
      <protection hidden="1"/>
    </xf>
    <xf numFmtId="0" fontId="42" fillId="153" borderId="11" xfId="0" applyFont="1" applyFill="1" applyBorder="1" applyAlignment="1" applyProtection="1">
      <alignment horizontal="center" vertical="center" wrapText="1"/>
      <protection hidden="1"/>
    </xf>
    <xf numFmtId="0" fontId="43" fillId="154" borderId="72" xfId="0" applyFont="1" applyFill="1" applyBorder="1" applyAlignment="1" applyProtection="1">
      <alignment horizontal="center" vertical="center" wrapText="1"/>
      <protection hidden="1"/>
    </xf>
    <xf numFmtId="0" fontId="43" fillId="155" borderId="49" xfId="0" applyFont="1" applyFill="1" applyBorder="1" applyAlignment="1" applyProtection="1">
      <alignment horizontal="center" vertical="center" wrapText="1"/>
      <protection hidden="1"/>
    </xf>
    <xf numFmtId="0" fontId="43" fillId="156" borderId="10" xfId="0" applyFont="1" applyFill="1" applyBorder="1" applyAlignment="1" applyProtection="1">
      <alignment horizontal="center" vertical="center" wrapText="1"/>
      <protection hidden="1"/>
    </xf>
    <xf numFmtId="0" fontId="43" fillId="157" borderId="73" xfId="0" applyFont="1" applyFill="1" applyBorder="1" applyAlignment="1" applyProtection="1">
      <alignment horizontal="center" vertical="center" wrapText="1"/>
      <protection hidden="1"/>
    </xf>
    <xf numFmtId="0" fontId="26" fillId="158" borderId="74" xfId="0" applyFont="1" applyFill="1" applyBorder="1" applyAlignment="1" applyProtection="1">
      <alignment horizontal="center" vertical="center" wrapText="1"/>
      <protection hidden="1" locked="0"/>
    </xf>
    <xf numFmtId="0" fontId="26" fillId="159" borderId="22" xfId="0" applyFont="1" applyFill="1" applyBorder="1" applyAlignment="1" applyProtection="1">
      <alignment horizontal="center" vertical="center" wrapText="1"/>
      <protection hidden="1" locked="0"/>
    </xf>
    <xf numFmtId="0" fontId="47" fillId="160" borderId="10" xfId="0" applyFont="1" applyFill="1" applyBorder="1" applyAlignment="1" applyProtection="1">
      <alignment horizontal="center" vertical="center" wrapText="1"/>
      <protection hidden="1"/>
    </xf>
    <xf numFmtId="0" fontId="47" fillId="161" borderId="75" xfId="0" applyFont="1" applyFill="1" applyBorder="1" applyAlignment="1" applyProtection="1">
      <alignment horizontal="center" vertical="center" wrapText="1"/>
      <protection hidden="1"/>
    </xf>
    <xf numFmtId="0" fontId="47" fillId="162" borderId="73" xfId="0" applyFont="1" applyFill="1" applyBorder="1" applyAlignment="1" applyProtection="1">
      <alignment horizontal="center" vertical="center" wrapText="1"/>
      <protection hidden="1"/>
    </xf>
    <xf numFmtId="0" fontId="42" fillId="163" borderId="10" xfId="0" applyFont="1" applyFill="1" applyBorder="1" applyAlignment="1" applyProtection="1">
      <alignment horizontal="center" vertical="center" wrapText="1"/>
      <protection hidden="1"/>
    </xf>
    <xf numFmtId="0" fontId="42" fillId="164" borderId="75" xfId="0" applyFont="1" applyFill="1" applyBorder="1" applyAlignment="1" applyProtection="1">
      <alignment horizontal="center" vertical="center" wrapText="1"/>
      <protection hidden="1"/>
    </xf>
    <xf numFmtId="0" fontId="42" fillId="165" borderId="73" xfId="0" applyFont="1" applyFill="1" applyBorder="1" applyAlignment="1" applyProtection="1">
      <alignment horizontal="center" vertical="center" wrapText="1"/>
      <protection hidden="1"/>
    </xf>
    <xf numFmtId="0" fontId="47" fillId="166" borderId="11" xfId="0" applyFont="1" applyFill="1" applyBorder="1" applyAlignment="1" applyProtection="1">
      <alignment horizontal="center" vertical="center" wrapText="1"/>
      <protection hidden="1"/>
    </xf>
    <xf numFmtId="0" fontId="43" fillId="167" borderId="75" xfId="0" applyFont="1" applyFill="1" applyBorder="1" applyAlignment="1" applyProtection="1">
      <alignment horizontal="center" vertical="center" wrapText="1"/>
      <protection hidden="1"/>
    </xf>
    <xf numFmtId="0" fontId="16" fillId="168" borderId="76" xfId="0" applyFont="1" applyFill="1" applyBorder="1" applyAlignment="1" applyProtection="1">
      <alignment horizontal="center" vertical="center" wrapText="1"/>
      <protection hidden="1"/>
    </xf>
    <xf numFmtId="0" fontId="16" fillId="169" borderId="77" xfId="0" applyFont="1" applyFill="1" applyBorder="1" applyAlignment="1" applyProtection="1">
      <alignment horizontal="center" vertical="center" wrapText="1"/>
      <protection hidden="1"/>
    </xf>
    <xf numFmtId="0" fontId="32" fillId="170" borderId="33" xfId="0" applyFont="1" applyFill="1" applyBorder="1" applyAlignment="1" applyProtection="1">
      <alignment horizontal="center" vertical="center" wrapText="1"/>
      <protection hidden="1"/>
    </xf>
    <xf numFmtId="0" fontId="32" fillId="171" borderId="68" xfId="0" applyFont="1" applyFill="1" applyBorder="1" applyAlignment="1" applyProtection="1">
      <alignment horizontal="center" vertical="center" wrapText="1"/>
      <protection hidden="1"/>
    </xf>
    <xf numFmtId="0" fontId="16" fillId="172" borderId="11" xfId="0" applyFont="1" applyFill="1" applyBorder="1" applyAlignment="1" applyProtection="1">
      <alignment horizontal="center" vertical="center" wrapText="1"/>
      <protection hidden="1"/>
    </xf>
    <xf numFmtId="0" fontId="32" fillId="173" borderId="11" xfId="0" applyFont="1" applyFill="1" applyBorder="1" applyAlignment="1" applyProtection="1">
      <alignment horizontal="center" vertical="center" wrapText="1"/>
      <protection hidden="1"/>
    </xf>
    <xf numFmtId="0" fontId="54" fillId="174" borderId="0" xfId="0" applyFont="1" applyFill="1" applyBorder="1" applyAlignment="1" applyProtection="1">
      <alignment horizontal="center"/>
      <protection hidden="1"/>
    </xf>
    <xf numFmtId="0" fontId="18" fillId="31" borderId="11" xfId="0" applyFont="1" applyFill="1" applyBorder="1" applyAlignment="1" applyProtection="1">
      <alignment horizontal="center" vertical="center" wrapText="1"/>
      <protection hidden="1"/>
    </xf>
    <xf numFmtId="0" fontId="21" fillId="37" borderId="11" xfId="0" applyFont="1" applyFill="1" applyBorder="1" applyAlignment="1" applyProtection="1">
      <alignment horizontal="center" vertical="center" wrapText="1"/>
      <protection hidden="1"/>
    </xf>
    <xf numFmtId="0" fontId="18" fillId="31" borderId="10" xfId="0" applyFont="1" applyFill="1" applyBorder="1" applyAlignment="1" applyProtection="1">
      <alignment horizontal="center" vertical="center" wrapText="1"/>
      <protection hidden="1"/>
    </xf>
    <xf numFmtId="0" fontId="18" fillId="31" borderId="75" xfId="0" applyFont="1" applyFill="1" applyBorder="1" applyAlignment="1" applyProtection="1">
      <alignment horizontal="center" vertical="center" wrapText="1"/>
      <protection hidden="1"/>
    </xf>
    <xf numFmtId="0" fontId="18" fillId="31" borderId="10" xfId="0" applyFont="1" applyFill="1" applyBorder="1" applyAlignment="1" applyProtection="1">
      <alignment horizontal="center" vertical="center"/>
      <protection hidden="1"/>
    </xf>
    <xf numFmtId="0" fontId="18" fillId="31" borderId="75"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44" fillId="49" borderId="25" xfId="0" applyFont="1" applyFill="1" applyBorder="1" applyAlignment="1">
      <alignment horizontal="center"/>
    </xf>
    <xf numFmtId="0" fontId="44" fillId="49" borderId="44" xfId="0" applyFont="1" applyFill="1" applyBorder="1" applyAlignment="1">
      <alignment horizontal="center"/>
    </xf>
    <xf numFmtId="0" fontId="20" fillId="46" borderId="78" xfId="0" applyFont="1" applyFill="1" applyBorder="1" applyAlignment="1" applyProtection="1">
      <alignment horizontal="center" vertical="center" wrapText="1"/>
      <protection hidden="1"/>
    </xf>
    <xf numFmtId="0" fontId="20" fillId="46" borderId="34" xfId="0" applyFont="1" applyFill="1" applyBorder="1" applyAlignment="1" applyProtection="1">
      <alignment horizontal="center" vertical="center" wrapText="1"/>
      <protection hidden="1"/>
    </xf>
    <xf numFmtId="0" fontId="20" fillId="46" borderId="23" xfId="0" applyFont="1" applyFill="1" applyBorder="1" applyAlignment="1" applyProtection="1">
      <alignment horizontal="center" vertical="center" wrapText="1"/>
      <protection hidden="1"/>
    </xf>
    <xf numFmtId="0" fontId="46" fillId="121" borderId="0" xfId="0" applyFont="1" applyFill="1" applyBorder="1" applyAlignment="1" applyProtection="1">
      <alignment horizontal="center"/>
      <protection hidden="1"/>
    </xf>
    <xf numFmtId="0" fontId="46" fillId="121" borderId="79" xfId="0" applyFont="1" applyFill="1" applyBorder="1" applyAlignment="1" applyProtection="1">
      <alignment horizontal="center"/>
      <protection hidden="1"/>
    </xf>
    <xf numFmtId="0" fontId="45" fillId="46" borderId="0" xfId="0" applyFont="1" applyFill="1" applyBorder="1" applyAlignment="1">
      <alignment horizontal="center"/>
    </xf>
    <xf numFmtId="0" fontId="45" fillId="46" borderId="79" xfId="0" applyFont="1" applyFill="1" applyBorder="1" applyAlignment="1">
      <alignment horizontal="center"/>
    </xf>
    <xf numFmtId="0" fontId="44" fillId="51" borderId="25" xfId="0" applyFont="1" applyFill="1" applyBorder="1" applyAlignment="1">
      <alignment horizontal="center"/>
    </xf>
    <xf numFmtId="0" fontId="1" fillId="39" borderId="80" xfId="0" applyFont="1" applyFill="1" applyBorder="1"/>
    <xf numFmtId="0" fontId="1" fillId="39" borderId="44" xfId="0" applyFont="1" applyFill="1" applyBorder="1"/>
    <xf numFmtId="0" fontId="44" fillId="52" borderId="25" xfId="0" applyFont="1" applyFill="1" applyBorder="1" applyAlignment="1">
      <alignment horizontal="center"/>
    </xf>
    <xf numFmtId="0" fontId="20" fillId="44" borderId="80" xfId="0" applyFont="1" applyFill="1" applyBorder="1" applyAlignment="1">
      <alignment horizontal="center"/>
    </xf>
    <xf numFmtId="0" fontId="20" fillId="44" borderId="44" xfId="0" applyFont="1" applyFill="1" applyBorder="1" applyAlignment="1">
      <alignment horizontal="center"/>
    </xf>
    <xf numFmtId="0" fontId="20" fillId="46" borderId="81" xfId="0" applyFont="1" applyFill="1" applyBorder="1" applyAlignment="1">
      <alignment horizontal="center" vertical="center" wrapText="1"/>
    </xf>
    <xf numFmtId="0" fontId="20" fillId="46" borderId="0" xfId="0" applyFont="1" applyFill="1" applyBorder="1" applyAlignment="1">
      <alignment horizontal="center" vertical="center" wrapText="1"/>
    </xf>
    <xf numFmtId="0" fontId="20" fillId="46" borderId="24" xfId="0" applyFont="1" applyFill="1" applyBorder="1" applyAlignment="1">
      <alignment horizontal="center" vertical="center" wrapText="1"/>
    </xf>
    <xf numFmtId="0" fontId="0" fillId="43" borderId="25" xfId="0" applyFont="1" applyFill="1" applyBorder="1" applyAlignment="1">
      <alignment horizontal="center"/>
    </xf>
    <xf numFmtId="0" fontId="0" fillId="43" borderId="44" xfId="0" applyFont="1" applyFill="1" applyBorder="1" applyAlignment="1">
      <alignment horizontal="center"/>
    </xf>
    <xf numFmtId="0" fontId="48" fillId="175" borderId="0" xfId="0" applyFont="1" applyFill="1" applyBorder="1" applyAlignment="1" applyProtection="1">
      <alignment horizontal="center"/>
      <protection hidden="1"/>
    </xf>
    <xf numFmtId="0" fontId="49" fillId="176" borderId="24" xfId="0" applyFont="1" applyFill="1" applyBorder="1" applyAlignment="1">
      <alignment horizontal="center"/>
    </xf>
    <xf numFmtId="0" fontId="0" fillId="43" borderId="38" xfId="0" applyFont="1" applyFill="1" applyBorder="1" applyAlignment="1">
      <alignment horizontal="center" vertical="center" wrapText="1"/>
    </xf>
    <xf numFmtId="0" fontId="0" fillId="43" borderId="78" xfId="0" applyFont="1" applyFill="1" applyBorder="1" applyAlignment="1">
      <alignment horizontal="center" vertical="center" wrapText="1"/>
    </xf>
    <xf numFmtId="0" fontId="0" fillId="43" borderId="29" xfId="0" applyFont="1" applyFill="1" applyBorder="1" applyAlignment="1">
      <alignment horizontal="center" vertical="center" wrapText="1"/>
    </xf>
    <xf numFmtId="0" fontId="0" fillId="43" borderId="23" xfId="0" applyFont="1" applyFill="1" applyBorder="1" applyAlignment="1">
      <alignment horizontal="center" vertical="center" wrapText="1"/>
    </xf>
    <xf numFmtId="0" fontId="0" fillId="43" borderId="28" xfId="0" applyFont="1" applyFill="1" applyBorder="1" applyAlignment="1">
      <alignment horizontal="center" vertical="center" wrapText="1"/>
    </xf>
    <xf numFmtId="0" fontId="0" fillId="43" borderId="26" xfId="0" applyFont="1" applyFill="1" applyBorder="1" applyAlignment="1">
      <alignment horizontal="center" vertical="center" wrapText="1"/>
    </xf>
    <xf numFmtId="0" fontId="0" fillId="43" borderId="80" xfId="0" applyFont="1" applyFill="1" applyBorder="1" applyAlignment="1">
      <alignment horizontal="center"/>
    </xf>
    <xf numFmtId="0" fontId="46" fillId="121" borderId="25" xfId="0" applyFont="1" applyFill="1" applyBorder="1" applyAlignment="1" applyProtection="1">
      <alignment horizontal="center"/>
      <protection hidden="1"/>
    </xf>
    <xf numFmtId="0" fontId="46" fillId="121" borderId="80" xfId="0" applyFont="1" applyFill="1" applyBorder="1" applyAlignment="1" applyProtection="1">
      <alignment horizontal="center"/>
      <protection hidden="1"/>
    </xf>
    <xf numFmtId="0" fontId="45" fillId="46" borderId="25" xfId="0" applyFont="1" applyFill="1" applyBorder="1" applyAlignment="1">
      <alignment horizontal="center"/>
    </xf>
    <xf numFmtId="0" fontId="45" fillId="46" borderId="80" xfId="0" applyFont="1" applyFill="1" applyBorder="1" applyAlignment="1">
      <alignment horizontal="center"/>
    </xf>
    <xf numFmtId="0" fontId="45" fillId="46" borderId="44" xfId="0" applyFont="1" applyFill="1" applyBorder="1" applyAlignment="1">
      <alignment horizontal="center"/>
    </xf>
    <xf numFmtId="0" fontId="44" fillId="44" borderId="25" xfId="0" applyFont="1" applyFill="1" applyBorder="1" applyAlignment="1">
      <alignment horizontal="center"/>
    </xf>
    <xf numFmtId="0" fontId="1" fillId="0" borderId="80" xfId="0" applyFont="1" applyFill="1" applyBorder="1"/>
    <xf numFmtId="0" fontId="1" fillId="0" borderId="44" xfId="0" applyFont="1" applyFill="1" applyBorder="1"/>
    <xf numFmtId="0" fontId="44" fillId="60" borderId="80" xfId="0" applyFont="1" applyFill="1" applyBorder="1" applyAlignment="1">
      <alignment horizontal="center"/>
    </xf>
    <xf numFmtId="0" fontId="20" fillId="46" borderId="11" xfId="0" applyFont="1" applyFill="1" applyBorder="1" applyAlignment="1" applyProtection="1">
      <alignment horizontal="center" vertical="center" wrapText="1"/>
      <protection hidden="1"/>
    </xf>
    <xf numFmtId="0" fontId="0" fillId="27" borderId="11" xfId="0" applyFill="1" applyBorder="1" applyAlignment="1">
      <alignment horizontal="center"/>
    </xf>
    <xf numFmtId="0" fontId="56" fillId="177" borderId="0" xfId="0" applyFont="1" applyFill="1" applyAlignment="1">
      <alignment horizontal="center"/>
    </xf>
    <xf numFmtId="0" fontId="0" fillId="65" borderId="33" xfId="0" applyFill="1" applyBorder="1" applyAlignment="1" applyProtection="1">
      <alignment horizontal="center"/>
      <protection locked="0"/>
    </xf>
    <xf numFmtId="0" fontId="0" fillId="65" borderId="69" xfId="0" applyFill="1" applyBorder="1" applyAlignment="1" applyProtection="1">
      <alignment horizontal="center"/>
      <protection locked="0"/>
    </xf>
    <xf numFmtId="0" fontId="0" fillId="30" borderId="11" xfId="0" applyFill="1" applyBorder="1" applyAlignment="1">
      <alignment horizontal="center"/>
    </xf>
    <xf numFmtId="0" fontId="0" fillId="23" borderId="11" xfId="0" applyFill="1" applyBorder="1" applyAlignment="1">
      <alignment horizontal="center"/>
    </xf>
    <xf numFmtId="0" fontId="0" fillId="31" borderId="11" xfId="0" applyFill="1" applyBorder="1" applyAlignment="1">
      <alignment horizontal="center"/>
    </xf>
    <xf numFmtId="0" fontId="55" fillId="65" borderId="11" xfId="0" applyFont="1" applyFill="1" applyBorder="1" applyAlignment="1">
      <alignment horizontal="center" vertical="center"/>
    </xf>
    <xf numFmtId="0" fontId="36" fillId="178" borderId="28" xfId="0" applyFont="1" applyFill="1" applyBorder="1" applyAlignment="1" applyProtection="1">
      <alignment vertical="center" wrapText="1"/>
      <protection locked="0"/>
    </xf>
    <xf numFmtId="0" fontId="36" fillId="178" borderId="45" xfId="0" applyFont="1" applyFill="1" applyBorder="1" applyAlignment="1" applyProtection="1">
      <alignment vertical="center" wrapText="1"/>
      <protection locked="0"/>
    </xf>
    <xf numFmtId="0" fontId="36" fillId="178" borderId="26" xfId="0" applyFont="1" applyFill="1" applyBorder="1" applyAlignment="1" applyProtection="1">
      <alignment vertical="center" wrapText="1"/>
      <protection locked="0"/>
    </xf>
    <xf numFmtId="0" fontId="0" fillId="39" borderId="10" xfId="0" applyFill="1" applyBorder="1" applyAlignment="1">
      <alignment horizontal="center" vertical="center"/>
    </xf>
    <xf numFmtId="0" fontId="0" fillId="39" borderId="75" xfId="0" applyFill="1" applyBorder="1" applyAlignment="1">
      <alignment horizontal="center" vertical="center"/>
    </xf>
    <xf numFmtId="0" fontId="0" fillId="39" borderId="73" xfId="0" applyFill="1" applyBorder="1" applyAlignment="1">
      <alignment horizontal="center" vertical="center"/>
    </xf>
    <xf numFmtId="0" fontId="36" fillId="178" borderId="78" xfId="0" applyFont="1" applyFill="1" applyBorder="1" applyAlignment="1" applyProtection="1">
      <alignment vertical="center" wrapText="1"/>
      <protection locked="0"/>
    </xf>
    <xf numFmtId="0" fontId="36" fillId="178" borderId="34" xfId="0" applyFont="1" applyFill="1" applyBorder="1" applyAlignment="1" applyProtection="1">
      <alignment vertical="center" wrapText="1"/>
      <protection locked="0"/>
    </xf>
    <xf numFmtId="0" fontId="36" fillId="178" borderId="23" xfId="0" applyFont="1" applyFill="1" applyBorder="1" applyAlignment="1" applyProtection="1">
      <alignment vertical="center" wrapText="1"/>
      <protection locked="0"/>
    </xf>
    <xf numFmtId="0" fontId="0" fillId="39" borderId="34" xfId="0" applyFill="1" applyBorder="1" applyAlignment="1">
      <alignment horizontal="center" vertical="center"/>
    </xf>
    <xf numFmtId="0" fontId="20" fillId="51" borderId="11" xfId="0" applyFont="1" applyFill="1" applyBorder="1" applyAlignment="1" applyProtection="1">
      <alignment horizontal="center" vertical="center" wrapText="1"/>
      <protection locked="0"/>
    </xf>
    <xf numFmtId="0" fontId="59" fillId="102" borderId="0" xfId="0" applyFont="1" applyFill="1" applyBorder="1" applyAlignment="1">
      <alignment horizontal="center" vertical="top" wrapText="1"/>
    </xf>
    <xf numFmtId="0" fontId="59" fillId="102" borderId="34" xfId="0" applyFont="1" applyFill="1" applyBorder="1" applyAlignment="1">
      <alignment horizontal="center" vertical="top" wrapText="1"/>
    </xf>
    <xf numFmtId="0" fontId="0" fillId="82" borderId="29" xfId="0" applyFont="1" applyFill="1" applyBorder="1" applyAlignment="1">
      <alignment horizontal="center"/>
    </xf>
    <xf numFmtId="0" fontId="0" fillId="82" borderId="23" xfId="0" applyFont="1" applyFill="1" applyBorder="1" applyAlignment="1">
      <alignment horizontal="center"/>
    </xf>
    <xf numFmtId="0" fontId="20" fillId="51" borderId="28" xfId="0" applyFont="1" applyFill="1" applyBorder="1" applyAlignment="1" applyProtection="1">
      <alignment horizontal="center" vertical="center" wrapText="1"/>
      <protection locked="0"/>
    </xf>
    <xf numFmtId="0" fontId="20" fillId="51" borderId="45" xfId="0" applyFont="1" applyFill="1" applyBorder="1" applyAlignment="1" applyProtection="1">
      <alignment horizontal="center" vertical="center" wrapText="1"/>
      <protection locked="0"/>
    </xf>
    <xf numFmtId="0" fontId="20" fillId="51" borderId="26" xfId="0" applyFont="1" applyFill="1" applyBorder="1" applyAlignment="1" applyProtection="1">
      <alignment horizontal="center" vertical="center" wrapText="1"/>
      <protection locked="0"/>
    </xf>
    <xf numFmtId="0" fontId="36" fillId="179" borderId="78" xfId="0" applyFont="1" applyFill="1" applyBorder="1" applyAlignment="1" applyProtection="1">
      <alignment vertical="center"/>
      <protection locked="0"/>
    </xf>
    <xf numFmtId="0" fontId="36" fillId="179" borderId="34" xfId="0" applyFont="1" applyFill="1" applyBorder="1" applyAlignment="1" applyProtection="1">
      <alignment vertical="center"/>
      <protection locked="0"/>
    </xf>
    <xf numFmtId="0" fontId="36" fillId="179" borderId="23" xfId="0" applyFont="1" applyFill="1" applyBorder="1" applyAlignment="1" applyProtection="1">
      <alignment vertical="center"/>
      <protection locked="0"/>
    </xf>
    <xf numFmtId="0" fontId="36" fillId="180" borderId="78" xfId="0" applyFont="1" applyFill="1" applyBorder="1" applyAlignment="1" applyProtection="1">
      <alignment vertical="center"/>
      <protection locked="0"/>
    </xf>
    <xf numFmtId="0" fontId="36" fillId="180" borderId="34" xfId="0" applyFont="1" applyFill="1" applyBorder="1" applyAlignment="1" applyProtection="1">
      <alignment vertical="center"/>
      <protection locked="0"/>
    </xf>
    <xf numFmtId="0" fontId="36" fillId="180" borderId="23" xfId="0" applyFont="1" applyFill="1" applyBorder="1" applyAlignment="1" applyProtection="1">
      <alignment vertical="center"/>
      <protection locked="0"/>
    </xf>
    <xf numFmtId="0" fontId="20" fillId="181" borderId="78" xfId="0" applyFont="1" applyFill="1" applyBorder="1" applyAlignment="1" applyProtection="1">
      <alignment horizontal="center" vertical="center" wrapText="1"/>
      <protection locked="0"/>
    </xf>
    <xf numFmtId="0" fontId="20" fillId="181" borderId="34" xfId="0" applyFont="1" applyFill="1" applyBorder="1" applyAlignment="1" applyProtection="1">
      <alignment horizontal="center" vertical="center" wrapText="1"/>
      <protection locked="0"/>
    </xf>
    <xf numFmtId="0" fontId="20" fillId="181" borderId="23" xfId="0" applyFont="1" applyFill="1" applyBorder="1" applyAlignment="1" applyProtection="1">
      <alignment horizontal="center" vertical="center" wrapText="1"/>
      <protection locked="0"/>
    </xf>
    <xf numFmtId="0" fontId="20" fillId="51" borderId="10" xfId="0" applyFont="1" applyFill="1" applyBorder="1" applyAlignment="1" applyProtection="1">
      <alignment horizontal="center" vertical="center" wrapText="1"/>
      <protection locked="0"/>
    </xf>
    <xf numFmtId="0" fontId="20" fillId="51" borderId="75" xfId="0" applyFont="1" applyFill="1" applyBorder="1" applyAlignment="1" applyProtection="1">
      <alignment horizontal="center" vertical="center" wrapText="1"/>
      <protection locked="0"/>
    </xf>
    <xf numFmtId="0" fontId="20" fillId="51" borderId="73" xfId="0" applyFont="1" applyFill="1" applyBorder="1" applyAlignment="1" applyProtection="1">
      <alignment horizontal="center" vertical="center" wrapText="1"/>
      <protection locked="0"/>
    </xf>
    <xf numFmtId="0" fontId="0" fillId="182" borderId="25" xfId="0" applyFont="1" applyFill="1" applyBorder="1" applyAlignment="1">
      <alignment horizontal="center"/>
    </xf>
    <xf numFmtId="0" fontId="0" fillId="182" borderId="80" xfId="0" applyFont="1" applyFill="1" applyBorder="1" applyAlignment="1">
      <alignment horizontal="center"/>
    </xf>
    <xf numFmtId="0" fontId="0" fillId="182" borderId="44" xfId="0" applyFont="1" applyFill="1" applyBorder="1" applyAlignment="1">
      <alignment horizontal="center"/>
    </xf>
    <xf numFmtId="0" fontId="0" fillId="183" borderId="25" xfId="0" applyFont="1" applyFill="1" applyBorder="1" applyAlignment="1">
      <alignment horizontal="center"/>
    </xf>
    <xf numFmtId="0" fontId="0" fillId="183" borderId="80" xfId="0" applyFont="1" applyFill="1" applyBorder="1" applyAlignment="1">
      <alignment horizontal="center"/>
    </xf>
    <xf numFmtId="0" fontId="0" fillId="183" borderId="23" xfId="0" applyFont="1" applyFill="1" applyBorder="1" applyAlignment="1">
      <alignment horizontal="center"/>
    </xf>
    <xf numFmtId="0" fontId="73" fillId="184" borderId="0" xfId="0" applyFont="1" applyFill="1" applyBorder="1" applyAlignment="1" applyProtection="1">
      <alignment horizontal="center"/>
      <protection locked="0"/>
    </xf>
    <xf numFmtId="0" fontId="73" fillId="184" borderId="34" xfId="0" applyFont="1" applyFill="1" applyBorder="1" applyAlignment="1" applyProtection="1">
      <alignment horizontal="center"/>
      <protection locked="0"/>
    </xf>
    <xf numFmtId="0" fontId="45" fillId="106" borderId="0" xfId="0" applyFont="1" applyFill="1" applyBorder="1" applyAlignment="1">
      <alignment horizontal="center" vertical="center"/>
    </xf>
    <xf numFmtId="0" fontId="44" fillId="0" borderId="0" xfId="0" applyFont="1" applyFill="1" applyBorder="1" applyAlignment="1" applyProtection="1">
      <alignment horizontal="center"/>
      <protection hidden="1"/>
    </xf>
    <xf numFmtId="0" fontId="48" fillId="185" borderId="25" xfId="0" applyFont="1" applyFill="1" applyBorder="1" applyAlignment="1">
      <alignment horizontal="center"/>
    </xf>
    <xf numFmtId="0" fontId="48" fillId="185" borderId="80" xfId="0" applyFont="1" applyFill="1" applyBorder="1" applyAlignment="1">
      <alignment horizontal="center"/>
    </xf>
    <xf numFmtId="0" fontId="48" fillId="185" borderId="81" xfId="0" applyFont="1" applyFill="1" applyBorder="1" applyAlignment="1">
      <alignment horizontal="center"/>
    </xf>
    <xf numFmtId="0" fontId="45" fillId="186" borderId="25" xfId="0" applyFont="1" applyFill="1" applyBorder="1" applyAlignment="1">
      <alignment horizontal="center"/>
    </xf>
    <xf numFmtId="0" fontId="1" fillId="187" borderId="80" xfId="0" applyFont="1" applyFill="1" applyBorder="1"/>
    <xf numFmtId="0" fontId="44" fillId="186" borderId="25" xfId="0" applyFont="1" applyFill="1" applyBorder="1" applyAlignment="1">
      <alignment horizontal="center"/>
    </xf>
    <xf numFmtId="0" fontId="1" fillId="187" borderId="44" xfId="0" applyFont="1" applyFill="1" applyBorder="1"/>
    <xf numFmtId="0" fontId="20" fillId="94" borderId="45" xfId="0" applyFont="1" applyFill="1" applyBorder="1" applyAlignment="1" applyProtection="1">
      <alignment horizontal="center" vertical="center" wrapText="1"/>
      <protection locked="0"/>
    </xf>
    <xf numFmtId="0" fontId="1" fillId="187" borderId="45" xfId="0" applyFont="1" applyFill="1" applyBorder="1" applyProtection="1">
      <protection locked="0"/>
    </xf>
    <xf numFmtId="0" fontId="1" fillId="187" borderId="26" xfId="0" applyFont="1" applyFill="1" applyBorder="1" applyProtection="1">
      <protection locked="0"/>
    </xf>
    <xf numFmtId="0" fontId="44" fillId="0" borderId="0" xfId="0" applyFont="1" applyFill="1" applyBorder="1" applyAlignment="1" applyProtection="1">
      <alignment horizontal="center"/>
      <protection locked="0"/>
    </xf>
    <xf numFmtId="0" fontId="44" fillId="94" borderId="11" xfId="0" applyFont="1" applyFill="1" applyBorder="1" applyAlignment="1">
      <alignment horizontal="center"/>
    </xf>
    <xf numFmtId="0" fontId="48" fillId="185" borderId="0" xfId="0" applyFont="1" applyFill="1" applyBorder="1" applyAlignment="1">
      <alignment horizontal="center"/>
    </xf>
    <xf numFmtId="0" fontId="44" fillId="93" borderId="11" xfId="0" applyFont="1" applyFill="1" applyBorder="1" applyAlignment="1">
      <alignment horizontal="center" vertical="center" wrapText="1"/>
    </xf>
    <xf numFmtId="0" fontId="44" fillId="93" borderId="72" xfId="0" applyFont="1" applyFill="1" applyBorder="1" applyAlignment="1">
      <alignment horizontal="center" vertical="center" wrapText="1"/>
    </xf>
    <xf numFmtId="0" fontId="44" fillId="93" borderId="49" xfId="0" applyFont="1" applyFill="1" applyBorder="1" applyAlignment="1">
      <alignment horizontal="center" vertical="center" wrapText="1"/>
    </xf>
    <xf numFmtId="0" fontId="44" fillId="93" borderId="82" xfId="0" applyFont="1" applyFill="1" applyBorder="1" applyAlignment="1">
      <alignment horizontal="center" vertical="center" wrapText="1"/>
    </xf>
    <xf numFmtId="0" fontId="44" fillId="93" borderId="83" xfId="0" applyFont="1" applyFill="1" applyBorder="1" applyAlignment="1">
      <alignment horizontal="center" vertical="center" wrapText="1"/>
    </xf>
    <xf numFmtId="0" fontId="44" fillId="186" borderId="80" xfId="0" applyFont="1" applyFill="1" applyBorder="1" applyAlignment="1">
      <alignment horizontal="center"/>
    </xf>
    <xf numFmtId="0" fontId="52" fillId="186" borderId="0" xfId="0" applyFont="1" applyFill="1" applyBorder="1" applyAlignment="1">
      <alignment horizontal="center"/>
    </xf>
    <xf numFmtId="0" fontId="0" fillId="0" borderId="0" xfId="0" applyFont="1" applyAlignment="1">
      <alignment/>
    </xf>
    <xf numFmtId="0" fontId="74" fillId="44" borderId="0" xfId="0" applyFont="1" applyFill="1" applyAlignment="1">
      <alignment horizontal="center" vertical="center"/>
    </xf>
    <xf numFmtId="0" fontId="83" fillId="188" borderId="0" xfId="0" applyFont="1" applyFill="1" applyAlignment="1">
      <alignment horizontal="center" vertical="center"/>
    </xf>
    <xf numFmtId="14" fontId="36" fillId="0" borderId="51" xfId="0" applyNumberFormat="1" applyFont="1" applyBorder="1" applyAlignment="1" applyProtection="1">
      <alignment horizontal="center"/>
      <protection locked="0"/>
    </xf>
    <xf numFmtId="14" fontId="1" fillId="0" borderId="84" xfId="0" applyNumberFormat="1" applyFont="1" applyBorder="1" applyProtection="1">
      <protection locked="0"/>
    </xf>
    <xf numFmtId="14" fontId="1" fillId="0" borderId="85" xfId="0" applyNumberFormat="1" applyFont="1" applyBorder="1" applyProtection="1">
      <protection locked="0"/>
    </xf>
    <xf numFmtId="165" fontId="36" fillId="0" borderId="86" xfId="0" applyNumberFormat="1" applyFont="1" applyBorder="1" applyAlignment="1" applyProtection="1">
      <alignment horizontal="center"/>
      <protection locked="0"/>
    </xf>
    <xf numFmtId="0" fontId="1" fillId="0" borderId="87" xfId="0" applyFont="1" applyBorder="1" applyProtection="1">
      <protection locked="0"/>
    </xf>
    <xf numFmtId="0" fontId="1" fillId="0" borderId="88" xfId="0" applyFont="1" applyBorder="1" applyProtection="1">
      <protection locked="0"/>
    </xf>
    <xf numFmtId="0" fontId="36" fillId="0" borderId="86" xfId="0" applyFont="1" applyBorder="1" applyAlignment="1" applyProtection="1">
      <alignment horizontal="center"/>
      <protection locked="0"/>
    </xf>
    <xf numFmtId="0" fontId="1" fillId="0" borderId="84" xfId="0" applyFont="1" applyBorder="1" applyProtection="1">
      <protection locked="0"/>
    </xf>
    <xf numFmtId="0" fontId="1" fillId="0" borderId="85" xfId="0" applyFont="1" applyBorder="1" applyProtection="1">
      <protection locked="0"/>
    </xf>
    <xf numFmtId="0" fontId="36" fillId="189" borderId="51" xfId="0" applyFont="1" applyFill="1" applyBorder="1" applyAlignment="1">
      <alignment horizontal="center"/>
    </xf>
    <xf numFmtId="0" fontId="1" fillId="0" borderId="84" xfId="0" applyFont="1" applyBorder="1"/>
    <xf numFmtId="0" fontId="1" fillId="0" borderId="85" xfId="0" applyFont="1" applyBorder="1"/>
    <xf numFmtId="0" fontId="85" fillId="41" borderId="0" xfId="0" applyFont="1" applyFill="1" applyAlignment="1">
      <alignment horizontal="center"/>
    </xf>
    <xf numFmtId="0" fontId="85" fillId="41" borderId="89" xfId="0" applyFont="1" applyFill="1" applyBorder="1" applyAlignment="1">
      <alignment horizontal="center"/>
    </xf>
    <xf numFmtId="0" fontId="80" fillId="44" borderId="87" xfId="0" applyFont="1" applyFill="1" applyBorder="1" applyAlignment="1">
      <alignment horizontal="center"/>
    </xf>
    <xf numFmtId="0" fontId="17" fillId="190" borderId="11" xfId="0" applyFont="1" applyFill="1" applyBorder="1" applyAlignment="1">
      <alignment horizontal="center" vertical="center"/>
    </xf>
    <xf numFmtId="165" fontId="83" fillId="188" borderId="0" xfId="0" applyNumberFormat="1" applyFont="1" applyFill="1" applyAlignment="1" applyProtection="1">
      <alignment vertical="center"/>
      <protection locked="0"/>
    </xf>
    <xf numFmtId="0" fontId="0" fillId="0" borderId="0" xfId="0" applyFont="1" applyAlignment="1" applyProtection="1">
      <alignment/>
      <protection locked="0"/>
    </xf>
    <xf numFmtId="0" fontId="79" fillId="191" borderId="0" xfId="0" applyFont="1" applyFill="1" applyAlignment="1" applyProtection="1">
      <alignment horizontal="center"/>
      <protection locked="0"/>
    </xf>
    <xf numFmtId="0" fontId="79" fillId="191" borderId="0" xfId="0" applyFont="1" applyFill="1" applyAlignment="1" applyProtection="1">
      <alignment horizontal="center"/>
      <protection locked="0"/>
    </xf>
    <xf numFmtId="0" fontId="36" fillId="0" borderId="33" xfId="0" applyFont="1" applyFill="1" applyBorder="1" applyAlignment="1" applyProtection="1">
      <alignment vertical="center" wrapText="1"/>
      <protection hidden="1"/>
    </xf>
    <xf numFmtId="0" fontId="35" fillId="0" borderId="33" xfId="0" applyFont="1" applyFill="1" applyBorder="1" applyAlignment="1" applyProtection="1">
      <alignment vertical="center" wrapText="1"/>
      <protection hidden="1"/>
    </xf>
    <xf numFmtId="0" fontId="38" fillId="41" borderId="0" xfId="0" applyFont="1" applyFill="1" applyBorder="1" applyAlignment="1" applyProtection="1">
      <alignment vertical="top" wrapText="1"/>
      <protection hidden="1"/>
    </xf>
    <xf numFmtId="0" fontId="36" fillId="0" borderId="11" xfId="0" applyFont="1" applyFill="1" applyBorder="1" applyAlignment="1" applyProtection="1">
      <alignment vertical="center" wrapText="1"/>
      <protection hidden="1"/>
    </xf>
    <xf numFmtId="0" fontId="80" fillId="44" borderId="87" xfId="0" applyFont="1" applyFill="1" applyBorder="1" applyAlignment="1">
      <alignment horizontal="center"/>
    </xf>
    <xf numFmtId="0" fontId="36" fillId="0" borderId="52" xfId="0" applyFont="1" applyBorder="1" applyAlignment="1" applyProtection="1">
      <alignment/>
      <protection locked="0"/>
    </xf>
    <xf numFmtId="0" fontId="36" fillId="0" borderId="52" xfId="0" applyFont="1" applyBorder="1" applyAlignment="1" applyProtection="1">
      <alignment horizontal="center" vertical="center"/>
      <protection locked="0"/>
    </xf>
    <xf numFmtId="0" fontId="36" fillId="0" borderId="52" xfId="0" applyFont="1" applyBorder="1" applyAlignment="1" applyProtection="1">
      <alignment horizontal="center"/>
      <protection locked="0"/>
    </xf>
    <xf numFmtId="0" fontId="36" fillId="0" borderId="52" xfId="0" applyFont="1" applyBorder="1" applyAlignment="1" applyProtection="1">
      <alignment horizontal="center"/>
      <protection locked="0"/>
    </xf>
    <xf numFmtId="0" fontId="45" fillId="46" borderId="0" xfId="0" applyFont="1" applyFill="1" applyBorder="1" applyAlignment="1">
      <alignment horizontal="center"/>
    </xf>
    <xf numFmtId="0" fontId="36" fillId="0" borderId="0" xfId="0" applyFont="1" applyBorder="1"/>
    <xf numFmtId="0" fontId="36" fillId="0" borderId="0" xfId="0" applyFont="1" applyBorder="1" applyAlignment="1">
      <alignment horizontal="center" vertical="center"/>
    </xf>
    <xf numFmtId="0" fontId="36" fillId="0" borderId="0" xfId="0" applyFont="1" applyBorder="1" applyAlignment="1">
      <alignment horizontal="center"/>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dxfs count="109">
    <dxf>
      <font>
        <color theme="0"/>
      </font>
      <border/>
    </dxf>
    <dxf>
      <border>
        <left style="thin">
          <color rgb="FFC00000"/>
        </left>
        <right style="thin">
          <color rgb="FFC00000"/>
        </right>
        <top style="thin">
          <color rgb="FFC00000"/>
        </top>
        <bottom style="thin">
          <color rgb="FFC00000"/>
        </bottom>
        <vertical/>
        <horizontal/>
      </border>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border>
        <left style="thin">
          <color rgb="FFC00000"/>
        </left>
        <right style="thin">
          <color rgb="FFC00000"/>
        </right>
        <top style="thin">
          <color rgb="FFC00000"/>
        </top>
        <bottom style="thin">
          <color rgb="FFC00000"/>
        </bottom>
      </border>
      <protection hidden="1" locked="0"/>
    </dxf>
    <dxf>
      <numFmt numFmtId="164" formatCode="0.000\ &quot;KG&quot;"/>
      <fill>
        <patternFill patternType="solid">
          <bgColor theme="0" tint="-0.04997999966144562"/>
        </patternFill>
      </fill>
      <alignment horizontal="center" vertical="center" textRotation="0" wrapText="1" shrinkToFit="1" readingOrder="0"/>
      <border>
        <left style="thin">
          <color rgb="FFC00000"/>
        </left>
        <right style="thin">
          <color rgb="FFC00000"/>
        </right>
        <top style="thin">
          <color rgb="FFC00000"/>
        </top>
        <bottom style="thin">
          <color rgb="FFC00000"/>
        </bottom>
      </border>
      <protection hidden="1" locked="0"/>
    </dxf>
    <dxf>
      <numFmt numFmtId="177" formatCode="General"/>
      <alignment horizontal="center" vertical="center" textRotation="0" wrapText="1" shrinkToFit="1" readingOrder="0"/>
      <border>
        <left style="thin">
          <color theme="9" tint="0.5999600291252136"/>
        </left>
        <right style="thin">
          <color rgb="FFC00000"/>
        </right>
        <top style="thin">
          <color theme="9" tint="0.5999600291252136"/>
        </top>
        <bottom style="thin">
          <color theme="9" tint="0.5999600291252136"/>
        </bottom>
      </border>
      <protection hidden="1" locked="0"/>
    </dxf>
    <dxf>
      <font>
        <b val="0"/>
        <i val="0"/>
        <u val="none"/>
        <strike val="0"/>
        <sz val="11"/>
        <name val="Cambria"/>
        <color theme="1"/>
        <condense val="0"/>
        <extend val="0"/>
      </font>
      <numFmt numFmtId="164" formatCode="0.000\ &quot;KG&quot;"/>
      <alignment horizontal="center" vertical="center" textRotation="0" wrapText="1" shrinkToFit="1" readingOrder="0"/>
      <border>
        <left style="thin">
          <color rgb="FFC00000"/>
        </left>
        <right/>
        <top style="thin">
          <color rgb="FFC00000"/>
        </top>
        <bottom style="thin">
          <color rgb="FFC00000"/>
        </bottom>
        <vertical/>
        <horizontal/>
      </border>
      <protection hidden="1" locked="0"/>
    </dxf>
    <dxf>
      <font>
        <b val="0"/>
        <i val="0"/>
        <u val="none"/>
        <strike val="0"/>
        <sz val="11"/>
        <name val="Cambria"/>
        <color theme="1"/>
        <condense val="0"/>
        <extend val="0"/>
      </font>
      <numFmt numFmtId="164" formatCode="0.000\ &quot;KG&quot;"/>
      <alignment horizontal="center" vertical="center" textRotation="0" wrapText="1" shrinkToFit="1" readingOrder="0"/>
      <border>
        <left style="thin">
          <color rgb="FFC00000"/>
        </left>
        <right/>
        <top style="thin">
          <color rgb="FFC00000"/>
        </top>
        <bottom style="thin">
          <color rgb="FFC00000"/>
        </bottom>
        <vertical/>
        <horizontal/>
      </border>
      <protection hidden="1" locked="0"/>
    </dxf>
    <dxf>
      <font>
        <b val="0"/>
        <i val="0"/>
        <u val="none"/>
        <strike val="0"/>
        <sz val="11"/>
        <name val="Cambria"/>
        <color theme="1"/>
        <condense val="0"/>
        <extend val="0"/>
      </font>
      <numFmt numFmtId="164" formatCode="0.000\ &quot;KG&quot;"/>
      <alignment horizontal="center" vertical="center" textRotation="0" wrapText="1" shrinkToFit="1" readingOrder="0"/>
      <border>
        <left style="thin">
          <color rgb="FFC00000"/>
        </left>
        <right/>
        <top style="thin">
          <color rgb="FFC00000"/>
        </top>
        <bottom style="thin">
          <color rgb="FFC00000"/>
        </bottom>
        <vertical/>
        <horizontal/>
      </border>
      <protection hidden="1" locked="0"/>
    </dxf>
    <dxf>
      <font>
        <b val="0"/>
        <i val="0"/>
        <u val="none"/>
        <strike val="0"/>
        <sz val="11"/>
        <name val="Cambria"/>
        <color theme="1"/>
        <condense val="0"/>
        <extend val="0"/>
      </font>
      <numFmt numFmtId="164" formatCode="0.000\ &quot;KG&quot;"/>
      <alignment horizontal="center" vertical="center" textRotation="0" wrapText="1" shrinkToFit="1" readingOrder="0"/>
      <border>
        <left style="thin">
          <color rgb="FFC00000"/>
        </left>
        <right/>
        <top style="thin">
          <color rgb="FFC00000"/>
        </top>
        <bottom style="thin">
          <color rgb="FFC00000"/>
        </bottom>
        <vertical/>
        <horizontal/>
      </border>
      <protection hidden="1" locked="0"/>
    </dxf>
    <dxf>
      <font>
        <b val="0"/>
        <i val="0"/>
        <u val="none"/>
        <strike val="0"/>
        <sz val="11"/>
        <name val="Cambria"/>
        <color theme="1"/>
        <condense val="0"/>
        <extend val="0"/>
      </font>
      <numFmt numFmtId="164" formatCode="0.000\ &quot;KG&quot;"/>
      <alignment horizontal="center" vertical="center" textRotation="0" wrapText="1" shrinkToFit="1" readingOrder="0"/>
      <border>
        <left style="thin">
          <color rgb="FFC00000"/>
        </left>
        <right/>
        <top style="thin">
          <color rgb="FFC00000"/>
        </top>
        <bottom style="thin">
          <color rgb="FFC00000"/>
        </bottom>
        <vertical/>
        <horizontal/>
      </border>
      <protection hidden="1" locked="0"/>
    </dxf>
    <dxf>
      <font>
        <b val="0"/>
        <i val="0"/>
        <u val="none"/>
        <strike val="0"/>
        <sz val="11"/>
        <name val="Cambria"/>
        <color theme="1"/>
        <condense val="0"/>
        <extend val="0"/>
      </font>
      <numFmt numFmtId="164" formatCode="0.000\ &quot;KG&quot;"/>
      <alignment horizontal="center" vertical="center" textRotation="0" wrapText="1" shrinkToFit="1" readingOrder="0"/>
      <protection hidden="1" locked="0"/>
    </dxf>
    <dxf>
      <numFmt numFmtId="164" formatCode="0.000\ &quot;KG&quot;"/>
      <fill>
        <patternFill patternType="solid">
          <bgColor theme="0" tint="-0.04997999966144562"/>
        </patternFill>
      </fill>
      <alignment horizontal="center" vertical="center" textRotation="0" wrapText="1" shrinkToFit="1" readingOrder="0"/>
      <protection hidden="1" locked="0"/>
    </dxf>
    <dxf>
      <numFmt numFmtId="164" formatCode="0.000\ &quot;KG&quot;"/>
      <fill>
        <patternFill patternType="solid">
          <bgColor theme="0" tint="-0.04997999966144562"/>
        </patternFill>
      </fill>
      <alignment horizontal="center" vertical="center" textRotation="0" wrapText="1" shrinkToFit="1" readingOrder="0"/>
      <protection hidden="1" locked="0"/>
    </dxf>
    <dxf>
      <numFmt numFmtId="164" formatCode="0.000\ &quot;KG&quot;"/>
      <fill>
        <patternFill patternType="solid">
          <bgColor theme="0" tint="-0.04997999966144562"/>
        </patternFill>
      </fill>
      <alignment horizontal="center" vertical="center" textRotation="0" wrapText="1" shrinkToFit="1" readingOrder="0"/>
      <protection hidden="1" locked="0"/>
    </dxf>
    <dxf>
      <numFmt numFmtId="164" formatCode="0.000\ &quot;KG&quot;"/>
      <fill>
        <patternFill patternType="solid">
          <bgColor theme="0" tint="-0.04997999966144562"/>
        </patternFill>
      </fill>
      <alignment horizontal="center" vertical="center" textRotation="0" wrapText="1" shrinkToFit="1" readingOrder="0"/>
      <protection hidden="1" locked="0"/>
    </dxf>
    <dxf>
      <font>
        <b val="0"/>
        <i val="0"/>
        <u val="none"/>
        <strike val="0"/>
        <sz val="11"/>
        <name val="Cambria"/>
        <color theme="1"/>
        <condense val="0"/>
        <extend val="0"/>
      </font>
      <numFmt numFmtId="164" formatCode="0.000\ &quot;KG&quot;"/>
      <alignment horizontal="center" vertical="center" textRotation="0" wrapText="1" shrinkToFit="1" readingOrder="0"/>
      <border>
        <left style="thin">
          <color rgb="FFC00000"/>
        </left>
        <right style="thin">
          <color rgb="FFC00000"/>
        </right>
        <top style="thin">
          <color rgb="FFC00000"/>
        </top>
        <bottom style="thin">
          <color rgb="FFC00000"/>
        </bottom>
        <vertical/>
        <horizontal/>
      </border>
      <protection hidden="1" locked="0"/>
    </dxf>
    <dxf>
      <font>
        <i val="0"/>
        <name val="Cambria"/>
      </font>
      <numFmt numFmtId="164" formatCode="0.000\ &quot;KG&quot;"/>
      <fill>
        <patternFill>
          <bgColor theme="0" tint="-0.04997999966144562"/>
        </patternFill>
      </fill>
      <alignment horizontal="center" vertical="center" textRotation="0" wrapText="1" shrinkToFit="1" readingOrder="0"/>
      <border>
        <left style="thin">
          <color rgb="FFC00000"/>
        </left>
        <right style="thin">
          <color rgb="FFC00000"/>
        </right>
        <top style="thin">
          <color rgb="FFC00000"/>
        </top>
        <bottom style="thin">
          <color rgb="FFC00000"/>
        </bottom>
        <vertical/>
        <horizontal/>
      </border>
      <protection hidden="1" locked="0"/>
    </dxf>
    <dxf>
      <font>
        <i val="0"/>
        <name val="Cambria"/>
      </font>
      <numFmt numFmtId="164" formatCode="0.000\ &quot;KG&quot;"/>
      <fill>
        <patternFill>
          <bgColor theme="0" tint="-0.04997999966144562"/>
        </patternFill>
      </fill>
      <alignment horizontal="center" vertical="center" textRotation="0" wrapText="1" shrinkToFit="1" readingOrder="0"/>
      <border>
        <left style="thin">
          <color rgb="FFC00000"/>
        </left>
        <right style="thin">
          <color rgb="FFC00000"/>
        </right>
        <top style="thin">
          <color rgb="FFC00000"/>
        </top>
        <bottom style="thin">
          <color rgb="FFC00000"/>
        </bottom>
        <vertical/>
        <horizontal/>
      </border>
      <protection hidden="1" locked="0"/>
    </dxf>
    <dxf>
      <numFmt numFmtId="164" formatCode="0.000\ &quot;KG&quot;"/>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border>
      <protection hidden="1" locked="0"/>
    </dxf>
    <dxf>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border>
      <protection hidden="1" locked="0"/>
    </dxf>
    <dxf>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border>
      <protection hidden="1" locked="0"/>
    </dxf>
    <dxf>
      <font>
        <b val="0"/>
        <i val="0"/>
        <u val="none"/>
        <strike val="0"/>
        <sz val="11"/>
        <name val="Calibri"/>
        <color auto="1"/>
        <condense val="0"/>
        <extend val="0"/>
      </font>
      <fill>
        <patternFill patternType="solid">
          <bgColor theme="0"/>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vertical/>
        <horizontal/>
      </border>
      <protection hidden="1" locked="0"/>
    </dxf>
    <dxf>
      <font>
        <b val="0"/>
        <i val="0"/>
        <u val="none"/>
        <strike val="0"/>
        <sz val="11"/>
        <name val="Calibri"/>
        <color auto="1"/>
        <condense val="0"/>
        <extend val="0"/>
      </font>
      <fill>
        <patternFill patternType="solid">
          <bgColor theme="0"/>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vertical/>
        <horizontal/>
      </border>
      <protection hidden="1" locked="0"/>
    </dxf>
    <dxf>
      <font>
        <b val="0"/>
        <i val="0"/>
        <u val="none"/>
        <strike val="0"/>
        <sz val="11"/>
        <name val="Calibri"/>
        <color auto="1"/>
        <condense val="0"/>
        <extend val="0"/>
      </font>
      <fill>
        <patternFill patternType="solid">
          <bgColor theme="0"/>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vertical/>
        <horizontal/>
      </border>
      <protection hidden="1" locked="0"/>
    </dxf>
    <dxf>
      <font>
        <b val="0"/>
        <i val="0"/>
        <u val="none"/>
        <strike val="0"/>
        <sz val="11"/>
        <name val="Calibri"/>
        <color auto="1"/>
        <condense val="0"/>
        <extend val="0"/>
      </font>
      <fill>
        <patternFill patternType="solid">
          <bgColor theme="0"/>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vertical/>
        <horizontal/>
      </border>
      <protection hidden="1" locked="0"/>
    </dxf>
    <dxf>
      <fill>
        <patternFill patternType="solid">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vertical/>
        <horizontal/>
      </border>
      <protection hidden="1" locked="0"/>
    </dxf>
    <dxf>
      <fill>
        <patternFill patternType="solid">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vertical/>
        <horizontal/>
      </border>
      <protection hidden="1" locked="0"/>
    </dxf>
    <dxf>
      <fill>
        <patternFill patternType="solid">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vertical/>
        <horizontal/>
      </border>
      <protection hidden="1" locked="0"/>
    </dxf>
    <dxf>
      <fill>
        <patternFill patternType="solid">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vertical/>
        <horizontal/>
      </border>
      <protection hidden="1" locked="0"/>
    </dxf>
    <dxf>
      <fill>
        <patternFill patternType="solid">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vertical/>
        <horizontal/>
      </border>
      <protection hidden="1" locked="0"/>
    </dxf>
    <dxf>
      <font>
        <b val="0"/>
        <i val="0"/>
        <u val="none"/>
        <strike val="0"/>
        <sz val="11"/>
        <name val="Calibri"/>
        <color auto="1"/>
        <condense val="0"/>
        <extend val="0"/>
      </font>
      <fill>
        <patternFill patternType="solid">
          <bgColor theme="0"/>
        </patternFill>
      </fill>
      <alignment horizontal="center" vertical="center" textRotation="0" wrapText="1" shrinkToFit="1" readingOrder="0"/>
      <border>
        <left style="thin">
          <color rgb="FFFF5050"/>
        </left>
        <right style="thin">
          <color rgb="FFFF5050"/>
        </right>
        <top style="thin">
          <color rgb="FFFF5050"/>
        </top>
        <bottom style="thin">
          <color rgb="FFFF5050"/>
        </bottom>
        <vertical/>
        <horizontal/>
      </border>
      <protection hidden="1" locked="0"/>
    </dxf>
    <dxf>
      <fill>
        <patternFill patternType="solid">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vertical/>
        <horizontal/>
      </border>
      <protection hidden="1" locked="0"/>
    </dxf>
    <dxf>
      <fill>
        <patternFill patternType="solid">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vertical/>
        <horizontal/>
      </border>
      <protection hidden="1" locked="0"/>
    </dxf>
    <dxf>
      <font>
        <i val="0"/>
        <u val="none"/>
        <strike val="0"/>
        <sz val="11"/>
        <name val="Cambria"/>
        <color theme="1"/>
      </font>
      <fill>
        <patternFill>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border>
      <protection hidden="1" locked="0"/>
    </dxf>
    <dxf>
      <font>
        <i val="0"/>
        <u val="none"/>
        <strike val="0"/>
        <sz val="11"/>
        <name val="Cambria"/>
        <color theme="1"/>
      </font>
      <fill>
        <patternFill>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border>
      <protection hidden="1" locked="0"/>
    </dxf>
    <dxf>
      <font>
        <i val="0"/>
        <u val="none"/>
        <strike val="0"/>
        <sz val="11"/>
        <name val="Cambria"/>
        <color theme="1"/>
      </font>
      <fill>
        <patternFill>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border>
      <protection hidden="1" locked="0"/>
    </dxf>
    <dxf>
      <font>
        <i val="0"/>
        <u val="none"/>
        <strike val="0"/>
        <sz val="11"/>
        <name val="Cambria"/>
        <color theme="1"/>
      </font>
      <fill>
        <patternFill>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border>
      <protection hidden="1" locked="0"/>
    </dxf>
    <dxf>
      <fill>
        <patternFill>
          <bgColor theme="0" tint="-0.04997999966144562"/>
        </patternFill>
      </fill>
      <alignment horizontal="center" vertical="center" textRotation="0" wrapText="1" shrinkToFit="1" readingOrder="0"/>
      <border>
        <left/>
        <right style="thin">
          <color theme="9" tint="0.5999600291252136"/>
        </right>
        <top style="thin">
          <color theme="9" tint="0.5999600291252136"/>
        </top>
        <bottom style="thin">
          <color theme="9" tint="0.5999600291252136"/>
        </bottom>
      </border>
      <protection hidden="1" locked="0"/>
    </dxf>
    <dxf>
      <border>
        <left style="medium"/>
        <right style="medium"/>
        <top style="medium"/>
        <bottom style="thin">
          <color theme="9" tint="0.5999600291252136"/>
        </bottom>
      </border>
    </dxf>
    <dxf>
      <alignment horizontal="center" vertical="center" textRotation="0" wrapText="1" shrinkToFit="1" readingOrder="0"/>
    </dxf>
    <dxf>
      <border>
        <bottom style="thin"/>
      </border>
    </dxf>
    <dxf>
      <font>
        <b/>
        <i val="0"/>
        <u val="none"/>
        <strike val="0"/>
        <sz val="14"/>
        <name val="Kruti Dev 010"/>
        <color rgb="FF002060"/>
        <condense val="0"/>
        <extend val="0"/>
      </font>
      <fill>
        <gradientFill degree="90">
          <stop position="0">
            <color theme="0"/>
          </stop>
          <stop position="1">
            <color rgb="FF99FFCC"/>
          </stop>
        </gradientFill>
      </fill>
      <alignment horizontal="center" vertical="center" textRotation="0" wrapText="1" shrinkToFit="1" readingOrder="0"/>
      <border>
        <left style="thin"/>
        <right style="thin"/>
        <top/>
        <bottom/>
      </border>
      <protection hidden="1" locked="0"/>
    </dxf>
    <dxf>
      <font>
        <color rgb="FF9C0006"/>
      </font>
      <border/>
    </dxf>
    <dxf>
      <font>
        <color rgb="FF00B050"/>
      </font>
      <border/>
    </dxf>
    <dxf>
      <font>
        <color rgb="FF9C0006"/>
      </font>
      <border/>
    </dxf>
    <dxf>
      <font>
        <color rgb="FF00B050"/>
      </font>
      <border/>
    </dxf>
    <dxf>
      <font>
        <color rgb="FF9C0006"/>
      </font>
      <border/>
    </dxf>
    <dxf>
      <font>
        <color rgb="FF00B050"/>
      </font>
      <border/>
    </dxf>
    <dxf>
      <font>
        <color rgb="FF00B050"/>
      </font>
      <border/>
    </dxf>
    <dxf>
      <font>
        <color rgb="FF9C0006"/>
      </font>
      <border/>
    </dxf>
    <dxf>
      <font>
        <color rgb="FF00B050"/>
      </font>
      <border/>
    </dxf>
    <dxf>
      <font>
        <color rgb="FF9C0006"/>
      </font>
      <border/>
    </dxf>
    <dxf>
      <font>
        <color rgb="FF00B050"/>
      </font>
      <border/>
    </dxf>
    <dxf>
      <font>
        <color rgb="FF9C0006"/>
      </font>
      <border/>
    </dxf>
    <dxf>
      <font>
        <color rgb="FF9C0006"/>
      </font>
      <border/>
    </dxf>
    <dxf>
      <font>
        <color rgb="FF00B050"/>
      </font>
      <border/>
    </dxf>
    <dxf>
      <font>
        <color rgb="FF00B050"/>
      </font>
      <border/>
    </dxf>
    <dxf>
      <font>
        <color rgb="FF9C0006"/>
      </font>
      <border/>
    </dxf>
    <dxf>
      <font>
        <color rgb="FF00B050"/>
      </font>
      <border/>
    </dxf>
    <dxf>
      <font>
        <color rgb="FF9C0006"/>
      </font>
      <border/>
    </dxf>
    <dxf>
      <font>
        <color rgb="FF9C0006"/>
      </font>
      <border/>
    </dxf>
    <dxf>
      <font>
        <color rgb="FF00B050"/>
      </font>
      <border/>
    </dxf>
    <dxf>
      <font>
        <color rgb="FF00B050"/>
      </font>
      <border/>
    </dxf>
    <dxf>
      <font>
        <color rgb="FF9C0006"/>
      </font>
      <border/>
    </dxf>
    <dxf>
      <font>
        <color rgb="FF00B050"/>
      </font>
      <border/>
    </dxf>
    <dxf>
      <font>
        <color rgb="FF9C0006"/>
      </font>
      <border/>
    </dxf>
    <dxf>
      <font>
        <color rgb="FF00B050"/>
      </font>
      <border/>
    </dxf>
    <dxf>
      <font>
        <color rgb="FF9C0006"/>
      </font>
      <border/>
    </dxf>
    <dxf>
      <font>
        <color rgb="FF00B050"/>
      </font>
      <border/>
    </dxf>
    <dxf>
      <font>
        <color rgb="FF9C0006"/>
      </font>
      <border/>
    </dxf>
    <dxf>
      <font>
        <color rgb="FF9C0006"/>
      </font>
      <border/>
    </dxf>
    <dxf>
      <font>
        <color rgb="FF00B050"/>
      </font>
      <border/>
    </dxf>
    <dxf>
      <font>
        <color rgb="FF00B050"/>
      </font>
      <border/>
    </dxf>
    <dxf>
      <font>
        <color rgb="FF9C0006"/>
      </font>
      <border/>
    </dxf>
    <dxf>
      <font>
        <color rgb="FF00B050"/>
      </font>
      <border/>
    </dxf>
    <dxf>
      <font>
        <color rgb="FF9C0006"/>
      </font>
      <border/>
    </dxf>
    <dxf>
      <font>
        <color rgb="FF00B050"/>
      </font>
      <border/>
    </dxf>
    <dxf>
      <font>
        <color rgb="FF9C0006"/>
      </font>
      <border/>
    </dxf>
    <dxf>
      <font>
        <color rgb="FF9C0006"/>
      </font>
      <border/>
    </dxf>
    <dxf>
      <font>
        <color rgb="FF00B050"/>
      </font>
      <border/>
    </dxf>
    <dxf>
      <font>
        <color rgb="FF9C0006"/>
      </font>
      <border/>
    </dxf>
    <dxf>
      <font>
        <color rgb="FF00B050"/>
      </font>
      <border/>
    </dxf>
    <dxf>
      <font>
        <color rgb="FF00B050"/>
      </font>
      <border/>
    </dxf>
    <dxf>
      <font>
        <color rgb="FF00B050"/>
      </font>
      <border/>
    </dxf>
    <dxf>
      <font>
        <color rgb="FF9C0006"/>
      </font>
      <border/>
    </dxf>
    <dxf>
      <font>
        <color rgb="FF00B050"/>
      </font>
      <border/>
    </dxf>
    <dxf>
      <font>
        <color rgb="FF9C0006"/>
      </font>
      <border/>
    </dxf>
    <dxf>
      <font>
        <color rgb="FF00B050"/>
      </font>
      <border/>
    </dxf>
    <dxf>
      <font>
        <color rgb="FF9C0006"/>
      </font>
      <border/>
    </dxf>
    <dxf>
      <font>
        <color rgb="FF9C0006"/>
      </font>
      <border/>
    </dxf>
    <dxf>
      <font>
        <color rgb="FF9C0006"/>
      </font>
      <border/>
    </dxf>
    <dxf>
      <font>
        <color rgb="FF00B050"/>
      </font>
      <border/>
    </dxf>
    <dxf>
      <numFmt numFmtId="178" formatCode="dd/mm/yyyy"/>
      <border>
        <left style="thin">
          <color theme="9" tint="0.5999600291252136"/>
        </left>
        <right style="thin">
          <color theme="9" tint="0.5999600291252136"/>
        </right>
        <top style="thin">
          <color theme="9" tint="0.5999600291252136"/>
        </top>
        <bottom style="thin">
          <color theme="9" tint="0.5999600291252136"/>
        </bottom>
      </border>
      <protection hidden="1" locked="0"/>
    </dxf>
    <dxf>
      <numFmt numFmtId="177" formatCode="General"/>
      <border>
        <left style="thin">
          <color theme="9" tint="0.5999600291252136"/>
        </left>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numFmt numFmtId="177" formatCode="General"/>
      <border>
        <left style="thin">
          <color theme="9" tint="0.5999600291252136"/>
        </left>
        <right style="thin">
          <color theme="9" tint="0.5999600291252136"/>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numFmt numFmtId="177" formatCode="General"/>
      <border>
        <left style="thin">
          <color theme="9" tint="0.5999600291252136"/>
        </left>
        <right style="thin">
          <color theme="9" tint="0.5999600291252136"/>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numFmt numFmtId="177" formatCode="General"/>
      <border>
        <left style="thin">
          <color theme="9" tint="0.5999600291252136"/>
        </left>
        <right style="thin">
          <color theme="9" tint="0.5999600291252136"/>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numFmt numFmtId="177" formatCode="General"/>
      <border>
        <left style="thin">
          <color theme="9" tint="0.5999600291252136"/>
        </left>
        <right style="thin">
          <color theme="9" tint="0.5999600291252136"/>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numFmt numFmtId="177" formatCode="General"/>
      <border>
        <left style="thin">
          <color theme="9" tint="0.5999600291252136"/>
        </left>
        <right style="thin">
          <color theme="9" tint="0.5999600291252136"/>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numFmt numFmtId="177" formatCode="General"/>
      <border>
        <left style="thin">
          <color theme="9" tint="0.5999600291252136"/>
        </left>
        <right style="thin">
          <color theme="9" tint="0.5999600291252136"/>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numFmt numFmtId="177" formatCode="General"/>
      <border>
        <left/>
        <right style="thin">
          <color theme="9" tint="0.5999600291252136"/>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protection hidden="1" locked="0"/>
    </dxf>
    <dxf>
      <border>
        <bottom style="thin"/>
      </border>
    </dxf>
    <dxf>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6"/>
          <c:y val="0.0575"/>
          <c:w val="0.72625"/>
          <c:h val="0.843"/>
        </c:manualLayout>
      </c:layout>
      <c:barChart>
        <c:barDir val="col"/>
        <c:grouping val="stacked"/>
        <c:varyColors val="0"/>
        <c:ser>
          <c:idx val="1"/>
          <c:order val="0"/>
          <c:tx>
            <c:strRef>
              <c:f>DASHBOARD!$G$13</c:f>
              <c:strCache>
                <c:ptCount val="1"/>
                <c:pt idx="0">
                  <c:v>गृहकार्य वितरण</c:v>
                </c:pt>
              </c:strCache>
            </c:strRef>
          </c:tx>
          <c:spPr>
            <a:solidFill>
              <a:srgbClr val="92D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u="none" baseline="0">
                    <a:latin typeface="Calibri"/>
                    <a:ea typeface="Calibri"/>
                    <a:cs typeface="Calibri"/>
                  </a:defRPr>
                </a:pPr>
              </a:p>
            </c:txPr>
            <c:showLegendKey val="0"/>
            <c:showVal val="1"/>
            <c:showBubbleSize val="0"/>
            <c:showCatName val="0"/>
            <c:showSerName val="0"/>
            <c:showPercent val="0"/>
          </c:dLbls>
          <c:cat>
            <c:strRef>
              <c:f>DASHBOARD!$H$11:$P$11</c:f>
              <c:strCache/>
            </c:strRef>
          </c:cat>
          <c:val>
            <c:numRef>
              <c:f>DASHBOARD!$H$13:$P$13</c:f>
              <c:numCache/>
            </c:numRef>
          </c:val>
        </c:ser>
        <c:ser>
          <c:idx val="2"/>
          <c:order val="1"/>
          <c:tx>
            <c:strRef>
              <c:f>DASHBOARD!$G$14</c:f>
              <c:strCache>
                <c:ptCount val="1"/>
                <c:pt idx="0">
                  <c:v>वितरण से वंचित विद्यार्थी</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800" u="none" baseline="0">
                    <a:latin typeface="Calibri"/>
                    <a:ea typeface="Calibri"/>
                    <a:cs typeface="Calibri"/>
                  </a:defRPr>
                </a:pPr>
              </a:p>
            </c:txPr>
            <c:showLegendKey val="0"/>
            <c:showVal val="1"/>
            <c:showBubbleSize val="0"/>
            <c:showCatName val="0"/>
            <c:showSerName val="0"/>
            <c:showPercent val="0"/>
          </c:dLbls>
          <c:cat>
            <c:strRef>
              <c:f>DASHBOARD!$H$11:$P$11</c:f>
              <c:strCache/>
            </c:strRef>
          </c:cat>
          <c:val>
            <c:numRef>
              <c:f>DASHBOARD!$H$14:$P$14</c:f>
              <c:numCache/>
            </c:numRef>
          </c:val>
        </c:ser>
        <c:overlap val="100"/>
        <c:axId val="57992476"/>
        <c:axId val="52170237"/>
      </c:barChart>
      <c:catAx>
        <c:axId val="57992476"/>
        <c:scaling>
          <c:orientation val="minMax"/>
        </c:scaling>
        <c:axPos val="b"/>
        <c:delete val="0"/>
        <c:numFmt formatCode="General" sourceLinked="0"/>
        <c:majorTickMark val="out"/>
        <c:minorTickMark val="none"/>
        <c:tickLblPos val="nextTo"/>
        <c:crossAx val="52170237"/>
        <c:crosses val="autoZero"/>
        <c:auto val="1"/>
        <c:lblOffset val="100"/>
        <c:noMultiLvlLbl val="0"/>
      </c:catAx>
      <c:valAx>
        <c:axId val="52170237"/>
        <c:scaling>
          <c:orientation val="minMax"/>
        </c:scaling>
        <c:axPos val="l"/>
        <c:majorGridlines/>
        <c:delete val="0"/>
        <c:numFmt formatCode="General" sourceLinked="1"/>
        <c:majorTickMark val="out"/>
        <c:minorTickMark val="none"/>
        <c:tickLblPos val="nextTo"/>
        <c:crossAx val="57992476"/>
        <c:crosses val="autoZero"/>
        <c:crossBetween val="between"/>
        <c:dispUnits/>
      </c:valAx>
      <c:spPr>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ln cmpd="thickThin">
          <a:solidFill/>
        </a:ln>
        <a:effectLst>
          <a:glow rad="685800">
            <a:schemeClr val="accent1">
              <a:alpha val="42000"/>
            </a:schemeClr>
          </a:glow>
        </a:effectLst>
        <a:scene3d>
          <a:camera prst="orthographicFront"/>
          <a:lightRig rig="threePt" dir="t"/>
        </a:scene3d>
        <a:sp3d>
          <a:bevelB prst="slope"/>
        </a:sp3d>
      </c:spPr>
    </c:plotArea>
    <c:legend>
      <c:legendPos val="r"/>
      <c:layout>
        <c:manualLayout>
          <c:xMode val="edge"/>
          <c:yMode val="edge"/>
          <c:x val="0.84325"/>
          <c:y val="0.384"/>
          <c:w val="0.15025"/>
          <c:h val="0.35625"/>
        </c:manualLayout>
      </c:layout>
      <c:overlay val="0"/>
      <c:txPr>
        <a:bodyPr vert="horz" rot="0"/>
        <a:lstStyle/>
        <a:p>
          <a:pPr>
            <a:defRPr lang="en-US" cap="none" sz="700" u="none" baseline="0">
              <a:latin typeface="Calibri"/>
              <a:ea typeface="Calibri"/>
              <a:cs typeface="Calibri"/>
            </a:defRPr>
          </a:pPr>
        </a:p>
      </c:txPr>
    </c:legend>
    <c:plotVisOnly val="1"/>
    <c:dispBlanksAs val="gap"/>
    <c:showDLblsOverMax val="0"/>
  </c:chart>
  <c:spPr>
    <a:ln>
      <a:solidFill>
        <a:schemeClr val="tx1">
          <a:lumMod val="95000"/>
          <a:lumOff val="5000"/>
          <a:alpha val="48000"/>
        </a:schemeClr>
      </a:solidFill>
    </a:ln>
    <a:scene3d>
      <a:camera prst="orthographicFront"/>
      <a:lightRig rig="threePt" dir="t"/>
    </a:scene3d>
    <a:sp3d>
      <a:bevelB/>
    </a:sp3d>
  </c:spPr>
  <c:lang xmlns:c="http://schemas.openxmlformats.org/drawingml/2006/chart" val="en-US"/>
  <c:printSettings xmlns:c="http://schemas.openxmlformats.org/drawingml/2006/chart">
    <c:headerFooter/>
    <c:pageMargins b="0.75000000000000111" l="0.70000000000000062" r="0.70000000000000062" t="0.75000000000000111"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percentStacked"/>
        <c:varyColors val="0"/>
        <c:ser>
          <c:idx val="0"/>
          <c:order val="0"/>
          <c:tx>
            <c:strRef>
              <c:f>DASHBOARD!$G$15</c:f>
              <c:strCache>
                <c:ptCount val="1"/>
                <c:pt idx="0">
                  <c:v>गृहकार्य संकलन</c:v>
                </c:pt>
              </c:strCache>
            </c:strRef>
          </c:tx>
          <c:spPr>
            <a:solidFill>
              <a:srgbClr val="00B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u="none" baseline="0">
                    <a:latin typeface="Calibri"/>
                    <a:ea typeface="Calibri"/>
                    <a:cs typeface="Calibri"/>
                  </a:defRPr>
                </a:pPr>
              </a:p>
            </c:txPr>
            <c:showLegendKey val="0"/>
            <c:showVal val="1"/>
            <c:showBubbleSize val="0"/>
            <c:showCatName val="0"/>
            <c:showSerName val="0"/>
            <c:showPercent val="0"/>
          </c:dLbls>
          <c:cat>
            <c:strRef>
              <c:f>DASHBOARD!$H$11:$P$11</c:f>
              <c:strCache/>
            </c:strRef>
          </c:cat>
          <c:val>
            <c:numRef>
              <c:f>DASHBOARD!$H$15:$P$15</c:f>
              <c:numCache/>
            </c:numRef>
          </c:val>
        </c:ser>
        <c:ser>
          <c:idx val="1"/>
          <c:order val="1"/>
          <c:tx>
            <c:strRef>
              <c:f>DASHBOARD!$G$16</c:f>
              <c:strCache>
                <c:ptCount val="1"/>
                <c:pt idx="0">
                  <c:v>संकलन से वंचित विद्यार्थी</c:v>
                </c:pt>
              </c:strCache>
            </c:strRef>
          </c:tx>
          <c:spPr>
            <a:solidFill>
              <a:srgbClr val="FF5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u="none" baseline="0">
                    <a:latin typeface="Calibri"/>
                    <a:ea typeface="Calibri"/>
                    <a:cs typeface="Calibri"/>
                  </a:defRPr>
                </a:pPr>
              </a:p>
            </c:txPr>
            <c:showLegendKey val="0"/>
            <c:showVal val="1"/>
            <c:showBubbleSize val="0"/>
            <c:showCatName val="0"/>
            <c:showSerName val="0"/>
            <c:showPercent val="0"/>
          </c:dLbls>
          <c:cat>
            <c:strRef>
              <c:f>DASHBOARD!$H$11:$P$11</c:f>
              <c:strCache/>
            </c:strRef>
          </c:cat>
          <c:val>
            <c:numRef>
              <c:f>DASHBOARD!$H$16:$P$16</c:f>
              <c:numCache/>
            </c:numRef>
          </c:val>
        </c:ser>
        <c:overlap val="100"/>
        <c:gapWidth val="75"/>
        <c:axId val="66878950"/>
        <c:axId val="65039639"/>
      </c:barChart>
      <c:catAx>
        <c:axId val="66878950"/>
        <c:scaling>
          <c:orientation val="minMax"/>
        </c:scaling>
        <c:axPos val="b"/>
        <c:delete val="0"/>
        <c:numFmt formatCode="General" sourceLinked="0"/>
        <c:majorTickMark val="none"/>
        <c:minorTickMark val="none"/>
        <c:tickLblPos val="nextTo"/>
        <c:crossAx val="65039639"/>
        <c:crosses val="autoZero"/>
        <c:auto val="1"/>
        <c:lblOffset val="100"/>
        <c:noMultiLvlLbl val="0"/>
      </c:catAx>
      <c:valAx>
        <c:axId val="65039639"/>
        <c:scaling>
          <c:orientation val="minMax"/>
        </c:scaling>
        <c:axPos val="l"/>
        <c:delete val="0"/>
        <c:numFmt formatCode="0%" sourceLinked="1"/>
        <c:majorTickMark val="none"/>
        <c:minorTickMark val="none"/>
        <c:tickLblPos val="nextTo"/>
        <c:crossAx val="66878950"/>
        <c:crosses val="autoZero"/>
        <c:crossBetween val="between"/>
        <c:dispUnits/>
      </c:valAx>
    </c:plotArea>
    <c:legend>
      <c:legendPos val="b"/>
      <c:layout/>
      <c:overlay val="0"/>
    </c:legend>
    <c:plotVisOnly val="1"/>
    <c:dispBlanksAs val="gap"/>
    <c:showDLblsOverMax val="0"/>
  </c:chart>
  <c:spPr>
    <a:gradFill rotWithShape="1">
      <a:gsLst>
        <a:gs pos="38500">
          <a:schemeClr val="bg1">
            <a:lumMod val="75000"/>
          </a:schemeClr>
        </a:gs>
        <a:gs pos="0">
          <a:schemeClr val="tx2">
            <a:lumMod val="40000"/>
            <a:lumOff val="60000"/>
          </a:schemeClr>
        </a:gs>
        <a:gs pos="58000">
          <a:schemeClr val="accent1">
            <a:tint val="44500"/>
            <a:satMod val="160000"/>
          </a:schemeClr>
        </a:gs>
        <a:gs pos="83000">
          <a:schemeClr val="accent1">
            <a:tint val="23500"/>
            <a:satMod val="160000"/>
          </a:schemeClr>
        </a:gs>
      </a:gsLst>
      <a:lin ang="5400000"/>
    </a:gradFill>
    <a:ln>
      <a:solidFill>
        <a:srgbClr val="FF0000"/>
      </a:solidFill>
    </a:ln>
    <a:effectLst>
      <a:glow rad="812800">
        <a:schemeClr val="accent6">
          <a:lumMod val="40000"/>
          <a:lumOff val="60000"/>
          <a:alpha val="58000"/>
        </a:schemeClr>
      </a:glow>
    </a:effectLst>
    <a:scene3d>
      <a:camera prst="orthographicFront"/>
      <a:lightRig rig="threePt" dir="t"/>
    </a:scene3d>
    <a:sp3d>
      <a:bevelB w="165100" prst="coolSlant"/>
    </a:sp3d>
  </c:spPr>
  <c:lang xmlns:c="http://schemas.openxmlformats.org/drawingml/2006/chart" val="en-US"/>
  <c:printSettings xmlns:c="http://schemas.openxmlformats.org/drawingml/2006/chart">
    <c:headerFooter/>
    <c:pageMargins b="0.75000000000000111" l="0.70000000000000062" r="0.70000000000000062" t="0.75000000000000111" header="0.30000000000000032" footer="0.30000000000000032"/>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hyperlink" Target="mailto:JOSHIHANSRAJ72@GMAIL.COM" TargetMode="External" /><Relationship Id="rId4" Type="http://schemas.openxmlformats.org/officeDocument/2006/relationships/hyperlink" Target="mailto:JOSHIHANSRAJ72@GMAIL.COM" TargetMode="External" /><Relationship Id="rId5" Type="http://schemas.openxmlformats.org/officeDocument/2006/relationships/hyperlink" Target="#DASHBOARD!A1" /></Relationships>
</file>

<file path=xl/drawings/_rels/drawing10.xml.rels><?xml version="1.0" encoding="utf-8" standalone="yes"?><Relationships xmlns="http://schemas.openxmlformats.org/package/2006/relationships"><Relationship Id="rId1" Type="http://schemas.openxmlformats.org/officeDocument/2006/relationships/hyperlink" Target="#DASHBOARD!A1" /></Relationships>
</file>

<file path=xl/drawings/_rels/drawing11.xml.rels><?xml version="1.0" encoding="utf-8" standalone="yes"?><Relationships xmlns="http://schemas.openxmlformats.org/package/2006/relationships"><Relationship Id="rId1" Type="http://schemas.openxmlformats.org/officeDocument/2006/relationships/hyperlink" Target="#DASHBOARD!A1" /></Relationships>
</file>

<file path=xl/drawings/_rels/drawing13.xml.rels><?xml version="1.0" encoding="utf-8" standalone="yes"?><Relationships xmlns="http://schemas.openxmlformats.org/package/2006/relationships"><Relationship Id="rId1" Type="http://schemas.openxmlformats.org/officeDocument/2006/relationships/hyperlink" Target="#'Daily Info'!A1" /><Relationship Id="rId2" Type="http://schemas.openxmlformats.org/officeDocument/2006/relationships/hyperlink" Target="#'Daily Info'!A1" /><Relationship Id="rId3" Type="http://schemas.openxmlformats.org/officeDocument/2006/relationships/hyperlink" Target="#'Daily Info'!A1" /><Relationship Id="rId4" Type="http://schemas.openxmlformats.org/officeDocument/2006/relationships/hyperlink" Target="#'Daily Info'!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INTRO!A1" /><Relationship Id="rId3" Type="http://schemas.openxmlformats.org/officeDocument/2006/relationships/hyperlink" Target="#SD!A1" /><Relationship Id="rId4" Type="http://schemas.openxmlformats.org/officeDocument/2006/relationships/hyperlink" Target="#STUDATA!A1" /><Relationship Id="rId5" Type="http://schemas.openxmlformats.org/officeDocument/2006/relationships/hyperlink" Target="#'DATA ENTRY'!A1" /><Relationship Id="rId6" Type="http://schemas.openxmlformats.org/officeDocument/2006/relationships/hyperlink" Target="#Enrolment!A1" /><Relationship Id="rId7" Type="http://schemas.openxmlformats.org/officeDocument/2006/relationships/hyperlink" Target="#'PRAPTRA-A'!A1" /><Relationship Id="rId8" Type="http://schemas.openxmlformats.org/officeDocument/2006/relationships/hyperlink" Target="#'PRAPTRA-B'!A1" /><Relationship Id="rId9" Type="http://schemas.openxmlformats.org/officeDocument/2006/relationships/image" Target="../media/image1.jpeg" /><Relationship Id="rId10" Type="http://schemas.openxmlformats.org/officeDocument/2006/relationships/chart" Target="/xl/charts/chart2.xml" /><Relationship Id="rId11" Type="http://schemas.openxmlformats.org/officeDocument/2006/relationships/hyperlink" Target="#'SMILE DATA'!A1" /><Relationship Id="rId12" Type="http://schemas.openxmlformats.org/officeDocument/2006/relationships/hyperlink" Target="#'smile content'!A1" /><Relationship Id="rId13" Type="http://schemas.openxmlformats.org/officeDocument/2006/relationships/hyperlink" Target="#Classwise!A1" /></Relationships>
</file>

<file path=xl/drawings/_rels/drawing3.xml.rels><?xml version="1.0" encoding="utf-8" standalone="yes"?><Relationships xmlns="http://schemas.openxmlformats.org/package/2006/relationships"><Relationship Id="rId1" Type="http://schemas.openxmlformats.org/officeDocument/2006/relationships/hyperlink" Target="#DASHBOARD!A1" /></Relationships>
</file>

<file path=xl/drawings/_rels/drawing4.xml.rels><?xml version="1.0" encoding="utf-8" standalone="yes"?><Relationships xmlns="http://schemas.openxmlformats.org/package/2006/relationships"><Relationship Id="rId1" Type="http://schemas.openxmlformats.org/officeDocument/2006/relationships/hyperlink" Target="#DASHBOARD!A1" /></Relationships>
</file>

<file path=xl/drawings/_rels/drawing5.xml.rels><?xml version="1.0" encoding="utf-8" standalone="yes"?><Relationships xmlns="http://schemas.openxmlformats.org/package/2006/relationships"><Relationship Id="rId1" Type="http://schemas.openxmlformats.org/officeDocument/2006/relationships/hyperlink" Target="#DASHBOARD!A1" /></Relationships>
</file>

<file path=xl/drawings/_rels/drawing6.xml.rels><?xml version="1.0" encoding="utf-8" standalone="yes"?><Relationships xmlns="http://schemas.openxmlformats.org/package/2006/relationships"><Relationship Id="rId1" Type="http://schemas.openxmlformats.org/officeDocument/2006/relationships/hyperlink" Target="#DASHBOARD!A1" /></Relationships>
</file>

<file path=xl/drawings/_rels/drawing7.xml.rels><?xml version="1.0" encoding="utf-8" standalone="yes"?><Relationships xmlns="http://schemas.openxmlformats.org/package/2006/relationships"><Relationship Id="rId1" Type="http://schemas.openxmlformats.org/officeDocument/2006/relationships/hyperlink" Target="#DASHBOARD!A1" /></Relationships>
</file>

<file path=xl/drawings/_rels/drawing8.xml.rels><?xml version="1.0" encoding="utf-8" standalone="yes"?><Relationships xmlns="http://schemas.openxmlformats.org/package/2006/relationships"><Relationship Id="rId1" Type="http://schemas.openxmlformats.org/officeDocument/2006/relationships/hyperlink" Target="#DASHBOARD!A1" /></Relationships>
</file>

<file path=xl/drawings/_rels/drawing9.xml.rels><?xml version="1.0" encoding="utf-8" standalone="yes"?><Relationships xmlns="http://schemas.openxmlformats.org/package/2006/relationships"><Relationship Id="rId1" Type="http://schemas.openxmlformats.org/officeDocument/2006/relationships/hyperlink" Target="#DASHBOARD!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8258175</xdr:colOff>
      <xdr:row>19</xdr:row>
      <xdr:rowOff>19050</xdr:rowOff>
    </xdr:from>
    <xdr:to>
      <xdr:col>2</xdr:col>
      <xdr:colOff>9344025</xdr:colOff>
      <xdr:row>25</xdr:row>
      <xdr:rowOff>104775</xdr:rowOff>
    </xdr:to>
    <xdr:pic>
      <xdr:nvPicPr>
        <xdr:cNvPr id="9"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029825" y="6267450"/>
          <a:ext cx="1085850" cy="1228725"/>
        </a:xfrm>
        <a:prstGeom prst="rect">
          <a:avLst/>
        </a:prstGeom>
        <a:ln>
          <a:noFill/>
        </a:ln>
      </xdr:spPr>
    </xdr:pic>
    <xdr:clientData/>
  </xdr:twoCellAnchor>
  <xdr:twoCellAnchor>
    <xdr:from>
      <xdr:col>2</xdr:col>
      <xdr:colOff>5086350</xdr:colOff>
      <xdr:row>19</xdr:row>
      <xdr:rowOff>57150</xdr:rowOff>
    </xdr:from>
    <xdr:to>
      <xdr:col>2</xdr:col>
      <xdr:colOff>7620000</xdr:colOff>
      <xdr:row>21</xdr:row>
      <xdr:rowOff>76200</xdr:rowOff>
    </xdr:to>
    <xdr:sp macro="" textlink="">
      <xdr:nvSpPr>
        <xdr:cNvPr id="10" name="Rectangle 9"/>
        <xdr:cNvSpPr/>
      </xdr:nvSpPr>
      <xdr:spPr>
        <a:xfrm>
          <a:off x="6858000" y="6305550"/>
          <a:ext cx="2533650" cy="400050"/>
        </a:xfrm>
        <a:prstGeom prst="rect">
          <a:avLst/>
        </a:prstGeom>
        <a:gradFill rotWithShape="1">
          <a:gsLst>
            <a:gs pos="83500">
              <a:srgbClr val="D2DDF1"/>
            </a:gs>
            <a:gs pos="32000">
              <a:schemeClr val="accent3">
                <a:lumMod val="60000"/>
                <a:lumOff val="40000"/>
              </a:schemeClr>
            </a:gs>
            <a:gs pos="59000">
              <a:schemeClr val="accent1">
                <a:tint val="44500"/>
                <a:satMod val="160000"/>
              </a:schemeClr>
            </a:gs>
            <a:gs pos="100000">
              <a:schemeClr val="accent1">
                <a:tint val="23500"/>
                <a:satMod val="160000"/>
              </a:schemeClr>
            </a:gs>
          </a:gsLst>
          <a:lin ang="5400000"/>
        </a:gra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IN" sz="1800">
              <a:solidFill>
                <a:srgbClr val="002060"/>
              </a:solidFill>
              <a:latin typeface="+mj-lt"/>
            </a:rPr>
            <a:t>HANS</a:t>
          </a:r>
          <a:r>
            <a:rPr lang="en-IN" sz="1800" baseline="0">
              <a:solidFill>
                <a:srgbClr val="002060"/>
              </a:solidFill>
              <a:latin typeface="+mj-lt"/>
            </a:rPr>
            <a:t> RAJ JOSHI</a:t>
          </a:r>
          <a:endParaRPr lang="en-IN" sz="1800">
            <a:solidFill>
              <a:srgbClr val="002060"/>
            </a:solidFill>
            <a:latin typeface="+mj-lt"/>
          </a:endParaRPr>
        </a:p>
      </xdr:txBody>
    </xdr:sp>
    <xdr:clientData/>
  </xdr:twoCellAnchor>
  <xdr:twoCellAnchor>
    <xdr:from>
      <xdr:col>2</xdr:col>
      <xdr:colOff>4486275</xdr:colOff>
      <xdr:row>21</xdr:row>
      <xdr:rowOff>85725</xdr:rowOff>
    </xdr:from>
    <xdr:to>
      <xdr:col>2</xdr:col>
      <xdr:colOff>8201025</xdr:colOff>
      <xdr:row>25</xdr:row>
      <xdr:rowOff>104775</xdr:rowOff>
    </xdr:to>
    <xdr:sp macro="" textlink="">
      <xdr:nvSpPr>
        <xdr:cNvPr id="11" name="Rectangle 10"/>
        <xdr:cNvSpPr/>
      </xdr:nvSpPr>
      <xdr:spPr>
        <a:xfrm>
          <a:off x="6257925" y="6715125"/>
          <a:ext cx="3714750" cy="781050"/>
        </a:xfrm>
        <a:prstGeom prst="rect">
          <a:avLst/>
        </a:prstGeom>
        <a:gradFill rotWithShape="1">
          <a:gsLst>
            <a:gs pos="83500">
              <a:srgbClr val="D2DDF1"/>
            </a:gs>
            <a:gs pos="32000">
              <a:schemeClr val="accent3">
                <a:lumMod val="60000"/>
                <a:lumOff val="40000"/>
              </a:schemeClr>
            </a:gs>
            <a:gs pos="59000">
              <a:schemeClr val="accent1">
                <a:tint val="44500"/>
                <a:satMod val="160000"/>
              </a:schemeClr>
            </a:gs>
            <a:gs pos="100000">
              <a:schemeClr val="accent1">
                <a:tint val="23500"/>
                <a:satMod val="160000"/>
              </a:schemeClr>
            </a:gs>
          </a:gsLst>
          <a:lin ang="5400000"/>
        </a:gra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en-IN" sz="1200">
              <a:solidFill>
                <a:srgbClr val="002060"/>
              </a:solidFill>
              <a:latin typeface="+mj-lt"/>
            </a:rPr>
            <a:t>PRINCIPAL</a:t>
          </a:r>
        </a:p>
        <a:p>
          <a:pPr algn="ctr"/>
          <a:r>
            <a:rPr lang="en-IN" sz="1200">
              <a:solidFill>
                <a:srgbClr val="002060"/>
              </a:solidFill>
              <a:latin typeface="+mj-lt"/>
            </a:rPr>
            <a:t>GOVT. SEN.SEC.SCHOOL 13DOL(GHARSANA)</a:t>
          </a:r>
        </a:p>
        <a:p>
          <a:pPr algn="ctr"/>
          <a:r>
            <a:rPr lang="en-IN" sz="1200">
              <a:solidFill>
                <a:srgbClr val="002060"/>
              </a:solidFill>
              <a:latin typeface="+mj-lt"/>
            </a:rPr>
            <a:t>DISTRICT SRI GANGANAGAR</a:t>
          </a:r>
        </a:p>
      </xdr:txBody>
    </xdr:sp>
    <xdr:clientData/>
  </xdr:twoCellAnchor>
  <xdr:oneCellAnchor>
    <xdr:from>
      <xdr:col>3</xdr:col>
      <xdr:colOff>0</xdr:colOff>
      <xdr:row>21</xdr:row>
      <xdr:rowOff>123825</xdr:rowOff>
    </xdr:from>
    <xdr:ext cx="295275" cy="333375"/>
    <xdr:sp macro="" textlink="">
      <xdr:nvSpPr>
        <xdr:cNvPr id="12" name="AutoShape 4" descr="Image result for whatsapp logo image"/>
        <xdr:cNvSpPr>
          <a:spLocks noChangeAspect="1" noChangeArrowheads="1"/>
        </xdr:cNvSpPr>
      </xdr:nvSpPr>
      <xdr:spPr bwMode="auto">
        <a:xfrm>
          <a:off x="11115675" y="6753225"/>
          <a:ext cx="295275"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123825</xdr:rowOff>
    </xdr:from>
    <xdr:ext cx="295275" cy="333375"/>
    <xdr:sp macro="" textlink="">
      <xdr:nvSpPr>
        <xdr:cNvPr id="13" name="AutoShape 4" descr="Image result for whatsapp logo image"/>
        <xdr:cNvSpPr>
          <a:spLocks noChangeAspect="1" noChangeArrowheads="1"/>
        </xdr:cNvSpPr>
      </xdr:nvSpPr>
      <xdr:spPr bwMode="auto">
        <a:xfrm>
          <a:off x="11115675" y="6753225"/>
          <a:ext cx="295275"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1790700</xdr:colOff>
      <xdr:row>20</xdr:row>
      <xdr:rowOff>66675</xdr:rowOff>
    </xdr:from>
    <xdr:to>
      <xdr:col>2</xdr:col>
      <xdr:colOff>2514600</xdr:colOff>
      <xdr:row>24</xdr:row>
      <xdr:rowOff>76200</xdr:rowOff>
    </xdr:to>
    <xdr:pic>
      <xdr:nvPicPr>
        <xdr:cNvPr id="14" name="Picture 13">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562350" y="6505575"/>
          <a:ext cx="733425" cy="771525"/>
        </a:xfrm>
        <a:prstGeom prst="rect">
          <a:avLst/>
        </a:prstGeom>
        <a:ln>
          <a:noFill/>
        </a:ln>
      </xdr:spPr>
    </xdr:pic>
    <xdr:clientData/>
  </xdr:twoCellAnchor>
  <xdr:twoCellAnchor>
    <xdr:from>
      <xdr:col>1</xdr:col>
      <xdr:colOff>333375</xdr:colOff>
      <xdr:row>2</xdr:row>
      <xdr:rowOff>85725</xdr:rowOff>
    </xdr:from>
    <xdr:to>
      <xdr:col>1</xdr:col>
      <xdr:colOff>1076325</xdr:colOff>
      <xdr:row>3</xdr:row>
      <xdr:rowOff>457200</xdr:rowOff>
    </xdr:to>
    <xdr:sp macro="" textlink="">
      <xdr:nvSpPr>
        <xdr:cNvPr id="15" name="Right Arrow 14">
          <a:hlinkClick r:id="rId5"/>
        </xdr:cNvPr>
        <xdr:cNvSpPr/>
      </xdr:nvSpPr>
      <xdr:spPr>
        <a:xfrm>
          <a:off x="542925" y="628650"/>
          <a:ext cx="742950" cy="590550"/>
        </a:xfrm>
        <a:prstGeom prst="rightArrow">
          <a:avLst/>
        </a:prstGeom>
        <a:gradFill rotWithShape="1">
          <a:gsLst>
            <a:gs pos="0">
              <a:srgbClr val="000082"/>
            </a:gs>
            <a:gs pos="36000">
              <a:srgbClr val="66008F"/>
            </a:gs>
            <a:gs pos="66000">
              <a:srgbClr val="BA0066"/>
            </a:gs>
            <a:gs pos="90000">
              <a:srgbClr val="FF0000"/>
            </a:gs>
            <a:gs pos="100000">
              <a:srgbClr val="FF8200"/>
            </a:gs>
          </a:gsLst>
          <a:lin ang="5400000"/>
        </a:gradFill>
        <a:ln w="38100" cmpd="tri">
          <a:miter lim="800000"/>
          <a:headEnd type="none"/>
          <a:tailEnd type="none"/>
        </a:ln>
        <a:effectLst>
          <a:glow rad="127000">
            <a:srgbClr val="FFCCFF"/>
          </a:glow>
          <a:outerShdw blurRad="190500" dist="177800" sx="112000" sy="112000" algn="ctr" rotWithShape="0">
            <a:prstClr val="black">
              <a:alpha val="58000"/>
            </a:prstClr>
          </a:outerShdw>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1100" b="1">
              <a:latin typeface="+mj-lt"/>
            </a:rPr>
            <a:t>NEXT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18</xdr:col>
      <xdr:colOff>85725</xdr:colOff>
      <xdr:row>4</xdr:row>
      <xdr:rowOff>47625</xdr:rowOff>
    </xdr:to>
    <xdr:sp macro="" textlink="">
      <xdr:nvSpPr>
        <xdr:cNvPr id="3" name="Oval 2">
          <a:hlinkClick r:id="rId1"/>
        </xdr:cNvPr>
        <xdr:cNvSpPr/>
      </xdr:nvSpPr>
      <xdr:spPr>
        <a:xfrm>
          <a:off x="9648825" y="409575"/>
          <a:ext cx="1304925" cy="46672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DASHBORD</a:t>
          </a:r>
        </a:p>
      </xdr:txBody>
    </xdr:sp>
    <xdr:clientData/>
  </xdr:twoCellAnchor>
  <xdr:twoCellAnchor>
    <xdr:from>
      <xdr:col>16</xdr:col>
      <xdr:colOff>323850</xdr:colOff>
      <xdr:row>4</xdr:row>
      <xdr:rowOff>238125</xdr:rowOff>
    </xdr:from>
    <xdr:to>
      <xdr:col>18</xdr:col>
      <xdr:colOff>466725</xdr:colOff>
      <xdr:row>4</xdr:row>
      <xdr:rowOff>1104900</xdr:rowOff>
    </xdr:to>
    <xdr:sp macro="" textlink="">
      <xdr:nvSpPr>
        <xdr:cNvPr id="4" name="Oval Callout 3"/>
        <xdr:cNvSpPr/>
      </xdr:nvSpPr>
      <xdr:spPr>
        <a:xfrm>
          <a:off x="9972675" y="1066800"/>
          <a:ext cx="1362075" cy="866775"/>
        </a:xfrm>
        <a:prstGeom prst="wedgeEllipseCallout">
          <a:avLst>
            <a:gd name="adj1" fmla="val -92796"/>
            <a:gd name="adj2" fmla="val -82755"/>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rtlCol="0" anchor="ctr"/>
        <a:lstStyle/>
        <a:p>
          <a:pPr algn="ctr"/>
          <a:r>
            <a:rPr lang="en-US" sz="1100"/>
            <a:t>Choose Week</a:t>
          </a:r>
          <a:r>
            <a:rPr lang="en-US" sz="1100" baseline="0"/>
            <a:t> No by dropdown</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2</xdr:row>
      <xdr:rowOff>66675</xdr:rowOff>
    </xdr:from>
    <xdr:to>
      <xdr:col>17</xdr:col>
      <xdr:colOff>552450</xdr:colOff>
      <xdr:row>3</xdr:row>
      <xdr:rowOff>142875</xdr:rowOff>
    </xdr:to>
    <xdr:sp macro="" textlink="">
      <xdr:nvSpPr>
        <xdr:cNvPr id="3" name="Down Ribbon 2"/>
        <xdr:cNvSpPr/>
      </xdr:nvSpPr>
      <xdr:spPr>
        <a:xfrm>
          <a:off x="771525" y="561975"/>
          <a:ext cx="9629775" cy="333375"/>
        </a:xfrm>
        <a:prstGeom prst="ribbon">
          <a:avLst/>
        </a:prstGeom>
        <a:gradFill rotWithShape="1">
          <a:gsLst>
            <a:gs pos="92500">
              <a:srgbClr val="F79646">
                <a:lumMod val="75000"/>
              </a:srgbClr>
            </a:gs>
            <a:gs pos="85000">
              <a:srgbClr val="FFFFFF"/>
            </a:gs>
            <a:gs pos="70000">
              <a:srgbClr val="F79646">
                <a:lumMod val="60000"/>
                <a:lumOff val="40000"/>
              </a:srgbClr>
            </a:gs>
            <a:gs pos="40000">
              <a:srgbClr val="4F81BD">
                <a:tint val="44500"/>
                <a:satMod val="160000"/>
              </a:srgbClr>
            </a:gs>
            <a:gs pos="100000">
              <a:srgbClr val="4F81BD">
                <a:tint val="23500"/>
                <a:satMod val="160000"/>
              </a:srgbClr>
            </a:gs>
          </a:gsLst>
          <a:path path="shape">
            <a:fillToRect l="50000" t="50000" r="50000" b="50000"/>
          </a:path>
        </a:gradFill>
        <a:ln w="25400" cap="flat" cmpd="sng" algn="ctr">
          <a:solidFill>
            <a:srgbClr val="1F497D">
              <a:lumMod val="60000"/>
              <a:lumOff val="40000"/>
            </a:srgbClr>
          </a:solidFill>
          <a:prstDash val="solid"/>
          <a:headEnd type="none"/>
          <a:tailEnd type="none"/>
        </a:ln>
        <a:effectLst>
          <a:outerShdw blurRad="50800" dist="50800" dir="5400000" algn="ctr" rotWithShape="0">
            <a:srgbClr val="FFFFFF">
              <a:lumMod val="7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1" u="none" strike="noStrike" kern="0" cap="none" spc="0" normalizeH="0" baseline="0" noProof="0">
              <a:ln>
                <a:noFill/>
              </a:ln>
              <a:solidFill>
                <a:sysClr val="windowText" lastClr="000000"/>
              </a:solidFill>
              <a:effectLst/>
              <a:uLnTx/>
              <a:uFillTx/>
              <a:latin typeface="Cambria"/>
              <a:ea typeface="+mn-ea"/>
              <a:cs typeface="+mn-cs"/>
            </a:rPr>
            <a:t>SMILE CONTENT DETAILS</a:t>
          </a:r>
          <a:endParaRPr kumimoji="0" lang="en-GB" sz="1400" b="1" i="1"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twoCellAnchor>
    <xdr:from>
      <xdr:col>17</xdr:col>
      <xdr:colOff>438150</xdr:colOff>
      <xdr:row>0</xdr:row>
      <xdr:rowOff>0</xdr:rowOff>
    </xdr:from>
    <xdr:to>
      <xdr:col>19</xdr:col>
      <xdr:colOff>523875</xdr:colOff>
      <xdr:row>1</xdr:row>
      <xdr:rowOff>304800</xdr:rowOff>
    </xdr:to>
    <xdr:sp macro="" textlink="">
      <xdr:nvSpPr>
        <xdr:cNvPr id="5" name="Oval 4">
          <a:hlinkClick r:id="rId1"/>
        </xdr:cNvPr>
        <xdr:cNvSpPr/>
      </xdr:nvSpPr>
      <xdr:spPr>
        <a:xfrm>
          <a:off x="10287000" y="0"/>
          <a:ext cx="1304925" cy="4762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DASHBORD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1</xdr:row>
      <xdr:rowOff>19050</xdr:rowOff>
    </xdr:from>
    <xdr:to>
      <xdr:col>23</xdr:col>
      <xdr:colOff>152400</xdr:colOff>
      <xdr:row>6</xdr:row>
      <xdr:rowOff>123825</xdr:rowOff>
    </xdr:to>
    <xdr:sp macro="" textlink="">
      <xdr:nvSpPr>
        <xdr:cNvPr id="2" name="Oval Callout 1"/>
        <xdr:cNvSpPr/>
      </xdr:nvSpPr>
      <xdr:spPr>
        <a:xfrm>
          <a:off x="12392025" y="209550"/>
          <a:ext cx="2438400" cy="2333625"/>
        </a:xfrm>
        <a:prstGeom prst="wedgeEllipseCallout">
          <a:avLst>
            <a:gd name="adj1" fmla="val -84192"/>
            <a:gd name="adj2" fmla="val -33051"/>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hi-IN" sz="1100"/>
            <a:t>जिस वीक की रिपोर्ट भेजनी है वीक क्रमांक का चयन करे। PEEO school का डाटा ऑटोमैटिक भर जाएगा पीईईओ अधीन विद्यालयों का manually भरना है। इसके आधार पर समेकित प्रपत्र -अ और प्रपत्र -ब तैयार हो जाएँगे</a:t>
          </a:r>
          <a:endParaRPr lang="en-GB" sz="1100"/>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76200</xdr:rowOff>
    </xdr:from>
    <xdr:to>
      <xdr:col>4</xdr:col>
      <xdr:colOff>133350</xdr:colOff>
      <xdr:row>1</xdr:row>
      <xdr:rowOff>9525</xdr:rowOff>
    </xdr:to>
    <xdr:sp macro="" textlink="">
      <xdr:nvSpPr>
        <xdr:cNvPr id="2" name="Curved Down Arrow 1"/>
        <xdr:cNvSpPr/>
      </xdr:nvSpPr>
      <xdr:spPr>
        <a:xfrm>
          <a:off x="257175" y="76200"/>
          <a:ext cx="2019300" cy="295275"/>
        </a:xfrm>
        <a:prstGeom prst="curvedDownArrow">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rtlCol="0" anchor="ctr"/>
        <a:lstStyle/>
        <a:p>
          <a:pPr algn="ctr"/>
          <a:endParaRPr lang="en-US" sz="1100">
            <a:solidFill>
              <a:schemeClr val="tx1"/>
            </a:solidFill>
          </a:endParaRPr>
        </a:p>
      </xdr:txBody>
    </xdr:sp>
    <xdr:clientData/>
  </xdr:twoCellAnchor>
  <xdr:twoCellAnchor>
    <xdr:from>
      <xdr:col>1</xdr:col>
      <xdr:colOff>895350</xdr:colOff>
      <xdr:row>0</xdr:row>
      <xdr:rowOff>0</xdr:rowOff>
    </xdr:from>
    <xdr:to>
      <xdr:col>11</xdr:col>
      <xdr:colOff>257175</xdr:colOff>
      <xdr:row>1</xdr:row>
      <xdr:rowOff>104775</xdr:rowOff>
    </xdr:to>
    <xdr:sp macro="" textlink="">
      <xdr:nvSpPr>
        <xdr:cNvPr id="3" name="Left-Right Arrow 2"/>
        <xdr:cNvSpPr/>
      </xdr:nvSpPr>
      <xdr:spPr>
        <a:xfrm>
          <a:off x="1257300" y="0"/>
          <a:ext cx="3609975" cy="466725"/>
        </a:xfrm>
        <a:prstGeom prst="leftRightArrow">
          <a:avLst/>
        </a:prstGeom>
        <a:gradFill rotWithShape="1">
          <a:gsLst>
            <a:gs pos="0">
              <a:srgbClr val="000082"/>
            </a:gs>
            <a:gs pos="30000">
              <a:srgbClr val="66008F"/>
            </a:gs>
            <a:gs pos="64999">
              <a:srgbClr val="BA0066"/>
            </a:gs>
            <a:gs pos="89999">
              <a:srgbClr val="FF0000"/>
            </a:gs>
            <a:gs pos="100000">
              <a:srgbClr val="FF8200"/>
            </a:gs>
          </a:gsLst>
          <a:lin ang="5400000"/>
        </a:gradFill>
        <a:ln>
          <a:headEnd type="none"/>
          <a:tailEnd type="none"/>
        </a:ln>
        <a:scene3d>
          <a:camera prst="orthographicFront"/>
          <a:lightRig rig="glow" dir="t"/>
        </a:scene3d>
        <a:sp3d>
          <a:bevelB prst="relaxedInset"/>
        </a:sp3d>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hi-IN" sz="1050"/>
            <a:t>जिस WEEK की ENTRY करनी हैउस क्रम संख्या पर क्लिक करे</a:t>
          </a:r>
          <a:endParaRPr lang="en-US" sz="1050"/>
        </a:p>
      </xdr:txBody>
    </xdr:sp>
    <xdr:clientData/>
  </xdr:twoCellAnchor>
  <xdr:twoCellAnchor>
    <xdr:from>
      <xdr:col>0</xdr:col>
      <xdr:colOff>47625</xdr:colOff>
      <xdr:row>17</xdr:row>
      <xdr:rowOff>123825</xdr:rowOff>
    </xdr:from>
    <xdr:to>
      <xdr:col>0</xdr:col>
      <xdr:colOff>352425</xdr:colOff>
      <xdr:row>19</xdr:row>
      <xdr:rowOff>152400</xdr:rowOff>
    </xdr:to>
    <xdr:sp macro="" textlink="">
      <xdr:nvSpPr>
        <xdr:cNvPr id="4" name="Up Arrow 3">
          <a:hlinkClick r:id="rId1"/>
        </xdr:cNvPr>
        <xdr:cNvSpPr/>
      </xdr:nvSpPr>
      <xdr:spPr>
        <a:xfrm>
          <a:off x="47625" y="4429125"/>
          <a:ext cx="304800" cy="409575"/>
        </a:xfrm>
        <a:prstGeom prst="upArrow">
          <a:avLst/>
        </a:prstGeom>
        <a:gradFill rotWithShape="1">
          <a:gsLst>
            <a:gs pos="0">
              <a:srgbClr val="000082"/>
            </a:gs>
            <a:gs pos="30000">
              <a:srgbClr val="66008F"/>
            </a:gs>
            <a:gs pos="64999">
              <a:srgbClr val="BA0066"/>
            </a:gs>
            <a:gs pos="89999">
              <a:srgbClr val="FF0000"/>
            </a:gs>
            <a:gs pos="100000">
              <a:srgbClr val="FF8200"/>
            </a:gs>
          </a:gsLst>
          <a:lin ang="5400000"/>
        </a:gra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hi-IN" sz="1100"/>
            <a:t>TOP</a:t>
          </a:r>
          <a:endParaRPr lang="en-US" sz="1100"/>
        </a:p>
      </xdr:txBody>
    </xdr:sp>
    <xdr:clientData/>
  </xdr:twoCellAnchor>
  <xdr:twoCellAnchor>
    <xdr:from>
      <xdr:col>0</xdr:col>
      <xdr:colOff>38100</xdr:colOff>
      <xdr:row>34</xdr:row>
      <xdr:rowOff>180975</xdr:rowOff>
    </xdr:from>
    <xdr:to>
      <xdr:col>0</xdr:col>
      <xdr:colOff>342900</xdr:colOff>
      <xdr:row>37</xdr:row>
      <xdr:rowOff>19050</xdr:rowOff>
    </xdr:to>
    <xdr:sp macro="" textlink="">
      <xdr:nvSpPr>
        <xdr:cNvPr id="5" name="Up Arrow 4">
          <a:hlinkClick r:id="rId2"/>
        </xdr:cNvPr>
        <xdr:cNvSpPr/>
      </xdr:nvSpPr>
      <xdr:spPr>
        <a:xfrm>
          <a:off x="38100" y="8791575"/>
          <a:ext cx="304800" cy="676275"/>
        </a:xfrm>
        <a:prstGeom prst="upArrow">
          <a:avLst/>
        </a:prstGeom>
        <a:gradFill rotWithShape="1">
          <a:gsLst>
            <a:gs pos="0">
              <a:srgbClr val="000082"/>
            </a:gs>
            <a:gs pos="30000">
              <a:srgbClr val="66008F"/>
            </a:gs>
            <a:gs pos="64999">
              <a:srgbClr val="BA0066"/>
            </a:gs>
            <a:gs pos="89999">
              <a:srgbClr val="FF0000"/>
            </a:gs>
            <a:gs pos="100000">
              <a:srgbClr val="FF8200"/>
            </a:gs>
          </a:gsLst>
          <a:lin ang="5400000"/>
        </a:gra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hi-IN" sz="1100"/>
            <a:t>TOP</a:t>
          </a:r>
          <a:endParaRPr lang="en-US" sz="1100"/>
        </a:p>
      </xdr:txBody>
    </xdr:sp>
    <xdr:clientData/>
  </xdr:twoCellAnchor>
  <xdr:twoCellAnchor>
    <xdr:from>
      <xdr:col>0</xdr:col>
      <xdr:colOff>28575</xdr:colOff>
      <xdr:row>53</xdr:row>
      <xdr:rowOff>161925</xdr:rowOff>
    </xdr:from>
    <xdr:to>
      <xdr:col>0</xdr:col>
      <xdr:colOff>333375</xdr:colOff>
      <xdr:row>56</xdr:row>
      <xdr:rowOff>9525</xdr:rowOff>
    </xdr:to>
    <xdr:sp macro="" textlink="">
      <xdr:nvSpPr>
        <xdr:cNvPr id="6" name="Up Arrow 5">
          <a:hlinkClick r:id="rId3"/>
        </xdr:cNvPr>
        <xdr:cNvSpPr/>
      </xdr:nvSpPr>
      <xdr:spPr>
        <a:xfrm>
          <a:off x="28575" y="13725525"/>
          <a:ext cx="304800" cy="733425"/>
        </a:xfrm>
        <a:prstGeom prst="upArrow">
          <a:avLst/>
        </a:prstGeom>
        <a:gradFill rotWithShape="1">
          <a:gsLst>
            <a:gs pos="0">
              <a:srgbClr val="000082"/>
            </a:gs>
            <a:gs pos="30000">
              <a:srgbClr val="66008F"/>
            </a:gs>
            <a:gs pos="64999">
              <a:srgbClr val="BA0066"/>
            </a:gs>
            <a:gs pos="89999">
              <a:srgbClr val="FF0000"/>
            </a:gs>
            <a:gs pos="100000">
              <a:srgbClr val="FF8200"/>
            </a:gs>
          </a:gsLst>
          <a:lin ang="5400000"/>
        </a:gra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hi-IN" sz="1100"/>
            <a:t>TOP</a:t>
          </a:r>
          <a:endParaRPr lang="en-US" sz="1100"/>
        </a:p>
      </xdr:txBody>
    </xdr:sp>
    <xdr:clientData/>
  </xdr:twoCellAnchor>
  <xdr:twoCellAnchor>
    <xdr:from>
      <xdr:col>0</xdr:col>
      <xdr:colOff>38100</xdr:colOff>
      <xdr:row>70</xdr:row>
      <xdr:rowOff>180975</xdr:rowOff>
    </xdr:from>
    <xdr:to>
      <xdr:col>0</xdr:col>
      <xdr:colOff>342900</xdr:colOff>
      <xdr:row>73</xdr:row>
      <xdr:rowOff>19050</xdr:rowOff>
    </xdr:to>
    <xdr:sp macro="" textlink="">
      <xdr:nvSpPr>
        <xdr:cNvPr id="7" name="Up Arrow 6">
          <a:hlinkClick r:id="rId4"/>
        </xdr:cNvPr>
        <xdr:cNvSpPr/>
      </xdr:nvSpPr>
      <xdr:spPr>
        <a:xfrm>
          <a:off x="38100" y="18364200"/>
          <a:ext cx="304800" cy="409575"/>
        </a:xfrm>
        <a:prstGeom prst="upArrow">
          <a:avLst/>
        </a:prstGeom>
        <a:gradFill rotWithShape="1">
          <a:gsLst>
            <a:gs pos="0">
              <a:srgbClr val="000082"/>
            </a:gs>
            <a:gs pos="30000">
              <a:srgbClr val="66008F"/>
            </a:gs>
            <a:gs pos="64999">
              <a:srgbClr val="BA0066"/>
            </a:gs>
            <a:gs pos="89999">
              <a:srgbClr val="FF0000"/>
            </a:gs>
            <a:gs pos="100000">
              <a:srgbClr val="FF8200"/>
            </a:gs>
          </a:gsLst>
          <a:lin ang="5400000"/>
        </a:gra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hi-IN" sz="1100"/>
            <a:t>TOP</a:t>
          </a:r>
          <a:endParaRPr lang="en-US" sz="1100"/>
        </a:p>
      </xdr:txBody>
    </xdr:sp>
    <xdr:clientData/>
  </xdr:twoCellAnchor>
  <xdr:twoCellAnchor>
    <xdr:from>
      <xdr:col>52</xdr:col>
      <xdr:colOff>180975</xdr:colOff>
      <xdr:row>1</xdr:row>
      <xdr:rowOff>38100</xdr:rowOff>
    </xdr:from>
    <xdr:to>
      <xdr:col>58</xdr:col>
      <xdr:colOff>200025</xdr:colOff>
      <xdr:row>10</xdr:row>
      <xdr:rowOff>28575</xdr:rowOff>
    </xdr:to>
    <xdr:sp macro="" textlink="">
      <xdr:nvSpPr>
        <xdr:cNvPr id="8" name="Cloud Callout 7"/>
        <xdr:cNvSpPr/>
      </xdr:nvSpPr>
      <xdr:spPr>
        <a:xfrm>
          <a:off x="19497675" y="400050"/>
          <a:ext cx="3676650" cy="2600325"/>
        </a:xfrm>
        <a:prstGeom prst="cloudCallout">
          <a:avLst/>
        </a:prstGeom>
        <a:ln>
          <a:headEnd type="none"/>
          <a:tailEnd type="none"/>
        </a:ln>
      </xdr:spPr>
      <xdr:style>
        <a:lnRef idx="1">
          <a:schemeClr val="accent4"/>
        </a:lnRef>
        <a:fillRef idx="3">
          <a:schemeClr val="accent4"/>
        </a:fillRef>
        <a:effectRef idx="2">
          <a:schemeClr val="accent4"/>
        </a:effectRef>
        <a:fontRef idx="minor">
          <a:schemeClr val="bg1"/>
        </a:fontRef>
      </xdr:style>
      <xdr:txBody>
        <a:bodyPr vertOverflow="clip" rtlCol="0" anchor="ctr"/>
        <a:lstStyle/>
        <a:p>
          <a:pPr algn="ctr"/>
          <a:r>
            <a:rPr lang="hi-IN" sz="1100"/>
            <a:t>इस प्रपत्र में प्रतिदिन सूचना भरी जानी है।पीईईओ अधीनस्थ विद्यालयों की सूचना भी संकलित की जा सकती है।</a:t>
          </a:r>
          <a:r>
            <a:rPr lang="en-IN" sz="1100" baseline="0"/>
            <a:t> Password for unprotection  "JOSHI"</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2</xdr:row>
      <xdr:rowOff>95250</xdr:rowOff>
    </xdr:from>
    <xdr:to>
      <xdr:col>11</xdr:col>
      <xdr:colOff>0</xdr:colOff>
      <xdr:row>4</xdr:row>
      <xdr:rowOff>9525</xdr:rowOff>
    </xdr:to>
    <xdr:sp macro="" textlink="">
      <xdr:nvSpPr>
        <xdr:cNvPr id="2" name="Down Ribbon 1"/>
        <xdr:cNvSpPr/>
      </xdr:nvSpPr>
      <xdr:spPr>
        <a:xfrm>
          <a:off x="3476625" y="647700"/>
          <a:ext cx="4067175" cy="295275"/>
        </a:xfrm>
        <a:prstGeom prst="ribbon">
          <a:avLst>
            <a:gd name="adj1" fmla="val 0"/>
            <a:gd name="adj2" fmla="val 50000"/>
          </a:avLst>
        </a:prstGeom>
        <a:ln>
          <a:noFill/>
        </a:ln>
      </xdr:spPr>
      <xdr:style>
        <a:lnRef idx="0">
          <a:schemeClr val="accent6"/>
        </a:lnRef>
        <a:fillRef idx="3">
          <a:schemeClr val="accent6"/>
        </a:fillRef>
        <a:effectRef idx="3">
          <a:schemeClr val="accent6"/>
        </a:effectRef>
        <a:fontRef idx="minor">
          <a:schemeClr val="bg1"/>
        </a:fontRef>
      </xdr:style>
      <xdr:txBody>
        <a:bodyPr vertOverflow="clip" horzOverflow="clip" rtlCol="0" anchor="ctr"/>
        <a:lstStyle/>
        <a:p>
          <a:pPr algn="ctr"/>
          <a:r>
            <a:rPr lang="hi-IN" sz="1400" b="1" i="1">
              <a:latin typeface="+mj-lt"/>
            </a:rPr>
            <a:t>DASHBOARD</a:t>
          </a:r>
          <a:endParaRPr lang="en-GB" sz="1400" b="1" i="1">
            <a:latin typeface="+mj-lt"/>
          </a:endParaRPr>
        </a:p>
      </xdr:txBody>
    </xdr:sp>
    <xdr:clientData/>
  </xdr:twoCellAnchor>
  <xdr:twoCellAnchor>
    <xdr:from>
      <xdr:col>6</xdr:col>
      <xdr:colOff>561975</xdr:colOff>
      <xdr:row>4</xdr:row>
      <xdr:rowOff>114300</xdr:rowOff>
    </xdr:from>
    <xdr:to>
      <xdr:col>10</xdr:col>
      <xdr:colOff>104775</xdr:colOff>
      <xdr:row>6</xdr:row>
      <xdr:rowOff>95250</xdr:rowOff>
    </xdr:to>
    <xdr:sp macro="" textlink="">
      <xdr:nvSpPr>
        <xdr:cNvPr id="4" name="Frame 3"/>
        <xdr:cNvSpPr/>
      </xdr:nvSpPr>
      <xdr:spPr>
        <a:xfrm>
          <a:off x="4048125" y="1047750"/>
          <a:ext cx="2828925" cy="390525"/>
        </a:xfrm>
        <a:prstGeom prst="frame">
          <a:avLst/>
        </a:prstGeom>
        <a:solidFill>
          <a:srgbClr val="FFFF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solidFill>
              <a:schemeClr val="tx1"/>
            </a:solidFill>
          </a:endParaRPr>
        </a:p>
      </xdr:txBody>
    </xdr:sp>
    <xdr:clientData/>
  </xdr:twoCellAnchor>
  <xdr:twoCellAnchor>
    <xdr:from>
      <xdr:col>18</xdr:col>
      <xdr:colOff>247650</xdr:colOff>
      <xdr:row>6</xdr:row>
      <xdr:rowOff>9525</xdr:rowOff>
    </xdr:from>
    <xdr:to>
      <xdr:col>20</xdr:col>
      <xdr:colOff>447675</xdr:colOff>
      <xdr:row>11</xdr:row>
      <xdr:rowOff>28575</xdr:rowOff>
    </xdr:to>
    <xdr:sp macro="" textlink="">
      <xdr:nvSpPr>
        <xdr:cNvPr id="3" name="Up Arrow Callout 2"/>
        <xdr:cNvSpPr/>
      </xdr:nvSpPr>
      <xdr:spPr>
        <a:xfrm>
          <a:off x="12201525" y="1352550"/>
          <a:ext cx="1362075" cy="1362075"/>
        </a:xfrm>
        <a:prstGeom prst="upArrowCallou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hi-IN" sz="1100"/>
            <a:t>कार्यालय के नाम और मोहर के लिए ग्रीन सेल मे भरे</a:t>
          </a:r>
          <a:endParaRPr lang="en-GB" sz="1100"/>
        </a:p>
      </xdr:txBody>
    </xdr:sp>
    <xdr:clientData/>
  </xdr:twoCellAnchor>
  <xdr:twoCellAnchor>
    <xdr:from>
      <xdr:col>7</xdr:col>
      <xdr:colOff>762000</xdr:colOff>
      <xdr:row>7</xdr:row>
      <xdr:rowOff>142875</xdr:rowOff>
    </xdr:from>
    <xdr:to>
      <xdr:col>10</xdr:col>
      <xdr:colOff>66675</xdr:colOff>
      <xdr:row>9</xdr:row>
      <xdr:rowOff>76200</xdr:rowOff>
    </xdr:to>
    <xdr:sp macro="" textlink="">
      <xdr:nvSpPr>
        <xdr:cNvPr id="13" name="Frame 12"/>
        <xdr:cNvSpPr/>
      </xdr:nvSpPr>
      <xdr:spPr>
        <a:xfrm>
          <a:off x="5219700" y="1676400"/>
          <a:ext cx="1619250" cy="428625"/>
        </a:xfrm>
        <a:prstGeom prst="frame">
          <a:avLst/>
        </a:prstGeom>
        <a:solidFill>
          <a:srgbClr val="FFFF00"/>
        </a:solidFill>
        <a:ln w="25400" cap="flat" cmpd="sng" algn="ctr">
          <a:solidFill>
            <a:srgbClr val="4F81BD">
              <a:shade val="50000"/>
            </a:srgbClr>
          </a:solidFill>
          <a:prstDash val="solid"/>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1</xdr:col>
      <xdr:colOff>295275</xdr:colOff>
      <xdr:row>23</xdr:row>
      <xdr:rowOff>85725</xdr:rowOff>
    </xdr:from>
    <xdr:to>
      <xdr:col>8</xdr:col>
      <xdr:colOff>276225</xdr:colOff>
      <xdr:row>32</xdr:row>
      <xdr:rowOff>47625</xdr:rowOff>
    </xdr:to>
    <xdr:graphicFrame macro="">
      <xdr:nvGraphicFramePr>
        <xdr:cNvPr id="6" name="Chart 5"/>
        <xdr:cNvGraphicFramePr/>
      </xdr:nvGraphicFramePr>
      <xdr:xfrm>
        <a:off x="476250" y="6448425"/>
        <a:ext cx="5029200" cy="2505075"/>
      </xdr:xfrm>
      <a:graphic>
        <a:graphicData uri="http://schemas.openxmlformats.org/drawingml/2006/chart">
          <c:chart xmlns:c="http://schemas.openxmlformats.org/drawingml/2006/chart" r:id="rId1"/>
        </a:graphicData>
      </a:graphic>
    </xdr:graphicFrame>
    <xdr:clientData/>
  </xdr:twoCellAnchor>
  <xdr:twoCellAnchor>
    <xdr:from>
      <xdr:col>1</xdr:col>
      <xdr:colOff>542925</xdr:colOff>
      <xdr:row>2</xdr:row>
      <xdr:rowOff>76200</xdr:rowOff>
    </xdr:from>
    <xdr:to>
      <xdr:col>5</xdr:col>
      <xdr:colOff>28575</xdr:colOff>
      <xdr:row>17</xdr:row>
      <xdr:rowOff>47625</xdr:rowOff>
    </xdr:to>
    <xdr:sp macro="" textlink="">
      <xdr:nvSpPr>
        <xdr:cNvPr id="5" name="Snip Same Side Corner Rectangle 4"/>
        <xdr:cNvSpPr/>
      </xdr:nvSpPr>
      <xdr:spPr>
        <a:xfrm>
          <a:off x="723900" y="628650"/>
          <a:ext cx="2095500" cy="4124325"/>
        </a:xfrm>
        <a:prstGeom prst="snip2SameRect">
          <a:avLst>
            <a:gd name="adj1" fmla="val 22468"/>
            <a:gd name="adj2" fmla="val 0"/>
          </a:avLst>
        </a:prstGeom>
        <a:solidFill>
          <a:srgbClr val="C0504D"/>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14</xdr:col>
      <xdr:colOff>466725</xdr:colOff>
      <xdr:row>0</xdr:row>
      <xdr:rowOff>180975</xdr:rowOff>
    </xdr:from>
    <xdr:to>
      <xdr:col>15</xdr:col>
      <xdr:colOff>647700</xdr:colOff>
      <xdr:row>2</xdr:row>
      <xdr:rowOff>85725</xdr:rowOff>
    </xdr:to>
    <xdr:sp macro="" textlink="">
      <xdr:nvSpPr>
        <xdr:cNvPr id="19" name="Left Arrow 18">
          <a:hlinkClick r:id="rId2"/>
        </xdr:cNvPr>
        <xdr:cNvSpPr/>
      </xdr:nvSpPr>
      <xdr:spPr>
        <a:xfrm>
          <a:off x="10229850" y="180975"/>
          <a:ext cx="904875" cy="457200"/>
        </a:xfrm>
        <a:prstGeom prst="leftArrow">
          <a:avLst/>
        </a:prstGeom>
        <a:gradFill rotWithShape="1">
          <a:gsLst>
            <a:gs pos="2000">
              <a:srgbClr val="000082"/>
            </a:gs>
            <a:gs pos="36000">
              <a:srgbClr val="66008F"/>
            </a:gs>
            <a:gs pos="66000">
              <a:srgbClr val="BA0066"/>
            </a:gs>
            <a:gs pos="90000">
              <a:srgbClr val="FF0000"/>
            </a:gs>
            <a:gs pos="100000">
              <a:srgbClr val="FF8200"/>
            </a:gs>
          </a:gsLst>
          <a:lin ang="5400000"/>
        </a:gradFill>
        <a:ln w="25400" cap="flat" cmpd="sng" algn="ctr">
          <a:solidFill>
            <a:srgbClr val="00FF99"/>
          </a:solidFill>
          <a:prstDash val="solid"/>
          <a:headEnd type="none"/>
          <a:tailEnd type="none"/>
        </a:ln>
        <a:effectLst>
          <a:outerShdw blurRad="76200" dir="12120000" sx="135000" sy="135000" algn="ctr" rotWithShape="0">
            <a:srgbClr val="FFCCFF">
              <a:alpha val="81000"/>
            </a:srgbClr>
          </a:outerShdw>
          <a:reflection stA="0" endPos="0" dir="5400000" sy="-100000" algn="bl" rotWithShape="0"/>
        </a:effectLst>
        <a:scene3d>
          <a:camera prst="isometricOffAxis1Right"/>
          <a:lightRig rig="threePt" dir="t"/>
        </a:scene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a:ea typeface="+mn-ea"/>
              <a:cs typeface="+mn-cs"/>
            </a:rPr>
            <a:t>BACK</a:t>
          </a:r>
        </a:p>
      </xdr:txBody>
    </xdr:sp>
    <xdr:clientData/>
  </xdr:twoCellAnchor>
  <xdr:twoCellAnchor>
    <xdr:from>
      <xdr:col>2</xdr:col>
      <xdr:colOff>295275</xdr:colOff>
      <xdr:row>5</xdr:row>
      <xdr:rowOff>95250</xdr:rowOff>
    </xdr:from>
    <xdr:to>
      <xdr:col>4</xdr:col>
      <xdr:colOff>485775</xdr:colOff>
      <xdr:row>6</xdr:row>
      <xdr:rowOff>152400</xdr:rowOff>
    </xdr:to>
    <xdr:sp macro="" textlink="">
      <xdr:nvSpPr>
        <xdr:cNvPr id="16" name="Oval 15">
          <a:hlinkClick r:id="rId3"/>
        </xdr:cNvPr>
        <xdr:cNvSpPr/>
      </xdr:nvSpPr>
      <xdr:spPr>
        <a:xfrm>
          <a:off x="1057275" y="1228725"/>
          <a:ext cx="1466850" cy="26670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SD</a:t>
          </a:r>
        </a:p>
      </xdr:txBody>
    </xdr:sp>
    <xdr:clientData/>
  </xdr:twoCellAnchor>
  <xdr:twoCellAnchor>
    <xdr:from>
      <xdr:col>2</xdr:col>
      <xdr:colOff>333375</xdr:colOff>
      <xdr:row>7</xdr:row>
      <xdr:rowOff>76200</xdr:rowOff>
    </xdr:from>
    <xdr:to>
      <xdr:col>4</xdr:col>
      <xdr:colOff>485775</xdr:colOff>
      <xdr:row>8</xdr:row>
      <xdr:rowOff>104775</xdr:rowOff>
    </xdr:to>
    <xdr:sp macro="" textlink="">
      <xdr:nvSpPr>
        <xdr:cNvPr id="31" name="Oval 30">
          <a:hlinkClick r:id="rId4"/>
        </xdr:cNvPr>
        <xdr:cNvSpPr/>
      </xdr:nvSpPr>
      <xdr:spPr>
        <a:xfrm>
          <a:off x="1095375" y="1609725"/>
          <a:ext cx="1428750" cy="23812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STU_DATA</a:t>
          </a:r>
        </a:p>
      </xdr:txBody>
    </xdr:sp>
    <xdr:clientData/>
  </xdr:twoCellAnchor>
  <xdr:twoCellAnchor>
    <xdr:from>
      <xdr:col>2</xdr:col>
      <xdr:colOff>333375</xdr:colOff>
      <xdr:row>8</xdr:row>
      <xdr:rowOff>228600</xdr:rowOff>
    </xdr:from>
    <xdr:to>
      <xdr:col>4</xdr:col>
      <xdr:colOff>523875</xdr:colOff>
      <xdr:row>9</xdr:row>
      <xdr:rowOff>257175</xdr:rowOff>
    </xdr:to>
    <xdr:sp macro="" textlink="">
      <xdr:nvSpPr>
        <xdr:cNvPr id="32" name="Oval 31">
          <a:hlinkClick r:id="rId5"/>
        </xdr:cNvPr>
        <xdr:cNvSpPr/>
      </xdr:nvSpPr>
      <xdr:spPr>
        <a:xfrm>
          <a:off x="1095375" y="1971675"/>
          <a:ext cx="1466850" cy="31432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DATA ENTRY</a:t>
          </a:r>
        </a:p>
      </xdr:txBody>
    </xdr:sp>
    <xdr:clientData/>
  </xdr:twoCellAnchor>
  <xdr:twoCellAnchor>
    <xdr:from>
      <xdr:col>2</xdr:col>
      <xdr:colOff>333375</xdr:colOff>
      <xdr:row>11</xdr:row>
      <xdr:rowOff>76200</xdr:rowOff>
    </xdr:from>
    <xdr:to>
      <xdr:col>4</xdr:col>
      <xdr:colOff>485775</xdr:colOff>
      <xdr:row>12</xdr:row>
      <xdr:rowOff>123825</xdr:rowOff>
    </xdr:to>
    <xdr:sp macro="" textlink="">
      <xdr:nvSpPr>
        <xdr:cNvPr id="33" name="Oval 32">
          <a:hlinkClick r:id="rId6"/>
        </xdr:cNvPr>
        <xdr:cNvSpPr/>
      </xdr:nvSpPr>
      <xdr:spPr>
        <a:xfrm>
          <a:off x="1095375" y="2762250"/>
          <a:ext cx="1428750" cy="3238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ENROLMENT</a:t>
          </a:r>
        </a:p>
      </xdr:txBody>
    </xdr:sp>
    <xdr:clientData/>
  </xdr:twoCellAnchor>
  <xdr:twoCellAnchor>
    <xdr:from>
      <xdr:col>2</xdr:col>
      <xdr:colOff>371475</xdr:colOff>
      <xdr:row>12</xdr:row>
      <xdr:rowOff>200025</xdr:rowOff>
    </xdr:from>
    <xdr:to>
      <xdr:col>4</xdr:col>
      <xdr:colOff>523875</xdr:colOff>
      <xdr:row>13</xdr:row>
      <xdr:rowOff>161925</xdr:rowOff>
    </xdr:to>
    <xdr:sp macro="" textlink="">
      <xdr:nvSpPr>
        <xdr:cNvPr id="34" name="Oval 33">
          <a:hlinkClick r:id="rId7"/>
        </xdr:cNvPr>
        <xdr:cNvSpPr/>
      </xdr:nvSpPr>
      <xdr:spPr>
        <a:xfrm>
          <a:off x="1133475" y="3162300"/>
          <a:ext cx="1428750" cy="31432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PRAPTRA-A</a:t>
          </a:r>
        </a:p>
      </xdr:txBody>
    </xdr:sp>
    <xdr:clientData/>
  </xdr:twoCellAnchor>
  <xdr:twoCellAnchor>
    <xdr:from>
      <xdr:col>2</xdr:col>
      <xdr:colOff>295275</xdr:colOff>
      <xdr:row>13</xdr:row>
      <xdr:rowOff>276225</xdr:rowOff>
    </xdr:from>
    <xdr:to>
      <xdr:col>4</xdr:col>
      <xdr:colOff>447675</xdr:colOff>
      <xdr:row>14</xdr:row>
      <xdr:rowOff>238125</xdr:rowOff>
    </xdr:to>
    <xdr:sp macro="" textlink="">
      <xdr:nvSpPr>
        <xdr:cNvPr id="35" name="Oval 34">
          <a:hlinkClick r:id="rId8"/>
        </xdr:cNvPr>
        <xdr:cNvSpPr/>
      </xdr:nvSpPr>
      <xdr:spPr>
        <a:xfrm>
          <a:off x="1057275" y="3590925"/>
          <a:ext cx="1428750" cy="30480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PRAPTRA-B</a:t>
          </a:r>
        </a:p>
      </xdr:txBody>
    </xdr:sp>
    <xdr:clientData/>
  </xdr:twoCellAnchor>
  <xdr:twoCellAnchor>
    <xdr:from>
      <xdr:col>3</xdr:col>
      <xdr:colOff>47625</xdr:colOff>
      <xdr:row>3</xdr:row>
      <xdr:rowOff>104775</xdr:rowOff>
    </xdr:from>
    <xdr:to>
      <xdr:col>4</xdr:col>
      <xdr:colOff>66675</xdr:colOff>
      <xdr:row>4</xdr:row>
      <xdr:rowOff>95250</xdr:rowOff>
    </xdr:to>
    <xdr:sp macro="" textlink="">
      <xdr:nvSpPr>
        <xdr:cNvPr id="7" name="TextBox 6"/>
        <xdr:cNvSpPr txBox="1"/>
      </xdr:nvSpPr>
      <xdr:spPr>
        <a:xfrm>
          <a:off x="1390650" y="847725"/>
          <a:ext cx="714375" cy="1809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GB" sz="1100" b="1" i="1" u="sng">
              <a:latin typeface="+mj-lt"/>
            </a:rPr>
            <a:t>GO TO</a:t>
          </a:r>
        </a:p>
      </xdr:txBody>
    </xdr:sp>
    <xdr:clientData/>
  </xdr:twoCellAnchor>
  <xdr:twoCellAnchor editAs="oneCell">
    <xdr:from>
      <xdr:col>13</xdr:col>
      <xdr:colOff>161925</xdr:colOff>
      <xdr:row>2</xdr:row>
      <xdr:rowOff>57150</xdr:rowOff>
    </xdr:from>
    <xdr:to>
      <xdr:col>15</xdr:col>
      <xdr:colOff>542925</xdr:colOff>
      <xdr:row>9</xdr:row>
      <xdr:rowOff>257175</xdr:rowOff>
    </xdr:to>
    <xdr:pic>
      <xdr:nvPicPr>
        <xdr:cNvPr id="10" name="Picture 9"/>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a:xfrm>
          <a:off x="9248775" y="609600"/>
          <a:ext cx="1781175" cy="1676400"/>
        </a:xfrm>
        <a:prstGeom prst="rect">
          <a:avLst/>
        </a:prstGeom>
        <a:ln w="38100" cap="sq">
          <a:solidFill>
            <a:srgbClr val="000000"/>
          </a:solidFill>
          <a:prstDash val="solid"/>
          <a:miter lim="800000"/>
          <a:headEnd type="none"/>
          <a:tailEnd type="none"/>
        </a:ln>
        <a:effectLst>
          <a:outerShdw blurRad="50800" dist="38100" dir="2700000" algn="tl" rotWithShape="0">
            <a:prstClr val="black">
              <a:alpha val="43000"/>
            </a:prstClr>
          </a:outerShdw>
        </a:effectLst>
      </xdr:spPr>
    </xdr:pic>
    <xdr:clientData/>
  </xdr:twoCellAnchor>
  <xdr:twoCellAnchor>
    <xdr:from>
      <xdr:col>9</xdr:col>
      <xdr:colOff>285750</xdr:colOff>
      <xdr:row>23</xdr:row>
      <xdr:rowOff>95250</xdr:rowOff>
    </xdr:from>
    <xdr:to>
      <xdr:col>15</xdr:col>
      <xdr:colOff>114300</xdr:colOff>
      <xdr:row>32</xdr:row>
      <xdr:rowOff>57150</xdr:rowOff>
    </xdr:to>
    <xdr:graphicFrame macro="">
      <xdr:nvGraphicFramePr>
        <xdr:cNvPr id="14" name="Chart 13"/>
        <xdr:cNvGraphicFramePr/>
      </xdr:nvGraphicFramePr>
      <xdr:xfrm>
        <a:off x="6286500" y="6457950"/>
        <a:ext cx="4314825" cy="2505075"/>
      </xdr:xfrm>
      <a:graphic>
        <a:graphicData uri="http://schemas.openxmlformats.org/drawingml/2006/chart">
          <c:chart xmlns:c="http://schemas.openxmlformats.org/drawingml/2006/chart" r:id="rId10"/>
        </a:graphicData>
      </a:graphic>
    </xdr:graphicFrame>
    <xdr:clientData/>
  </xdr:twoCellAnchor>
  <xdr:twoCellAnchor>
    <xdr:from>
      <xdr:col>2</xdr:col>
      <xdr:colOff>266700</xdr:colOff>
      <xdr:row>14</xdr:row>
      <xdr:rowOff>285750</xdr:rowOff>
    </xdr:from>
    <xdr:to>
      <xdr:col>4</xdr:col>
      <xdr:colOff>409575</xdr:colOff>
      <xdr:row>15</xdr:row>
      <xdr:rowOff>257175</xdr:rowOff>
    </xdr:to>
    <xdr:sp macro="" textlink="">
      <xdr:nvSpPr>
        <xdr:cNvPr id="21" name="Oval 20">
          <a:hlinkClick r:id="rId11"/>
        </xdr:cNvPr>
        <xdr:cNvSpPr/>
      </xdr:nvSpPr>
      <xdr:spPr>
        <a:xfrm>
          <a:off x="1028700" y="3943350"/>
          <a:ext cx="1419225" cy="30480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SMILE DATA</a:t>
          </a:r>
        </a:p>
      </xdr:txBody>
    </xdr:sp>
    <xdr:clientData/>
  </xdr:twoCellAnchor>
  <xdr:twoCellAnchor>
    <xdr:from>
      <xdr:col>2</xdr:col>
      <xdr:colOff>314325</xdr:colOff>
      <xdr:row>15</xdr:row>
      <xdr:rowOff>295275</xdr:rowOff>
    </xdr:from>
    <xdr:to>
      <xdr:col>4</xdr:col>
      <xdr:colOff>457200</xdr:colOff>
      <xdr:row>16</xdr:row>
      <xdr:rowOff>257175</xdr:rowOff>
    </xdr:to>
    <xdr:sp macro="" textlink="">
      <xdr:nvSpPr>
        <xdr:cNvPr id="23" name="Oval 22">
          <a:hlinkClick r:id="rId12"/>
        </xdr:cNvPr>
        <xdr:cNvSpPr/>
      </xdr:nvSpPr>
      <xdr:spPr>
        <a:xfrm>
          <a:off x="1076325" y="4286250"/>
          <a:ext cx="1419225" cy="30480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900" b="0" i="0" u="none" strike="noStrike" kern="0" cap="none" spc="0" normalizeH="0" baseline="0" noProof="0">
              <a:ln>
                <a:noFill/>
              </a:ln>
              <a:solidFill>
                <a:sysClr val="windowText" lastClr="000000"/>
              </a:solidFill>
              <a:effectLst/>
              <a:uLnTx/>
              <a:uFillTx/>
              <a:latin typeface="Cambria"/>
              <a:ea typeface="+mn-ea"/>
              <a:cs typeface="+mn-cs"/>
            </a:rPr>
            <a:t>SMILE CONTENT</a:t>
          </a:r>
          <a:endParaRPr kumimoji="0" lang="en-GB" sz="900" b="0"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twoCellAnchor>
    <xdr:from>
      <xdr:col>2</xdr:col>
      <xdr:colOff>323850</xdr:colOff>
      <xdr:row>9</xdr:row>
      <xdr:rowOff>342900</xdr:rowOff>
    </xdr:from>
    <xdr:to>
      <xdr:col>4</xdr:col>
      <xdr:colOff>466725</xdr:colOff>
      <xdr:row>10</xdr:row>
      <xdr:rowOff>257175</xdr:rowOff>
    </xdr:to>
    <xdr:sp macro="" textlink="">
      <xdr:nvSpPr>
        <xdr:cNvPr id="25" name="Oval 24">
          <a:hlinkClick r:id="rId13"/>
        </xdr:cNvPr>
        <xdr:cNvSpPr/>
      </xdr:nvSpPr>
      <xdr:spPr>
        <a:xfrm>
          <a:off x="1085850" y="2371725"/>
          <a:ext cx="1419225" cy="29527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sysClr val="windowText" lastClr="000000"/>
              </a:solidFill>
              <a:effectLst/>
              <a:uLnTx/>
              <a:uFillTx/>
              <a:latin typeface="Cambria"/>
              <a:ea typeface="+mn-ea"/>
              <a:cs typeface="+mn-cs"/>
            </a:rPr>
            <a:t>CLASSWISE DATA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66675</xdr:rowOff>
    </xdr:from>
    <xdr:to>
      <xdr:col>9</xdr:col>
      <xdr:colOff>561975</xdr:colOff>
      <xdr:row>3</xdr:row>
      <xdr:rowOff>142875</xdr:rowOff>
    </xdr:to>
    <xdr:sp macro="" textlink="">
      <xdr:nvSpPr>
        <xdr:cNvPr id="2" name="Down Ribbon 1"/>
        <xdr:cNvSpPr/>
      </xdr:nvSpPr>
      <xdr:spPr>
        <a:xfrm>
          <a:off x="666750" y="657225"/>
          <a:ext cx="5591175" cy="266700"/>
        </a:xfrm>
        <a:prstGeom prst="ribbon">
          <a:avLst/>
        </a:prstGeom>
        <a:gradFill rotWithShape="1">
          <a:gsLst>
            <a:gs pos="92500">
              <a:schemeClr val="accent6">
                <a:lumMod val="75000"/>
              </a:schemeClr>
            </a:gs>
            <a:gs pos="85000">
              <a:schemeClr val="bg1"/>
            </a:gs>
            <a:gs pos="70000">
              <a:schemeClr val="accent6">
                <a:lumMod val="60000"/>
                <a:lumOff val="40000"/>
              </a:schemeClr>
            </a:gs>
            <a:gs pos="40000">
              <a:schemeClr val="accent1">
                <a:tint val="44500"/>
                <a:satMod val="160000"/>
              </a:schemeClr>
            </a:gs>
            <a:gs pos="100000">
              <a:schemeClr val="accent1">
                <a:tint val="23500"/>
                <a:satMod val="160000"/>
              </a:schemeClr>
            </a:gs>
          </a:gsLst>
          <a:path path="shape">
            <a:fillToRect l="50000" t="50000" r="50000" b="50000"/>
          </a:path>
        </a:gradFill>
        <a:ln>
          <a:solidFill>
            <a:schemeClr val="tx2">
              <a:lumMod val="60000"/>
              <a:lumOff val="40000"/>
            </a:schemeClr>
          </a:solidFill>
          <a:headEnd type="none"/>
          <a:tailEnd type="none"/>
        </a:ln>
        <a:effectLst>
          <a:outerShdw blurRad="50800" dist="50800" dir="5400000" algn="ctr" rotWithShape="0">
            <a:schemeClr val="bg1">
              <a:lumMod val="75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1400" b="1" i="1">
              <a:solidFill>
                <a:schemeClr val="tx1"/>
              </a:solidFill>
              <a:latin typeface="+mj-lt"/>
            </a:rPr>
            <a:t>student data</a:t>
          </a:r>
        </a:p>
      </xdr:txBody>
    </xdr:sp>
    <xdr:clientData/>
  </xdr:twoCellAnchor>
  <xdr:twoCellAnchor>
    <xdr:from>
      <xdr:col>11</xdr:col>
      <xdr:colOff>200025</xdr:colOff>
      <xdr:row>1</xdr:row>
      <xdr:rowOff>57150</xdr:rowOff>
    </xdr:from>
    <xdr:to>
      <xdr:col>13</xdr:col>
      <xdr:colOff>285750</xdr:colOff>
      <xdr:row>2</xdr:row>
      <xdr:rowOff>133350</xdr:rowOff>
    </xdr:to>
    <xdr:sp macro="" textlink="">
      <xdr:nvSpPr>
        <xdr:cNvPr id="3" name="Oval 2">
          <a:hlinkClick r:id="rId1"/>
        </xdr:cNvPr>
        <xdr:cNvSpPr/>
      </xdr:nvSpPr>
      <xdr:spPr>
        <a:xfrm>
          <a:off x="6858000" y="247650"/>
          <a:ext cx="1304925" cy="476250"/>
        </a:xfrm>
        <a:prstGeom prst="ellipse">
          <a:avLst/>
        </a:prstGeom>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ctr"/>
        <a:lstStyle/>
        <a:p>
          <a:pPr algn="ctr"/>
          <a:r>
            <a:rPr lang="en-GB" sz="1100">
              <a:latin typeface="+mj-lt"/>
            </a:rPr>
            <a:t>DASHBORD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2</xdr:row>
      <xdr:rowOff>66675</xdr:rowOff>
    </xdr:from>
    <xdr:to>
      <xdr:col>34</xdr:col>
      <xdr:colOff>85725</xdr:colOff>
      <xdr:row>3</xdr:row>
      <xdr:rowOff>85725</xdr:rowOff>
    </xdr:to>
    <xdr:sp macro="" textlink="">
      <xdr:nvSpPr>
        <xdr:cNvPr id="2" name="Down Ribbon 1"/>
        <xdr:cNvSpPr/>
      </xdr:nvSpPr>
      <xdr:spPr>
        <a:xfrm>
          <a:off x="2076450" y="619125"/>
          <a:ext cx="19554825" cy="371475"/>
        </a:xfrm>
        <a:prstGeom prst="ribbon">
          <a:avLst/>
        </a:prstGeom>
        <a:gradFill rotWithShape="1">
          <a:gsLst>
            <a:gs pos="92500">
              <a:schemeClr val="accent6">
                <a:lumMod val="75000"/>
              </a:schemeClr>
            </a:gs>
            <a:gs pos="85000">
              <a:schemeClr val="bg1"/>
            </a:gs>
            <a:gs pos="70000">
              <a:schemeClr val="accent6">
                <a:lumMod val="60000"/>
                <a:lumOff val="40000"/>
              </a:schemeClr>
            </a:gs>
            <a:gs pos="40000">
              <a:schemeClr val="accent1">
                <a:tint val="44500"/>
                <a:satMod val="160000"/>
              </a:schemeClr>
            </a:gs>
            <a:gs pos="100000">
              <a:schemeClr val="accent1">
                <a:tint val="23500"/>
                <a:satMod val="160000"/>
              </a:schemeClr>
            </a:gs>
          </a:gsLst>
          <a:path path="shape">
            <a:fillToRect l="50000" t="50000" r="50000" b="50000"/>
          </a:path>
        </a:gradFill>
        <a:ln>
          <a:solidFill>
            <a:schemeClr val="tx2">
              <a:lumMod val="60000"/>
              <a:lumOff val="40000"/>
            </a:schemeClr>
          </a:solidFill>
          <a:headEnd type="none"/>
          <a:tailEnd type="none"/>
        </a:ln>
        <a:effectLst>
          <a:outerShdw blurRad="50800" dist="50800" dir="5400000" algn="ctr" rotWithShape="0">
            <a:schemeClr val="bg1">
              <a:lumMod val="75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1800" b="1" i="1">
              <a:solidFill>
                <a:schemeClr val="tx1"/>
              </a:solidFill>
              <a:latin typeface="+mj-lt"/>
            </a:rPr>
            <a:t>DATA ENTRY</a:t>
          </a:r>
          <a:endParaRPr lang="en-GB" sz="1400" b="1" i="1">
            <a:solidFill>
              <a:schemeClr val="tx1"/>
            </a:solidFill>
            <a:latin typeface="+mj-lt"/>
          </a:endParaRPr>
        </a:p>
      </xdr:txBody>
    </xdr:sp>
    <xdr:clientData/>
  </xdr:twoCellAnchor>
  <xdr:twoCellAnchor>
    <xdr:from>
      <xdr:col>44</xdr:col>
      <xdr:colOff>323850</xdr:colOff>
      <xdr:row>1</xdr:row>
      <xdr:rowOff>295275</xdr:rowOff>
    </xdr:from>
    <xdr:to>
      <xdr:col>51</xdr:col>
      <xdr:colOff>333375</xdr:colOff>
      <xdr:row>8</xdr:row>
      <xdr:rowOff>209550</xdr:rowOff>
    </xdr:to>
    <xdr:sp macro="" textlink="">
      <xdr:nvSpPr>
        <xdr:cNvPr id="3" name="Frame 2"/>
        <xdr:cNvSpPr/>
      </xdr:nvSpPr>
      <xdr:spPr>
        <a:xfrm>
          <a:off x="27841575" y="485775"/>
          <a:ext cx="4638675" cy="2171700"/>
        </a:xfrm>
        <a:prstGeom prst="frame">
          <a:avLst/>
        </a:prstGeom>
        <a:solidFill>
          <a:srgbClr val="C0504D"/>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solidFill>
              <a:schemeClr val="tx1"/>
            </a:solidFill>
          </a:endParaRPr>
        </a:p>
      </xdr:txBody>
    </xdr:sp>
    <xdr:clientData/>
  </xdr:twoCellAnchor>
  <xdr:twoCellAnchor>
    <xdr:from>
      <xdr:col>44</xdr:col>
      <xdr:colOff>390525</xdr:colOff>
      <xdr:row>0</xdr:row>
      <xdr:rowOff>0</xdr:rowOff>
    </xdr:from>
    <xdr:to>
      <xdr:col>46</xdr:col>
      <xdr:colOff>476250</xdr:colOff>
      <xdr:row>1</xdr:row>
      <xdr:rowOff>295275</xdr:rowOff>
    </xdr:to>
    <xdr:sp macro="" textlink="">
      <xdr:nvSpPr>
        <xdr:cNvPr id="8" name="Oval 7">
          <a:hlinkClick r:id="rId1"/>
        </xdr:cNvPr>
        <xdr:cNvSpPr/>
      </xdr:nvSpPr>
      <xdr:spPr>
        <a:xfrm>
          <a:off x="27908250" y="0"/>
          <a:ext cx="1304925" cy="48577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DASHBORD</a:t>
          </a:r>
        </a:p>
      </xdr:txBody>
    </xdr:sp>
    <xdr:clientData/>
  </xdr:twoCellAnchor>
  <xdr:twoCellAnchor>
    <xdr:from>
      <xdr:col>2</xdr:col>
      <xdr:colOff>19050</xdr:colOff>
      <xdr:row>2</xdr:row>
      <xdr:rowOff>9525</xdr:rowOff>
    </xdr:from>
    <xdr:to>
      <xdr:col>2</xdr:col>
      <xdr:colOff>1276350</xdr:colOff>
      <xdr:row>2</xdr:row>
      <xdr:rowOff>352425</xdr:rowOff>
    </xdr:to>
    <xdr:sp macro="[2]!DATA_CLEAR" textlink="">
      <xdr:nvSpPr>
        <xdr:cNvPr id="4" name="Rounded Rectangle 3"/>
        <xdr:cNvSpPr/>
      </xdr:nvSpPr>
      <xdr:spPr>
        <a:xfrm>
          <a:off x="466725" y="561975"/>
          <a:ext cx="1257300" cy="342900"/>
        </a:xfrm>
        <a:prstGeom prst="roundRect">
          <a:avLst/>
        </a:prstGeom>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r>
            <a:rPr lang="en-GB" sz="1100"/>
            <a:t>DATA CLEAR (9-30)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66675</xdr:rowOff>
    </xdr:from>
    <xdr:to>
      <xdr:col>21</xdr:col>
      <xdr:colOff>285750</xdr:colOff>
      <xdr:row>3</xdr:row>
      <xdr:rowOff>76200</xdr:rowOff>
    </xdr:to>
    <xdr:sp macro="" textlink="">
      <xdr:nvSpPr>
        <xdr:cNvPr id="4" name="Down Ribbon 3"/>
        <xdr:cNvSpPr/>
      </xdr:nvSpPr>
      <xdr:spPr>
        <a:xfrm>
          <a:off x="0" y="428625"/>
          <a:ext cx="11811000" cy="390525"/>
        </a:xfrm>
        <a:prstGeom prst="ribbon">
          <a:avLst/>
        </a:prstGeom>
        <a:gradFill rotWithShape="1">
          <a:gsLst>
            <a:gs pos="92500">
              <a:srgbClr val="F79646">
                <a:lumMod val="75000"/>
              </a:srgbClr>
            </a:gs>
            <a:gs pos="85000">
              <a:srgbClr val="FFFFFF"/>
            </a:gs>
            <a:gs pos="70000">
              <a:srgbClr val="F79646">
                <a:lumMod val="60000"/>
                <a:lumOff val="40000"/>
              </a:srgbClr>
            </a:gs>
            <a:gs pos="40000">
              <a:srgbClr val="4F81BD">
                <a:tint val="44500"/>
                <a:satMod val="160000"/>
              </a:srgbClr>
            </a:gs>
            <a:gs pos="100000">
              <a:srgbClr val="4F81BD">
                <a:tint val="23500"/>
                <a:satMod val="160000"/>
              </a:srgbClr>
            </a:gs>
          </a:gsLst>
          <a:path path="shape">
            <a:fillToRect l="50000" t="50000" r="50000" b="50000"/>
          </a:path>
        </a:gradFill>
        <a:ln w="25400" cap="flat" cmpd="sng" algn="ctr">
          <a:solidFill>
            <a:srgbClr val="1F497D">
              <a:lumMod val="60000"/>
              <a:lumOff val="40000"/>
            </a:srgbClr>
          </a:solidFill>
          <a:prstDash val="solid"/>
          <a:headEnd type="none"/>
          <a:tailEnd type="none"/>
        </a:ln>
        <a:effectLst>
          <a:outerShdw blurRad="50800" dist="50800" dir="5400000" algn="ctr" rotWithShape="0">
            <a:srgbClr val="FFFFFF">
              <a:lumMod val="7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1" u="none" strike="noStrike" kern="0" cap="none" spc="0" normalizeH="0" baseline="0" noProof="0">
              <a:ln>
                <a:noFill/>
              </a:ln>
              <a:solidFill>
                <a:sysClr val="windowText" lastClr="000000"/>
              </a:solidFill>
              <a:effectLst/>
              <a:uLnTx/>
              <a:uFillTx/>
              <a:latin typeface="Cambria"/>
              <a:ea typeface="+mn-ea"/>
              <a:cs typeface="+mn-cs"/>
            </a:rPr>
            <a:t>Classwise Data Monitoring</a:t>
          </a:r>
          <a:endParaRPr kumimoji="0" lang="en-GB" sz="1400" b="1" i="1"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twoCellAnchor>
    <xdr:from>
      <xdr:col>1</xdr:col>
      <xdr:colOff>0</xdr:colOff>
      <xdr:row>0</xdr:row>
      <xdr:rowOff>19050</xdr:rowOff>
    </xdr:from>
    <xdr:to>
      <xdr:col>3</xdr:col>
      <xdr:colOff>923925</xdr:colOff>
      <xdr:row>1</xdr:row>
      <xdr:rowOff>9525</xdr:rowOff>
    </xdr:to>
    <xdr:sp macro="" textlink="">
      <xdr:nvSpPr>
        <xdr:cNvPr id="6" name="Oval 5">
          <a:hlinkClick r:id="rId1"/>
        </xdr:cNvPr>
        <xdr:cNvSpPr/>
      </xdr:nvSpPr>
      <xdr:spPr>
        <a:xfrm>
          <a:off x="0" y="19050"/>
          <a:ext cx="1371600" cy="35242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DASHBORD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xdr:row>
      <xdr:rowOff>9525</xdr:rowOff>
    </xdr:from>
    <xdr:to>
      <xdr:col>17</xdr:col>
      <xdr:colOff>180975</xdr:colOff>
      <xdr:row>3</xdr:row>
      <xdr:rowOff>390525</xdr:rowOff>
    </xdr:to>
    <xdr:sp macro="" textlink="">
      <xdr:nvSpPr>
        <xdr:cNvPr id="3" name="Down Ribbon 2"/>
        <xdr:cNvSpPr/>
      </xdr:nvSpPr>
      <xdr:spPr>
        <a:xfrm>
          <a:off x="1390650" y="676275"/>
          <a:ext cx="5562600" cy="381000"/>
        </a:xfrm>
        <a:prstGeom prst="ribbon">
          <a:avLst/>
        </a:prstGeom>
        <a:gradFill rotWithShape="1">
          <a:gsLst>
            <a:gs pos="92500">
              <a:srgbClr val="F79646">
                <a:lumMod val="75000"/>
              </a:srgbClr>
            </a:gs>
            <a:gs pos="85000">
              <a:srgbClr val="FFFFFF"/>
            </a:gs>
            <a:gs pos="70000">
              <a:srgbClr val="F79646">
                <a:lumMod val="60000"/>
                <a:lumOff val="40000"/>
              </a:srgbClr>
            </a:gs>
            <a:gs pos="40000">
              <a:srgbClr val="4F81BD">
                <a:tint val="44500"/>
                <a:satMod val="160000"/>
              </a:srgbClr>
            </a:gs>
            <a:gs pos="100000">
              <a:srgbClr val="4F81BD">
                <a:tint val="23500"/>
                <a:satMod val="160000"/>
              </a:srgbClr>
            </a:gs>
          </a:gsLst>
          <a:path path="shape">
            <a:fillToRect l="50000" t="50000" r="50000" b="50000"/>
          </a:path>
        </a:gradFill>
        <a:ln w="25400" cap="flat" cmpd="sng" algn="ctr">
          <a:solidFill>
            <a:srgbClr val="1F497D">
              <a:lumMod val="60000"/>
              <a:lumOff val="40000"/>
            </a:srgbClr>
          </a:solidFill>
          <a:prstDash val="solid"/>
          <a:headEnd type="none"/>
          <a:tailEnd type="none"/>
        </a:ln>
        <a:effectLst>
          <a:outerShdw blurRad="50800" dist="50800" dir="5400000" algn="ctr" rotWithShape="0">
            <a:srgbClr val="FFFFFF">
              <a:lumMod val="7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600" b="1" i="1" u="none" strike="noStrike" kern="0" cap="none" spc="0" normalizeH="0" baseline="0" noProof="0">
              <a:ln>
                <a:noFill/>
              </a:ln>
              <a:solidFill>
                <a:sysClr val="windowText" lastClr="000000"/>
              </a:solidFill>
              <a:effectLst/>
              <a:uLnTx/>
              <a:uFillTx/>
              <a:latin typeface="Cambria"/>
              <a:ea typeface="+mn-ea"/>
              <a:cs typeface="+mn-cs"/>
            </a:rPr>
            <a:t>नामांकन  </a:t>
          </a:r>
          <a:endParaRPr kumimoji="0" lang="en-GB" sz="1200" b="1" i="1"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twoCellAnchor>
    <xdr:from>
      <xdr:col>22</xdr:col>
      <xdr:colOff>0</xdr:colOff>
      <xdr:row>1</xdr:row>
      <xdr:rowOff>0</xdr:rowOff>
    </xdr:from>
    <xdr:to>
      <xdr:col>24</xdr:col>
      <xdr:colOff>352425</xdr:colOff>
      <xdr:row>2</xdr:row>
      <xdr:rowOff>123825</xdr:rowOff>
    </xdr:to>
    <xdr:sp macro="" textlink="">
      <xdr:nvSpPr>
        <xdr:cNvPr id="5" name="Oval 4">
          <a:hlinkClick r:id="rId1"/>
        </xdr:cNvPr>
        <xdr:cNvSpPr/>
      </xdr:nvSpPr>
      <xdr:spPr>
        <a:xfrm>
          <a:off x="8734425" y="190500"/>
          <a:ext cx="1571625" cy="40957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a:t>
          </a:r>
          <a:r>
            <a:rPr kumimoji="0" lang="hi-IN" sz="1100" b="0" i="0" u="none" strike="noStrike" kern="0" cap="none" spc="0" normalizeH="0" baseline="0" noProof="0" smtClean="0">
              <a:ln>
                <a:noFill/>
              </a:ln>
              <a:solidFill>
                <a:sysClr val="windowText" lastClr="000000"/>
              </a:solidFill>
              <a:effectLst/>
              <a:uLnTx/>
              <a:uFillTx/>
              <a:latin typeface="Cambria"/>
              <a:ea typeface="+mn-ea"/>
              <a:cs typeface="+mn-cs"/>
            </a:rPr>
            <a:t>A</a:t>
          </a: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RD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xdr:row>
      <xdr:rowOff>0</xdr:rowOff>
    </xdr:from>
    <xdr:to>
      <xdr:col>21</xdr:col>
      <xdr:colOff>85725</xdr:colOff>
      <xdr:row>2</xdr:row>
      <xdr:rowOff>200025</xdr:rowOff>
    </xdr:to>
    <xdr:sp macro="" textlink="">
      <xdr:nvSpPr>
        <xdr:cNvPr id="2" name="Oval 1">
          <a:hlinkClick r:id="rId1"/>
        </xdr:cNvPr>
        <xdr:cNvSpPr/>
      </xdr:nvSpPr>
      <xdr:spPr>
        <a:xfrm>
          <a:off x="11087100" y="161925"/>
          <a:ext cx="1247775" cy="46672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DASHBORD</a:t>
          </a:r>
        </a:p>
      </xdr:txBody>
    </xdr:sp>
    <xdr:clientData/>
  </xdr:twoCellAnchor>
  <xdr:twoCellAnchor>
    <xdr:from>
      <xdr:col>20</xdr:col>
      <xdr:colOff>285750</xdr:colOff>
      <xdr:row>3</xdr:row>
      <xdr:rowOff>9525</xdr:rowOff>
    </xdr:from>
    <xdr:to>
      <xdr:col>24</xdr:col>
      <xdr:colOff>142875</xdr:colOff>
      <xdr:row>5</xdr:row>
      <xdr:rowOff>123825</xdr:rowOff>
    </xdr:to>
    <xdr:sp macro="" textlink="">
      <xdr:nvSpPr>
        <xdr:cNvPr id="3" name="Oval Callout 2"/>
        <xdr:cNvSpPr/>
      </xdr:nvSpPr>
      <xdr:spPr>
        <a:xfrm>
          <a:off x="11953875" y="685800"/>
          <a:ext cx="2181225" cy="2047875"/>
        </a:xfrm>
        <a:prstGeom prst="wedgeEllipseCallout">
          <a:avLst>
            <a:gd name="adj1" fmla="val -89007"/>
            <a:gd name="adj2" fmla="val -48287"/>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ctr"/>
        <a:lstStyle/>
        <a:p>
          <a:pPr algn="ctr"/>
          <a:r>
            <a:rPr lang="hi-IN" sz="1100"/>
            <a:t>माह के जिस week का प्रपत्र- अ चाहिए ड्रॉपडाउन से week क्रमांक का चयन करें। प्रपत्र-अ और अगली शीट मे प्रपत्र-ब ऑटोमैटिक तैयार हो जाएगा </a:t>
          </a:r>
          <a:endParaRPr lang="en-GB"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20</xdr:col>
      <xdr:colOff>85725</xdr:colOff>
      <xdr:row>2</xdr:row>
      <xdr:rowOff>200025</xdr:rowOff>
    </xdr:to>
    <xdr:sp macro="" textlink="">
      <xdr:nvSpPr>
        <xdr:cNvPr id="3" name="Oval 2">
          <a:hlinkClick r:id="rId1"/>
        </xdr:cNvPr>
        <xdr:cNvSpPr/>
      </xdr:nvSpPr>
      <xdr:spPr>
        <a:xfrm>
          <a:off x="11582400" y="161925"/>
          <a:ext cx="1304925" cy="46672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DASHBORD</a:t>
          </a:r>
        </a:p>
      </xdr:txBody>
    </xdr:sp>
    <xdr:clientData/>
  </xdr:twoCellAnchor>
  <xdr:twoCellAnchor>
    <xdr:from>
      <xdr:col>19</xdr:col>
      <xdr:colOff>285750</xdr:colOff>
      <xdr:row>3</xdr:row>
      <xdr:rowOff>9525</xdr:rowOff>
    </xdr:from>
    <xdr:to>
      <xdr:col>23</xdr:col>
      <xdr:colOff>142875</xdr:colOff>
      <xdr:row>5</xdr:row>
      <xdr:rowOff>123825</xdr:rowOff>
    </xdr:to>
    <xdr:sp macro="" textlink="">
      <xdr:nvSpPr>
        <xdr:cNvPr id="2" name="Oval Callout 1"/>
        <xdr:cNvSpPr/>
      </xdr:nvSpPr>
      <xdr:spPr>
        <a:xfrm>
          <a:off x="12477750" y="685800"/>
          <a:ext cx="2295525" cy="2047875"/>
        </a:xfrm>
        <a:prstGeom prst="wedgeEllipseCallout">
          <a:avLst>
            <a:gd name="adj1" fmla="val -89007"/>
            <a:gd name="adj2" fmla="val -48287"/>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ctr"/>
        <a:lstStyle/>
        <a:p>
          <a:pPr algn="ctr"/>
          <a:r>
            <a:rPr lang="hi-IN" sz="1100"/>
            <a:t>माह के जिस week का प्रपत्र- अ चाहिए ड्रॉपडाउन से week क्रमांक का चयन करें। प्रपत्र-अ और अगली शीट मे प्रपत्र-ब ऑटोमैटिक तैयार हो जाएगा </a:t>
          </a:r>
          <a:endParaRPr lang="en-GB" sz="110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600075</xdr:colOff>
      <xdr:row>4</xdr:row>
      <xdr:rowOff>57150</xdr:rowOff>
    </xdr:from>
    <xdr:to>
      <xdr:col>19</xdr:col>
      <xdr:colOff>342900</xdr:colOff>
      <xdr:row>4</xdr:row>
      <xdr:rowOff>1752600</xdr:rowOff>
    </xdr:to>
    <xdr:sp macro="" textlink="">
      <xdr:nvSpPr>
        <xdr:cNvPr id="2" name="Vertical Scroll 1"/>
        <xdr:cNvSpPr/>
      </xdr:nvSpPr>
      <xdr:spPr>
        <a:xfrm>
          <a:off x="11410950" y="990600"/>
          <a:ext cx="1571625" cy="1695450"/>
        </a:xfrm>
        <a:prstGeom prst="verticalScrol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hi-IN" sz="1100"/>
            <a:t>सप्ताहवार  रिपोर्ट प्राप्त करने के लिए PRAPTRA -A शीट में ड्रॉपडाउन से सप्ताह की क्रम संख्या चुने</a:t>
          </a:r>
          <a:endParaRPr lang="en-GB" sz="1100"/>
        </a:p>
      </xdr:txBody>
    </xdr:sp>
    <xdr:clientData/>
  </xdr:twoCellAnchor>
  <xdr:twoCellAnchor>
    <xdr:from>
      <xdr:col>16</xdr:col>
      <xdr:colOff>390525</xdr:colOff>
      <xdr:row>0</xdr:row>
      <xdr:rowOff>104775</xdr:rowOff>
    </xdr:from>
    <xdr:to>
      <xdr:col>18</xdr:col>
      <xdr:colOff>476250</xdr:colOff>
      <xdr:row>2</xdr:row>
      <xdr:rowOff>66675</xdr:rowOff>
    </xdr:to>
    <xdr:sp macro="" textlink="">
      <xdr:nvSpPr>
        <xdr:cNvPr id="4" name="Oval 3">
          <a:hlinkClick r:id="rId1"/>
        </xdr:cNvPr>
        <xdr:cNvSpPr/>
      </xdr:nvSpPr>
      <xdr:spPr>
        <a:xfrm>
          <a:off x="11201400" y="104775"/>
          <a:ext cx="1304925" cy="4762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DASHBORD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Excel%20utility%20by%20HR%20JOSHI\MDM%20Corona%20SEP%20OC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360;&#2381;&#2350;&#2366;&#2311;&#2354;%202.0%20PEEO13%20dol_5-12-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Name val="Enrollment"/>
      <sheetName val="Student Record"/>
      <sheetName val="Distribution"/>
      <sheetName val="Prapti Raseed"/>
      <sheetName val="Daily Bal"/>
      <sheetName val="Total Vitrit by date"/>
      <sheetName val="Per Day Suchna"/>
      <sheetName val="GT upto date"/>
    </sheetNames>
    <sheetDataSet>
      <sheetData sheetId="0"/>
      <sheetData sheetId="1"/>
      <sheetData sheetId="2"/>
      <sheetData sheetId="3"/>
      <sheetData sheetId="4"/>
      <sheetData sheetId="5">
        <row r="3">
          <cell r="B3" t="str">
            <v>Date</v>
          </cell>
          <cell r="C3" t="str">
            <v>Starting Balance</v>
          </cell>
          <cell r="D3">
            <v>0</v>
          </cell>
          <cell r="E3">
            <v>0</v>
          </cell>
          <cell r="F3">
            <v>0</v>
          </cell>
          <cell r="G3" t="str">
            <v>Distributed</v>
          </cell>
          <cell r="H3">
            <v>0</v>
          </cell>
          <cell r="I3">
            <v>0</v>
          </cell>
          <cell r="J3">
            <v>0</v>
          </cell>
          <cell r="K3" t="str">
            <v>Balance after Distribution</v>
          </cell>
          <cell r="L3">
            <v>0</v>
          </cell>
          <cell r="M3">
            <v>0</v>
          </cell>
          <cell r="N3">
            <v>0</v>
          </cell>
        </row>
        <row r="4">
          <cell r="B4">
            <v>0</v>
          </cell>
          <cell r="C4" t="str">
            <v>Class 1 to 5</v>
          </cell>
          <cell r="D4">
            <v>0</v>
          </cell>
          <cell r="E4" t="str">
            <v>Class 6 to 8</v>
          </cell>
          <cell r="F4">
            <v>0</v>
          </cell>
          <cell r="G4" t="str">
            <v>Class 1 to 5</v>
          </cell>
          <cell r="H4">
            <v>0</v>
          </cell>
          <cell r="I4" t="str">
            <v>Class 6 to 8</v>
          </cell>
          <cell r="J4">
            <v>0</v>
          </cell>
          <cell r="K4" t="str">
            <v>Class 1 to 5</v>
          </cell>
          <cell r="L4">
            <v>0</v>
          </cell>
          <cell r="M4" t="str">
            <v>Class 6 to 8</v>
          </cell>
          <cell r="N4">
            <v>0</v>
          </cell>
        </row>
        <row r="5">
          <cell r="B5">
            <v>0</v>
          </cell>
          <cell r="C5" t="str">
            <v>Wheat</v>
          </cell>
          <cell r="D5" t="str">
            <v>Rice</v>
          </cell>
          <cell r="E5" t="str">
            <v>Wheat</v>
          </cell>
          <cell r="F5" t="str">
            <v>Rice</v>
          </cell>
          <cell r="G5" t="str">
            <v>Wheat</v>
          </cell>
          <cell r="H5" t="str">
            <v>Rice</v>
          </cell>
          <cell r="I5" t="str">
            <v>Wheat</v>
          </cell>
          <cell r="J5" t="str">
            <v>Rice</v>
          </cell>
          <cell r="K5" t="str">
            <v>Wheat</v>
          </cell>
          <cell r="L5" t="str">
            <v>Rice</v>
          </cell>
          <cell r="M5" t="str">
            <v>Wheat</v>
          </cell>
          <cell r="N5" t="str">
            <v>Rice</v>
          </cell>
        </row>
        <row r="6">
          <cell r="B6">
            <v>2</v>
          </cell>
          <cell r="C6">
            <v>3</v>
          </cell>
          <cell r="D6">
            <v>4</v>
          </cell>
          <cell r="E6">
            <v>5</v>
          </cell>
          <cell r="F6">
            <v>6</v>
          </cell>
          <cell r="G6">
            <v>7</v>
          </cell>
          <cell r="H6">
            <v>8</v>
          </cell>
          <cell r="I6">
            <v>9</v>
          </cell>
          <cell r="J6">
            <v>10</v>
          </cell>
          <cell r="K6">
            <v>11</v>
          </cell>
          <cell r="L6">
            <v>12</v>
          </cell>
          <cell r="M6">
            <v>13</v>
          </cell>
          <cell r="N6">
            <v>14</v>
          </cell>
        </row>
        <row r="7">
          <cell r="B7">
            <v>44152</v>
          </cell>
          <cell r="C7">
            <v>615.5</v>
          </cell>
          <cell r="D7">
            <v>300.15</v>
          </cell>
          <cell r="E7">
            <v>700.6</v>
          </cell>
          <cell r="F7">
            <v>400.17</v>
          </cell>
          <cell r="G7">
            <v>7.9</v>
          </cell>
          <cell r="H7">
            <v>1.9000000000000004</v>
          </cell>
          <cell r="I7">
            <v>0</v>
          </cell>
          <cell r="J7">
            <v>0</v>
          </cell>
          <cell r="K7">
            <v>607.6</v>
          </cell>
          <cell r="L7">
            <v>298.25</v>
          </cell>
          <cell r="M7">
            <v>700.6</v>
          </cell>
          <cell r="N7">
            <v>400.17</v>
          </cell>
        </row>
        <row r="8">
          <cell r="B8">
            <v>44153</v>
          </cell>
          <cell r="C8">
            <v>607.6</v>
          </cell>
          <cell r="D8">
            <v>298.25</v>
          </cell>
          <cell r="E8">
            <v>700.6</v>
          </cell>
          <cell r="F8">
            <v>400.17</v>
          </cell>
          <cell r="G8">
            <v>3.3</v>
          </cell>
          <cell r="H8">
            <v>1.6000000000000005</v>
          </cell>
          <cell r="I8">
            <v>0</v>
          </cell>
          <cell r="J8">
            <v>0</v>
          </cell>
          <cell r="K8">
            <v>604.3000000000001</v>
          </cell>
          <cell r="L8">
            <v>296.65</v>
          </cell>
          <cell r="M8">
            <v>700.6</v>
          </cell>
          <cell r="N8">
            <v>400.17</v>
          </cell>
        </row>
        <row r="9">
          <cell r="B9">
            <v>44154</v>
          </cell>
          <cell r="C9">
            <v>604.3000000000001</v>
          </cell>
          <cell r="D9">
            <v>296.65</v>
          </cell>
          <cell r="E9">
            <v>700.6</v>
          </cell>
          <cell r="F9">
            <v>400.17</v>
          </cell>
          <cell r="G9">
            <v>4.45</v>
          </cell>
          <cell r="H9">
            <v>0.4500000000000002</v>
          </cell>
          <cell r="I9">
            <v>0</v>
          </cell>
          <cell r="J9">
            <v>0</v>
          </cell>
          <cell r="K9">
            <v>599.85</v>
          </cell>
          <cell r="L9">
            <v>296.2</v>
          </cell>
          <cell r="M9">
            <v>700.6</v>
          </cell>
          <cell r="N9">
            <v>400.17</v>
          </cell>
        </row>
        <row r="10">
          <cell r="B10">
            <v>44155</v>
          </cell>
          <cell r="C10">
            <v>599.85</v>
          </cell>
          <cell r="D10">
            <v>296.2</v>
          </cell>
          <cell r="E10">
            <v>700.6</v>
          </cell>
          <cell r="F10">
            <v>400.17</v>
          </cell>
          <cell r="G10">
            <v>0</v>
          </cell>
          <cell r="H10">
            <v>0</v>
          </cell>
          <cell r="I10">
            <v>0</v>
          </cell>
          <cell r="J10">
            <v>0</v>
          </cell>
          <cell r="K10">
            <v>599.85</v>
          </cell>
          <cell r="L10">
            <v>296.2</v>
          </cell>
          <cell r="M10">
            <v>700.6</v>
          </cell>
          <cell r="N10">
            <v>400.17</v>
          </cell>
        </row>
        <row r="11">
          <cell r="B11">
            <v>44156</v>
          </cell>
          <cell r="C11">
            <v>599.85</v>
          </cell>
          <cell r="D11">
            <v>296.2</v>
          </cell>
          <cell r="E11">
            <v>700.6</v>
          </cell>
          <cell r="F11">
            <v>400.17</v>
          </cell>
          <cell r="G11">
            <v>0</v>
          </cell>
          <cell r="H11">
            <v>0</v>
          </cell>
          <cell r="I11">
            <v>0</v>
          </cell>
          <cell r="J11">
            <v>0</v>
          </cell>
          <cell r="K11">
            <v>599.85</v>
          </cell>
          <cell r="L11">
            <v>296.2</v>
          </cell>
          <cell r="M11">
            <v>700.6</v>
          </cell>
          <cell r="N11">
            <v>400.17</v>
          </cell>
        </row>
        <row r="12">
          <cell r="B12">
            <v>44157</v>
          </cell>
          <cell r="C12">
            <v>599.85</v>
          </cell>
          <cell r="D12">
            <v>296.2</v>
          </cell>
          <cell r="E12">
            <v>700.6</v>
          </cell>
          <cell r="F12">
            <v>400.17</v>
          </cell>
          <cell r="G12">
            <v>0</v>
          </cell>
          <cell r="H12">
            <v>0</v>
          </cell>
          <cell r="I12">
            <v>0</v>
          </cell>
          <cell r="J12">
            <v>0</v>
          </cell>
          <cell r="K12">
            <v>599.85</v>
          </cell>
          <cell r="L12">
            <v>296.2</v>
          </cell>
          <cell r="M12">
            <v>700.6</v>
          </cell>
          <cell r="N12">
            <v>400.17</v>
          </cell>
        </row>
        <row r="13">
          <cell r="B13">
            <v>44158</v>
          </cell>
          <cell r="C13">
            <v>599.85</v>
          </cell>
          <cell r="D13">
            <v>296.2</v>
          </cell>
          <cell r="E13">
            <v>700.6</v>
          </cell>
          <cell r="F13">
            <v>400.17</v>
          </cell>
          <cell r="G13">
            <v>4</v>
          </cell>
          <cell r="H13">
            <v>0.9000000000000004</v>
          </cell>
          <cell r="I13">
            <v>5</v>
          </cell>
          <cell r="J13">
            <v>2.3499999999999996</v>
          </cell>
          <cell r="K13">
            <v>595.85</v>
          </cell>
          <cell r="L13">
            <v>295.3</v>
          </cell>
          <cell r="M13">
            <v>695.6</v>
          </cell>
          <cell r="N13">
            <v>397.82</v>
          </cell>
        </row>
        <row r="14">
          <cell r="B14">
            <v>44159</v>
          </cell>
          <cell r="C14">
            <v>595.85</v>
          </cell>
          <cell r="D14">
            <v>295.3</v>
          </cell>
          <cell r="E14">
            <v>695.6</v>
          </cell>
          <cell r="F14">
            <v>397.82</v>
          </cell>
          <cell r="G14">
            <v>0</v>
          </cell>
          <cell r="H14">
            <v>0</v>
          </cell>
          <cell r="I14">
            <v>0</v>
          </cell>
          <cell r="J14">
            <v>0</v>
          </cell>
          <cell r="K14">
            <v>595.85</v>
          </cell>
          <cell r="L14">
            <v>295.3</v>
          </cell>
          <cell r="M14">
            <v>695.6</v>
          </cell>
          <cell r="N14">
            <v>397.82</v>
          </cell>
        </row>
        <row r="15">
          <cell r="B15">
            <v>44160</v>
          </cell>
          <cell r="C15">
            <v>595.85</v>
          </cell>
          <cell r="D15">
            <v>295.3</v>
          </cell>
          <cell r="E15">
            <v>695.6</v>
          </cell>
          <cell r="F15">
            <v>397.82</v>
          </cell>
          <cell r="G15">
            <v>0</v>
          </cell>
          <cell r="H15">
            <v>0</v>
          </cell>
          <cell r="I15">
            <v>0</v>
          </cell>
          <cell r="J15">
            <v>0</v>
          </cell>
          <cell r="K15">
            <v>595.85</v>
          </cell>
          <cell r="L15">
            <v>295.3</v>
          </cell>
          <cell r="M15">
            <v>695.6</v>
          </cell>
          <cell r="N15">
            <v>397.82</v>
          </cell>
        </row>
        <row r="16">
          <cell r="B16">
            <v>44161</v>
          </cell>
          <cell r="C16">
            <v>595.85</v>
          </cell>
          <cell r="D16">
            <v>295.3</v>
          </cell>
          <cell r="E16">
            <v>695.6</v>
          </cell>
          <cell r="F16">
            <v>397.82</v>
          </cell>
          <cell r="G16">
            <v>0</v>
          </cell>
          <cell r="H16">
            <v>0</v>
          </cell>
          <cell r="I16">
            <v>0</v>
          </cell>
          <cell r="J16">
            <v>0</v>
          </cell>
          <cell r="K16">
            <v>595.85</v>
          </cell>
          <cell r="L16">
            <v>295.3</v>
          </cell>
          <cell r="M16">
            <v>695.6</v>
          </cell>
          <cell r="N16">
            <v>397.82</v>
          </cell>
        </row>
        <row r="17">
          <cell r="B17">
            <v>44162</v>
          </cell>
          <cell r="C17">
            <v>595.85</v>
          </cell>
          <cell r="D17">
            <v>295.3</v>
          </cell>
          <cell r="E17">
            <v>695.6</v>
          </cell>
          <cell r="F17">
            <v>397.82</v>
          </cell>
          <cell r="G17">
            <v>0</v>
          </cell>
          <cell r="H17">
            <v>0</v>
          </cell>
          <cell r="I17">
            <v>0</v>
          </cell>
          <cell r="J17">
            <v>0</v>
          </cell>
          <cell r="K17">
            <v>595.85</v>
          </cell>
          <cell r="L17">
            <v>295.3</v>
          </cell>
          <cell r="M17">
            <v>695.6</v>
          </cell>
          <cell r="N17">
            <v>397.82</v>
          </cell>
        </row>
        <row r="18">
          <cell r="B18">
            <v>44163</v>
          </cell>
          <cell r="C18">
            <v>595.85</v>
          </cell>
          <cell r="D18">
            <v>295.3</v>
          </cell>
          <cell r="E18">
            <v>695.6</v>
          </cell>
          <cell r="F18">
            <v>397.82</v>
          </cell>
          <cell r="G18">
            <v>0</v>
          </cell>
          <cell r="H18">
            <v>0</v>
          </cell>
          <cell r="I18">
            <v>0</v>
          </cell>
          <cell r="J18">
            <v>0</v>
          </cell>
          <cell r="K18">
            <v>595.85</v>
          </cell>
          <cell r="L18">
            <v>295.3</v>
          </cell>
          <cell r="M18">
            <v>695.6</v>
          </cell>
          <cell r="N18">
            <v>397.82</v>
          </cell>
        </row>
        <row r="19">
          <cell r="B19">
            <v>44164</v>
          </cell>
          <cell r="C19">
            <v>595.85</v>
          </cell>
          <cell r="D19">
            <v>295.3</v>
          </cell>
          <cell r="E19">
            <v>695.6</v>
          </cell>
          <cell r="F19">
            <v>397.82</v>
          </cell>
          <cell r="G19">
            <v>0</v>
          </cell>
          <cell r="H19">
            <v>0</v>
          </cell>
          <cell r="I19">
            <v>0</v>
          </cell>
          <cell r="J19">
            <v>0</v>
          </cell>
          <cell r="K19">
            <v>595.85</v>
          </cell>
          <cell r="L19">
            <v>295.3</v>
          </cell>
          <cell r="M19">
            <v>695.6</v>
          </cell>
          <cell r="N19">
            <v>397.82</v>
          </cell>
        </row>
        <row r="20">
          <cell r="B20">
            <v>44165</v>
          </cell>
          <cell r="C20">
            <v>595.85</v>
          </cell>
          <cell r="D20">
            <v>295.3</v>
          </cell>
          <cell r="E20">
            <v>695.6</v>
          </cell>
          <cell r="F20">
            <v>397.82</v>
          </cell>
          <cell r="G20">
            <v>0</v>
          </cell>
          <cell r="H20">
            <v>0</v>
          </cell>
          <cell r="I20">
            <v>0</v>
          </cell>
          <cell r="J20">
            <v>0</v>
          </cell>
          <cell r="K20">
            <v>595.85</v>
          </cell>
          <cell r="L20">
            <v>295.3</v>
          </cell>
          <cell r="M20">
            <v>695.6</v>
          </cell>
          <cell r="N20">
            <v>397.82</v>
          </cell>
        </row>
        <row r="21">
          <cell r="B21">
            <v>44166</v>
          </cell>
          <cell r="C21">
            <v>595.85</v>
          </cell>
          <cell r="D21">
            <v>295.3</v>
          </cell>
          <cell r="E21">
            <v>695.6</v>
          </cell>
          <cell r="F21">
            <v>397.82</v>
          </cell>
          <cell r="G21">
            <v>0</v>
          </cell>
          <cell r="H21">
            <v>0</v>
          </cell>
          <cell r="I21">
            <v>0</v>
          </cell>
          <cell r="J21">
            <v>0</v>
          </cell>
          <cell r="K21">
            <v>595.85</v>
          </cell>
          <cell r="L21">
            <v>295.3</v>
          </cell>
          <cell r="M21">
            <v>695.6</v>
          </cell>
          <cell r="N21">
            <v>397.82</v>
          </cell>
        </row>
        <row r="22">
          <cell r="B22">
            <v>44167</v>
          </cell>
          <cell r="C22">
            <v>595.85</v>
          </cell>
          <cell r="D22">
            <v>295.3</v>
          </cell>
          <cell r="E22">
            <v>695.6</v>
          </cell>
          <cell r="F22">
            <v>397.82</v>
          </cell>
          <cell r="G22">
            <v>0</v>
          </cell>
          <cell r="H22">
            <v>0</v>
          </cell>
          <cell r="I22">
            <v>0</v>
          </cell>
          <cell r="J22">
            <v>0</v>
          </cell>
          <cell r="K22">
            <v>595.85</v>
          </cell>
          <cell r="L22">
            <v>295.3</v>
          </cell>
          <cell r="M22">
            <v>695.6</v>
          </cell>
          <cell r="N22">
            <v>397.82</v>
          </cell>
        </row>
        <row r="23">
          <cell r="B23">
            <v>44168</v>
          </cell>
          <cell r="C23">
            <v>595.85</v>
          </cell>
          <cell r="D23">
            <v>295.3</v>
          </cell>
          <cell r="E23">
            <v>695.6</v>
          </cell>
          <cell r="F23">
            <v>397.82</v>
          </cell>
          <cell r="G23">
            <v>0</v>
          </cell>
          <cell r="H23">
            <v>0</v>
          </cell>
          <cell r="I23">
            <v>0</v>
          </cell>
          <cell r="J23">
            <v>0</v>
          </cell>
          <cell r="K23">
            <v>595.85</v>
          </cell>
          <cell r="L23">
            <v>295.3</v>
          </cell>
          <cell r="M23">
            <v>695.6</v>
          </cell>
          <cell r="N23">
            <v>397.82</v>
          </cell>
        </row>
        <row r="24">
          <cell r="B24">
            <v>44169</v>
          </cell>
          <cell r="C24">
            <v>595.85</v>
          </cell>
          <cell r="D24">
            <v>295.3</v>
          </cell>
          <cell r="E24">
            <v>695.6</v>
          </cell>
          <cell r="F24">
            <v>397.82</v>
          </cell>
          <cell r="G24">
            <v>0</v>
          </cell>
          <cell r="H24">
            <v>0</v>
          </cell>
          <cell r="I24">
            <v>0</v>
          </cell>
          <cell r="J24">
            <v>0</v>
          </cell>
          <cell r="K24">
            <v>595.85</v>
          </cell>
          <cell r="L24">
            <v>295.3</v>
          </cell>
          <cell r="M24">
            <v>695.6</v>
          </cell>
          <cell r="N24">
            <v>397.82</v>
          </cell>
        </row>
        <row r="25">
          <cell r="B25">
            <v>44170</v>
          </cell>
          <cell r="C25">
            <v>595.85</v>
          </cell>
          <cell r="D25">
            <v>295.3</v>
          </cell>
          <cell r="E25">
            <v>695.6</v>
          </cell>
          <cell r="F25">
            <v>397.82</v>
          </cell>
          <cell r="G25">
            <v>0</v>
          </cell>
          <cell r="H25">
            <v>0</v>
          </cell>
          <cell r="I25">
            <v>0</v>
          </cell>
          <cell r="J25">
            <v>0</v>
          </cell>
          <cell r="K25">
            <v>595.85</v>
          </cell>
          <cell r="L25">
            <v>295.3</v>
          </cell>
          <cell r="M25">
            <v>695.6</v>
          </cell>
          <cell r="N25">
            <v>397.82</v>
          </cell>
        </row>
        <row r="26">
          <cell r="B26">
            <v>44171</v>
          </cell>
          <cell r="C26">
            <v>595.85</v>
          </cell>
          <cell r="D26">
            <v>295.3</v>
          </cell>
          <cell r="E26">
            <v>695.6</v>
          </cell>
          <cell r="F26">
            <v>397.82</v>
          </cell>
          <cell r="G26">
            <v>0</v>
          </cell>
          <cell r="H26">
            <v>0</v>
          </cell>
          <cell r="I26">
            <v>0</v>
          </cell>
          <cell r="J26">
            <v>0</v>
          </cell>
          <cell r="K26">
            <v>595.85</v>
          </cell>
          <cell r="L26">
            <v>295.3</v>
          </cell>
          <cell r="M26">
            <v>695.6</v>
          </cell>
          <cell r="N26">
            <v>397.82</v>
          </cell>
        </row>
        <row r="27">
          <cell r="B27">
            <v>44172</v>
          </cell>
          <cell r="C27">
            <v>595.85</v>
          </cell>
          <cell r="D27">
            <v>295.3</v>
          </cell>
          <cell r="E27">
            <v>695.6</v>
          </cell>
          <cell r="F27">
            <v>397.82</v>
          </cell>
          <cell r="G27">
            <v>0</v>
          </cell>
          <cell r="H27">
            <v>0</v>
          </cell>
          <cell r="I27">
            <v>0</v>
          </cell>
          <cell r="J27">
            <v>0</v>
          </cell>
          <cell r="K27">
            <v>595.85</v>
          </cell>
          <cell r="L27">
            <v>295.3</v>
          </cell>
          <cell r="M27">
            <v>695.6</v>
          </cell>
          <cell r="N27">
            <v>397.82</v>
          </cell>
        </row>
        <row r="28">
          <cell r="B28">
            <v>44173</v>
          </cell>
          <cell r="C28">
            <v>595.85</v>
          </cell>
          <cell r="D28">
            <v>295.3</v>
          </cell>
          <cell r="E28">
            <v>695.6</v>
          </cell>
          <cell r="F28">
            <v>397.82</v>
          </cell>
          <cell r="G28">
            <v>0</v>
          </cell>
          <cell r="H28">
            <v>0</v>
          </cell>
          <cell r="I28">
            <v>0</v>
          </cell>
          <cell r="J28">
            <v>0</v>
          </cell>
          <cell r="K28">
            <v>595.85</v>
          </cell>
          <cell r="L28">
            <v>295.3</v>
          </cell>
          <cell r="M28">
            <v>695.6</v>
          </cell>
          <cell r="N28">
            <v>397.82</v>
          </cell>
        </row>
        <row r="29">
          <cell r="B29">
            <v>44174</v>
          </cell>
          <cell r="C29">
            <v>595.85</v>
          </cell>
          <cell r="D29">
            <v>295.3</v>
          </cell>
          <cell r="E29">
            <v>695.6</v>
          </cell>
          <cell r="F29">
            <v>397.82</v>
          </cell>
          <cell r="G29">
            <v>0</v>
          </cell>
          <cell r="H29">
            <v>0</v>
          </cell>
          <cell r="I29">
            <v>0</v>
          </cell>
          <cell r="J29">
            <v>0</v>
          </cell>
          <cell r="K29">
            <v>595.85</v>
          </cell>
          <cell r="L29">
            <v>295.3</v>
          </cell>
          <cell r="M29">
            <v>695.6</v>
          </cell>
          <cell r="N29">
            <v>397.82</v>
          </cell>
        </row>
        <row r="30">
          <cell r="B30">
            <v>44175</v>
          </cell>
          <cell r="C30">
            <v>595.85</v>
          </cell>
          <cell r="D30">
            <v>295.3</v>
          </cell>
          <cell r="E30">
            <v>695.6</v>
          </cell>
          <cell r="F30">
            <v>397.82</v>
          </cell>
          <cell r="G30">
            <v>0</v>
          </cell>
          <cell r="H30">
            <v>0</v>
          </cell>
          <cell r="I30">
            <v>0</v>
          </cell>
          <cell r="J30">
            <v>0</v>
          </cell>
          <cell r="K30">
            <v>595.85</v>
          </cell>
          <cell r="L30">
            <v>295.3</v>
          </cell>
          <cell r="M30">
            <v>695.6</v>
          </cell>
          <cell r="N30">
            <v>397.82</v>
          </cell>
        </row>
        <row r="31">
          <cell r="B31">
            <v>44176</v>
          </cell>
          <cell r="C31">
            <v>595.85</v>
          </cell>
          <cell r="D31">
            <v>295.3</v>
          </cell>
          <cell r="E31">
            <v>695.6</v>
          </cell>
          <cell r="F31">
            <v>397.82</v>
          </cell>
          <cell r="G31">
            <v>0</v>
          </cell>
          <cell r="H31">
            <v>0</v>
          </cell>
          <cell r="I31">
            <v>0</v>
          </cell>
          <cell r="J31">
            <v>0</v>
          </cell>
          <cell r="K31">
            <v>595.85</v>
          </cell>
          <cell r="L31">
            <v>295.3</v>
          </cell>
          <cell r="M31">
            <v>695.6</v>
          </cell>
          <cell r="N31">
            <v>397.82</v>
          </cell>
        </row>
        <row r="32">
          <cell r="B32">
            <v>44177</v>
          </cell>
          <cell r="C32">
            <v>595.85</v>
          </cell>
          <cell r="D32">
            <v>295.3</v>
          </cell>
          <cell r="E32">
            <v>695.6</v>
          </cell>
          <cell r="F32">
            <v>397.82</v>
          </cell>
          <cell r="G32">
            <v>0</v>
          </cell>
          <cell r="H32">
            <v>0</v>
          </cell>
          <cell r="I32">
            <v>0</v>
          </cell>
          <cell r="J32">
            <v>0</v>
          </cell>
          <cell r="K32">
            <v>595.85</v>
          </cell>
          <cell r="L32">
            <v>295.3</v>
          </cell>
          <cell r="M32">
            <v>695.6</v>
          </cell>
          <cell r="N32">
            <v>397.82</v>
          </cell>
        </row>
        <row r="33">
          <cell r="B33">
            <v>44178</v>
          </cell>
          <cell r="C33">
            <v>595.85</v>
          </cell>
          <cell r="D33">
            <v>295.3</v>
          </cell>
          <cell r="E33">
            <v>695.6</v>
          </cell>
          <cell r="F33">
            <v>397.82</v>
          </cell>
          <cell r="G33">
            <v>0</v>
          </cell>
          <cell r="H33">
            <v>0</v>
          </cell>
          <cell r="I33">
            <v>0</v>
          </cell>
          <cell r="J33">
            <v>0</v>
          </cell>
          <cell r="K33">
            <v>595.85</v>
          </cell>
          <cell r="L33">
            <v>295.3</v>
          </cell>
          <cell r="M33">
            <v>695.6</v>
          </cell>
          <cell r="N33">
            <v>397.82</v>
          </cell>
        </row>
        <row r="34">
          <cell r="B34">
            <v>44179</v>
          </cell>
          <cell r="C34">
            <v>595.85</v>
          </cell>
          <cell r="D34">
            <v>295.3</v>
          </cell>
          <cell r="E34">
            <v>695.6</v>
          </cell>
          <cell r="F34">
            <v>397.82</v>
          </cell>
          <cell r="G34">
            <v>0</v>
          </cell>
          <cell r="H34">
            <v>0</v>
          </cell>
          <cell r="I34">
            <v>0</v>
          </cell>
          <cell r="J34">
            <v>0</v>
          </cell>
          <cell r="K34">
            <v>595.85</v>
          </cell>
          <cell r="L34">
            <v>295.3</v>
          </cell>
          <cell r="M34">
            <v>695.6</v>
          </cell>
          <cell r="N34">
            <v>397.82</v>
          </cell>
        </row>
        <row r="35">
          <cell r="B35">
            <v>44180</v>
          </cell>
          <cell r="C35">
            <v>595.85</v>
          </cell>
          <cell r="D35">
            <v>295.3</v>
          </cell>
          <cell r="E35">
            <v>695.6</v>
          </cell>
          <cell r="F35">
            <v>397.82</v>
          </cell>
          <cell r="G35">
            <v>0</v>
          </cell>
          <cell r="H35">
            <v>0</v>
          </cell>
          <cell r="I35">
            <v>0</v>
          </cell>
          <cell r="J35">
            <v>0</v>
          </cell>
          <cell r="K35">
            <v>595.85</v>
          </cell>
          <cell r="L35">
            <v>295.3</v>
          </cell>
          <cell r="M35">
            <v>695.6</v>
          </cell>
          <cell r="N35">
            <v>397.82</v>
          </cell>
        </row>
        <row r="36">
          <cell r="B36">
            <v>44181</v>
          </cell>
          <cell r="C36">
            <v>595.85</v>
          </cell>
          <cell r="D36">
            <v>295.3</v>
          </cell>
          <cell r="E36">
            <v>695.6</v>
          </cell>
          <cell r="F36">
            <v>397.82</v>
          </cell>
          <cell r="G36">
            <v>0</v>
          </cell>
          <cell r="H36">
            <v>0</v>
          </cell>
          <cell r="I36">
            <v>0</v>
          </cell>
          <cell r="J36">
            <v>0</v>
          </cell>
          <cell r="K36">
            <v>595.85</v>
          </cell>
          <cell r="L36">
            <v>295.3</v>
          </cell>
          <cell r="M36">
            <v>695.6</v>
          </cell>
          <cell r="N36">
            <v>397.82</v>
          </cell>
        </row>
        <row r="37">
          <cell r="B37">
            <v>44182</v>
          </cell>
          <cell r="C37">
            <v>595.85</v>
          </cell>
          <cell r="D37">
            <v>295.3</v>
          </cell>
          <cell r="E37">
            <v>695.6</v>
          </cell>
          <cell r="F37">
            <v>397.82</v>
          </cell>
          <cell r="G37">
            <v>0</v>
          </cell>
          <cell r="H37">
            <v>0</v>
          </cell>
          <cell r="I37">
            <v>0</v>
          </cell>
          <cell r="J37">
            <v>0</v>
          </cell>
          <cell r="K37">
            <v>595.85</v>
          </cell>
          <cell r="L37">
            <v>295.3</v>
          </cell>
          <cell r="M37">
            <v>695.6</v>
          </cell>
          <cell r="N37">
            <v>397.82</v>
          </cell>
        </row>
        <row r="38">
          <cell r="B38">
            <v>44183</v>
          </cell>
          <cell r="C38">
            <v>595.85</v>
          </cell>
          <cell r="D38">
            <v>295.3</v>
          </cell>
          <cell r="E38">
            <v>695.6</v>
          </cell>
          <cell r="F38">
            <v>397.82</v>
          </cell>
          <cell r="G38">
            <v>0</v>
          </cell>
          <cell r="H38">
            <v>0</v>
          </cell>
          <cell r="I38">
            <v>0</v>
          </cell>
          <cell r="J38">
            <v>0</v>
          </cell>
          <cell r="K38">
            <v>595.85</v>
          </cell>
          <cell r="L38">
            <v>295.3</v>
          </cell>
          <cell r="M38">
            <v>695.6</v>
          </cell>
          <cell r="N38">
            <v>397.82</v>
          </cell>
        </row>
        <row r="39">
          <cell r="B39">
            <v>44184</v>
          </cell>
          <cell r="C39">
            <v>595.85</v>
          </cell>
          <cell r="D39">
            <v>295.3</v>
          </cell>
          <cell r="E39">
            <v>695.6</v>
          </cell>
          <cell r="F39">
            <v>397.82</v>
          </cell>
          <cell r="G39">
            <v>0</v>
          </cell>
          <cell r="H39">
            <v>0</v>
          </cell>
          <cell r="I39">
            <v>0</v>
          </cell>
          <cell r="J39">
            <v>0</v>
          </cell>
          <cell r="K39">
            <v>595.85</v>
          </cell>
          <cell r="L39">
            <v>295.3</v>
          </cell>
          <cell r="M39">
            <v>695.6</v>
          </cell>
          <cell r="N39">
            <v>397.82</v>
          </cell>
        </row>
        <row r="40">
          <cell r="B40">
            <v>44185</v>
          </cell>
          <cell r="C40">
            <v>595.85</v>
          </cell>
          <cell r="D40">
            <v>295.3</v>
          </cell>
          <cell r="E40">
            <v>695.6</v>
          </cell>
          <cell r="F40">
            <v>397.82</v>
          </cell>
          <cell r="G40">
            <v>0</v>
          </cell>
          <cell r="H40">
            <v>0</v>
          </cell>
          <cell r="I40">
            <v>0</v>
          </cell>
          <cell r="J40">
            <v>0</v>
          </cell>
          <cell r="K40">
            <v>595.85</v>
          </cell>
          <cell r="L40">
            <v>295.3</v>
          </cell>
          <cell r="M40">
            <v>695.6</v>
          </cell>
          <cell r="N40">
            <v>397.82</v>
          </cell>
        </row>
        <row r="41">
          <cell r="B41">
            <v>44186</v>
          </cell>
          <cell r="C41">
            <v>595.85</v>
          </cell>
          <cell r="D41">
            <v>295.3</v>
          </cell>
          <cell r="E41">
            <v>695.6</v>
          </cell>
          <cell r="F41">
            <v>397.82</v>
          </cell>
          <cell r="G41">
            <v>0</v>
          </cell>
          <cell r="H41">
            <v>0</v>
          </cell>
          <cell r="I41">
            <v>0</v>
          </cell>
          <cell r="J41">
            <v>0</v>
          </cell>
          <cell r="K41">
            <v>595.85</v>
          </cell>
          <cell r="L41">
            <v>295.3</v>
          </cell>
          <cell r="M41">
            <v>695.6</v>
          </cell>
          <cell r="N41">
            <v>397.82</v>
          </cell>
        </row>
        <row r="42">
          <cell r="B42">
            <v>44187</v>
          </cell>
          <cell r="C42">
            <v>595.85</v>
          </cell>
          <cell r="D42">
            <v>295.3</v>
          </cell>
          <cell r="E42">
            <v>695.6</v>
          </cell>
          <cell r="F42">
            <v>397.82</v>
          </cell>
          <cell r="G42">
            <v>0</v>
          </cell>
          <cell r="H42">
            <v>0</v>
          </cell>
          <cell r="I42">
            <v>0</v>
          </cell>
          <cell r="J42">
            <v>0</v>
          </cell>
          <cell r="K42">
            <v>595.85</v>
          </cell>
          <cell r="L42">
            <v>295.3</v>
          </cell>
          <cell r="M42">
            <v>695.6</v>
          </cell>
          <cell r="N42">
            <v>397.82</v>
          </cell>
        </row>
        <row r="43">
          <cell r="B43">
            <v>44188</v>
          </cell>
          <cell r="C43">
            <v>595.85</v>
          </cell>
          <cell r="D43">
            <v>295.3</v>
          </cell>
          <cell r="E43">
            <v>695.6</v>
          </cell>
          <cell r="F43">
            <v>397.82</v>
          </cell>
          <cell r="G43">
            <v>0</v>
          </cell>
          <cell r="H43">
            <v>0</v>
          </cell>
          <cell r="I43">
            <v>0</v>
          </cell>
          <cell r="J43">
            <v>0</v>
          </cell>
          <cell r="K43">
            <v>595.85</v>
          </cell>
          <cell r="L43">
            <v>295.3</v>
          </cell>
          <cell r="M43">
            <v>695.6</v>
          </cell>
          <cell r="N43">
            <v>397.82</v>
          </cell>
        </row>
        <row r="44">
          <cell r="B44">
            <v>44189</v>
          </cell>
          <cell r="C44">
            <v>595.85</v>
          </cell>
          <cell r="D44">
            <v>295.3</v>
          </cell>
          <cell r="E44">
            <v>695.6</v>
          </cell>
          <cell r="F44">
            <v>397.82</v>
          </cell>
          <cell r="G44">
            <v>0</v>
          </cell>
          <cell r="H44">
            <v>0</v>
          </cell>
          <cell r="I44">
            <v>0</v>
          </cell>
          <cell r="J44">
            <v>0</v>
          </cell>
          <cell r="K44">
            <v>595.85</v>
          </cell>
          <cell r="L44">
            <v>295.3</v>
          </cell>
          <cell r="M44">
            <v>695.6</v>
          </cell>
          <cell r="N44">
            <v>397.82</v>
          </cell>
        </row>
        <row r="45">
          <cell r="B45">
            <v>44190</v>
          </cell>
          <cell r="C45">
            <v>595.85</v>
          </cell>
          <cell r="D45">
            <v>295.3</v>
          </cell>
          <cell r="E45">
            <v>695.6</v>
          </cell>
          <cell r="F45">
            <v>397.82</v>
          </cell>
          <cell r="G45">
            <v>0</v>
          </cell>
          <cell r="H45">
            <v>0</v>
          </cell>
          <cell r="I45">
            <v>0</v>
          </cell>
          <cell r="J45">
            <v>0</v>
          </cell>
          <cell r="K45">
            <v>595.85</v>
          </cell>
          <cell r="L45">
            <v>295.3</v>
          </cell>
          <cell r="M45">
            <v>695.6</v>
          </cell>
          <cell r="N45">
            <v>397.82</v>
          </cell>
        </row>
        <row r="46">
          <cell r="B46">
            <v>44191</v>
          </cell>
          <cell r="C46">
            <v>595.85</v>
          </cell>
          <cell r="D46">
            <v>295.3</v>
          </cell>
          <cell r="E46">
            <v>695.6</v>
          </cell>
          <cell r="F46">
            <v>397.82</v>
          </cell>
          <cell r="G46">
            <v>0</v>
          </cell>
          <cell r="H46">
            <v>0</v>
          </cell>
          <cell r="I46">
            <v>0</v>
          </cell>
          <cell r="J46">
            <v>0</v>
          </cell>
          <cell r="K46">
            <v>595.85</v>
          </cell>
          <cell r="L46">
            <v>295.3</v>
          </cell>
          <cell r="M46">
            <v>695.6</v>
          </cell>
          <cell r="N46">
            <v>397.82</v>
          </cell>
        </row>
        <row r="47">
          <cell r="B47">
            <v>44192</v>
          </cell>
          <cell r="C47">
            <v>595.85</v>
          </cell>
          <cell r="D47">
            <v>295.3</v>
          </cell>
          <cell r="E47">
            <v>695.6</v>
          </cell>
          <cell r="F47">
            <v>397.82</v>
          </cell>
          <cell r="G47">
            <v>0</v>
          </cell>
          <cell r="H47">
            <v>0</v>
          </cell>
          <cell r="I47">
            <v>0</v>
          </cell>
          <cell r="J47">
            <v>0</v>
          </cell>
          <cell r="K47">
            <v>595.85</v>
          </cell>
          <cell r="L47">
            <v>295.3</v>
          </cell>
          <cell r="M47">
            <v>695.6</v>
          </cell>
          <cell r="N47">
            <v>397.82</v>
          </cell>
        </row>
        <row r="48">
          <cell r="B48">
            <v>44193</v>
          </cell>
          <cell r="C48">
            <v>595.85</v>
          </cell>
          <cell r="D48">
            <v>295.3</v>
          </cell>
          <cell r="E48">
            <v>695.6</v>
          </cell>
          <cell r="F48">
            <v>397.82</v>
          </cell>
          <cell r="G48">
            <v>0</v>
          </cell>
          <cell r="H48">
            <v>0</v>
          </cell>
          <cell r="I48">
            <v>0</v>
          </cell>
          <cell r="J48">
            <v>0</v>
          </cell>
          <cell r="K48">
            <v>595.85</v>
          </cell>
          <cell r="L48">
            <v>295.3</v>
          </cell>
          <cell r="M48">
            <v>695.6</v>
          </cell>
          <cell r="N48">
            <v>397.82</v>
          </cell>
        </row>
        <row r="49">
          <cell r="B49">
            <v>44194</v>
          </cell>
          <cell r="C49">
            <v>595.85</v>
          </cell>
          <cell r="D49">
            <v>295.3</v>
          </cell>
          <cell r="E49">
            <v>695.6</v>
          </cell>
          <cell r="F49">
            <v>397.82</v>
          </cell>
          <cell r="G49">
            <v>0</v>
          </cell>
          <cell r="H49">
            <v>0</v>
          </cell>
          <cell r="I49">
            <v>0</v>
          </cell>
          <cell r="J49">
            <v>0</v>
          </cell>
          <cell r="K49">
            <v>595.85</v>
          </cell>
          <cell r="L49">
            <v>295.3</v>
          </cell>
          <cell r="M49">
            <v>695.6</v>
          </cell>
          <cell r="N49">
            <v>397.82</v>
          </cell>
        </row>
        <row r="50">
          <cell r="B50">
            <v>44195</v>
          </cell>
          <cell r="C50">
            <v>595.85</v>
          </cell>
          <cell r="D50">
            <v>295.3</v>
          </cell>
          <cell r="E50">
            <v>695.6</v>
          </cell>
          <cell r="F50">
            <v>397.82</v>
          </cell>
          <cell r="G50">
            <v>0</v>
          </cell>
          <cell r="H50">
            <v>0</v>
          </cell>
          <cell r="I50">
            <v>0</v>
          </cell>
          <cell r="J50">
            <v>0</v>
          </cell>
          <cell r="K50">
            <v>595.85</v>
          </cell>
          <cell r="L50">
            <v>295.3</v>
          </cell>
          <cell r="M50">
            <v>695.6</v>
          </cell>
          <cell r="N50">
            <v>397.82</v>
          </cell>
        </row>
        <row r="51">
          <cell r="B51">
            <v>44196</v>
          </cell>
          <cell r="C51">
            <v>595.85</v>
          </cell>
          <cell r="D51">
            <v>295.3</v>
          </cell>
          <cell r="E51">
            <v>695.6</v>
          </cell>
          <cell r="F51">
            <v>397.82</v>
          </cell>
          <cell r="G51">
            <v>0</v>
          </cell>
          <cell r="H51">
            <v>0</v>
          </cell>
          <cell r="I51">
            <v>0</v>
          </cell>
          <cell r="J51">
            <v>0</v>
          </cell>
          <cell r="K51">
            <v>595.85</v>
          </cell>
          <cell r="L51">
            <v>295.3</v>
          </cell>
          <cell r="M51">
            <v>695.6</v>
          </cell>
          <cell r="N51">
            <v>397.82</v>
          </cell>
        </row>
        <row r="52">
          <cell r="B52">
            <v>44197</v>
          </cell>
          <cell r="C52">
            <v>595.85</v>
          </cell>
          <cell r="D52">
            <v>295.3</v>
          </cell>
          <cell r="E52">
            <v>695.6</v>
          </cell>
          <cell r="F52">
            <v>397.82</v>
          </cell>
          <cell r="G52">
            <v>0</v>
          </cell>
          <cell r="H52">
            <v>0</v>
          </cell>
          <cell r="I52">
            <v>0</v>
          </cell>
          <cell r="J52">
            <v>0</v>
          </cell>
          <cell r="K52">
            <v>595.85</v>
          </cell>
          <cell r="L52">
            <v>295.3</v>
          </cell>
          <cell r="M52">
            <v>695.6</v>
          </cell>
          <cell r="N52">
            <v>397.82</v>
          </cell>
        </row>
        <row r="53">
          <cell r="B53">
            <v>44198</v>
          </cell>
          <cell r="C53">
            <v>595.85</v>
          </cell>
          <cell r="D53">
            <v>295.3</v>
          </cell>
          <cell r="E53">
            <v>695.6</v>
          </cell>
          <cell r="F53">
            <v>397.82</v>
          </cell>
          <cell r="G53">
            <v>0</v>
          </cell>
          <cell r="H53">
            <v>0</v>
          </cell>
          <cell r="I53">
            <v>0</v>
          </cell>
          <cell r="J53">
            <v>0</v>
          </cell>
          <cell r="K53">
            <v>595.85</v>
          </cell>
          <cell r="L53">
            <v>295.3</v>
          </cell>
          <cell r="M53">
            <v>695.6</v>
          </cell>
          <cell r="N53">
            <v>397.82</v>
          </cell>
        </row>
        <row r="54">
          <cell r="B54">
            <v>44199</v>
          </cell>
          <cell r="C54">
            <v>595.85</v>
          </cell>
          <cell r="D54">
            <v>295.3</v>
          </cell>
          <cell r="E54">
            <v>695.6</v>
          </cell>
          <cell r="F54">
            <v>397.82</v>
          </cell>
          <cell r="G54">
            <v>0</v>
          </cell>
          <cell r="H54">
            <v>0</v>
          </cell>
          <cell r="I54">
            <v>0</v>
          </cell>
          <cell r="J54">
            <v>0</v>
          </cell>
          <cell r="K54">
            <v>595.85</v>
          </cell>
          <cell r="L54">
            <v>295.3</v>
          </cell>
          <cell r="M54">
            <v>695.6</v>
          </cell>
          <cell r="N54">
            <v>397.82</v>
          </cell>
        </row>
        <row r="55">
          <cell r="B55">
            <v>44200</v>
          </cell>
          <cell r="C55">
            <v>595.85</v>
          </cell>
          <cell r="D55">
            <v>295.3</v>
          </cell>
          <cell r="E55">
            <v>695.6</v>
          </cell>
          <cell r="F55">
            <v>397.82</v>
          </cell>
          <cell r="G55">
            <v>0</v>
          </cell>
          <cell r="H55">
            <v>0</v>
          </cell>
          <cell r="I55">
            <v>0</v>
          </cell>
          <cell r="J55">
            <v>0</v>
          </cell>
          <cell r="K55">
            <v>595.85</v>
          </cell>
          <cell r="L55">
            <v>295.3</v>
          </cell>
          <cell r="M55">
            <v>695.6</v>
          </cell>
          <cell r="N55">
            <v>397.82</v>
          </cell>
        </row>
        <row r="56">
          <cell r="B56">
            <v>44201</v>
          </cell>
          <cell r="C56">
            <v>595.85</v>
          </cell>
          <cell r="D56">
            <v>295.3</v>
          </cell>
          <cell r="E56">
            <v>695.6</v>
          </cell>
          <cell r="F56">
            <v>397.82</v>
          </cell>
          <cell r="G56">
            <v>0</v>
          </cell>
          <cell r="H56">
            <v>0</v>
          </cell>
          <cell r="I56">
            <v>0</v>
          </cell>
          <cell r="J56">
            <v>0</v>
          </cell>
          <cell r="K56">
            <v>595.85</v>
          </cell>
          <cell r="L56">
            <v>295.3</v>
          </cell>
          <cell r="M56">
            <v>695.6</v>
          </cell>
          <cell r="N56">
            <v>397.82</v>
          </cell>
        </row>
        <row r="57">
          <cell r="B57">
            <v>44202</v>
          </cell>
          <cell r="C57">
            <v>595.85</v>
          </cell>
          <cell r="D57">
            <v>295.3</v>
          </cell>
          <cell r="E57">
            <v>695.6</v>
          </cell>
          <cell r="F57">
            <v>397.82</v>
          </cell>
          <cell r="G57">
            <v>0</v>
          </cell>
          <cell r="H57">
            <v>0</v>
          </cell>
          <cell r="I57">
            <v>0</v>
          </cell>
          <cell r="J57">
            <v>0</v>
          </cell>
          <cell r="K57">
            <v>595.85</v>
          </cell>
          <cell r="L57">
            <v>295.3</v>
          </cell>
          <cell r="M57">
            <v>695.6</v>
          </cell>
          <cell r="N57">
            <v>397.82</v>
          </cell>
        </row>
        <row r="58">
          <cell r="B58">
            <v>44203</v>
          </cell>
          <cell r="C58">
            <v>595.85</v>
          </cell>
          <cell r="D58">
            <v>295.3</v>
          </cell>
          <cell r="E58">
            <v>695.6</v>
          </cell>
          <cell r="F58">
            <v>397.82</v>
          </cell>
          <cell r="G58">
            <v>0</v>
          </cell>
          <cell r="H58">
            <v>0</v>
          </cell>
          <cell r="I58">
            <v>0</v>
          </cell>
          <cell r="J58">
            <v>0</v>
          </cell>
          <cell r="K58">
            <v>595.85</v>
          </cell>
          <cell r="L58">
            <v>295.3</v>
          </cell>
          <cell r="M58">
            <v>695.6</v>
          </cell>
          <cell r="N58">
            <v>397.82</v>
          </cell>
        </row>
        <row r="59">
          <cell r="B59">
            <v>44204</v>
          </cell>
          <cell r="C59">
            <v>595.85</v>
          </cell>
          <cell r="D59">
            <v>295.3</v>
          </cell>
          <cell r="E59">
            <v>695.6</v>
          </cell>
          <cell r="F59">
            <v>397.82</v>
          </cell>
          <cell r="G59">
            <v>0</v>
          </cell>
          <cell r="H59">
            <v>0</v>
          </cell>
          <cell r="I59">
            <v>0</v>
          </cell>
          <cell r="J59">
            <v>0</v>
          </cell>
          <cell r="K59">
            <v>595.85</v>
          </cell>
          <cell r="L59">
            <v>295.3</v>
          </cell>
          <cell r="M59">
            <v>695.6</v>
          </cell>
          <cell r="N59">
            <v>397.82</v>
          </cell>
        </row>
        <row r="60">
          <cell r="B60">
            <v>44205</v>
          </cell>
          <cell r="C60">
            <v>595.85</v>
          </cell>
          <cell r="D60">
            <v>295.3</v>
          </cell>
          <cell r="E60">
            <v>695.6</v>
          </cell>
          <cell r="F60">
            <v>397.82</v>
          </cell>
          <cell r="G60">
            <v>0</v>
          </cell>
          <cell r="H60">
            <v>0</v>
          </cell>
          <cell r="I60">
            <v>0</v>
          </cell>
          <cell r="J60">
            <v>0</v>
          </cell>
          <cell r="K60">
            <v>595.85</v>
          </cell>
          <cell r="L60">
            <v>295.3</v>
          </cell>
          <cell r="M60">
            <v>695.6</v>
          </cell>
          <cell r="N60">
            <v>397.82</v>
          </cell>
        </row>
        <row r="61">
          <cell r="B61">
            <v>44206</v>
          </cell>
          <cell r="C61">
            <v>595.85</v>
          </cell>
          <cell r="D61">
            <v>295.3</v>
          </cell>
          <cell r="E61">
            <v>695.6</v>
          </cell>
          <cell r="F61">
            <v>397.82</v>
          </cell>
          <cell r="G61">
            <v>0</v>
          </cell>
          <cell r="H61">
            <v>0</v>
          </cell>
          <cell r="I61">
            <v>0</v>
          </cell>
          <cell r="J61">
            <v>0</v>
          </cell>
          <cell r="K61">
            <v>595.85</v>
          </cell>
          <cell r="L61">
            <v>295.3</v>
          </cell>
          <cell r="M61">
            <v>695.6</v>
          </cell>
          <cell r="N61">
            <v>397.82</v>
          </cell>
        </row>
        <row r="62">
          <cell r="B62">
            <v>44207</v>
          </cell>
          <cell r="C62">
            <v>595.85</v>
          </cell>
          <cell r="D62">
            <v>295.3</v>
          </cell>
          <cell r="E62">
            <v>695.6</v>
          </cell>
          <cell r="F62">
            <v>397.82</v>
          </cell>
          <cell r="G62">
            <v>0</v>
          </cell>
          <cell r="H62">
            <v>0</v>
          </cell>
          <cell r="I62">
            <v>0</v>
          </cell>
          <cell r="J62">
            <v>0</v>
          </cell>
          <cell r="K62">
            <v>595.85</v>
          </cell>
          <cell r="L62">
            <v>295.3</v>
          </cell>
          <cell r="M62">
            <v>695.6</v>
          </cell>
          <cell r="N62">
            <v>397.82</v>
          </cell>
        </row>
        <row r="63">
          <cell r="B63">
            <v>44208</v>
          </cell>
          <cell r="C63">
            <v>595.85</v>
          </cell>
          <cell r="D63">
            <v>295.3</v>
          </cell>
          <cell r="E63">
            <v>695.6</v>
          </cell>
          <cell r="F63">
            <v>397.82</v>
          </cell>
          <cell r="G63">
            <v>0</v>
          </cell>
          <cell r="H63">
            <v>0</v>
          </cell>
          <cell r="I63">
            <v>0</v>
          </cell>
          <cell r="J63">
            <v>0</v>
          </cell>
          <cell r="K63">
            <v>595.85</v>
          </cell>
          <cell r="L63">
            <v>295.3</v>
          </cell>
          <cell r="M63">
            <v>695.6</v>
          </cell>
          <cell r="N63">
            <v>397.82</v>
          </cell>
        </row>
        <row r="64">
          <cell r="B64">
            <v>44209</v>
          </cell>
          <cell r="C64">
            <v>595.85</v>
          </cell>
          <cell r="D64">
            <v>295.3</v>
          </cell>
          <cell r="E64">
            <v>695.6</v>
          </cell>
          <cell r="F64">
            <v>397.82</v>
          </cell>
          <cell r="G64">
            <v>0</v>
          </cell>
          <cell r="H64">
            <v>0</v>
          </cell>
          <cell r="I64">
            <v>0</v>
          </cell>
          <cell r="J64">
            <v>0</v>
          </cell>
          <cell r="K64">
            <v>595.85</v>
          </cell>
          <cell r="L64">
            <v>295.3</v>
          </cell>
          <cell r="M64">
            <v>695.6</v>
          </cell>
          <cell r="N64">
            <v>397.82</v>
          </cell>
        </row>
        <row r="65">
          <cell r="B65">
            <v>44210</v>
          </cell>
          <cell r="C65">
            <v>595.85</v>
          </cell>
          <cell r="D65">
            <v>295.3</v>
          </cell>
          <cell r="E65">
            <v>695.6</v>
          </cell>
          <cell r="F65">
            <v>397.82</v>
          </cell>
          <cell r="G65">
            <v>0</v>
          </cell>
          <cell r="H65">
            <v>0</v>
          </cell>
          <cell r="I65">
            <v>0</v>
          </cell>
          <cell r="J65">
            <v>0</v>
          </cell>
          <cell r="K65">
            <v>595.85</v>
          </cell>
          <cell r="L65">
            <v>295.3</v>
          </cell>
          <cell r="M65">
            <v>695.6</v>
          </cell>
          <cell r="N65">
            <v>397.82</v>
          </cell>
        </row>
        <row r="66">
          <cell r="B66">
            <v>44211</v>
          </cell>
          <cell r="C66">
            <v>595.85</v>
          </cell>
          <cell r="D66">
            <v>295.3</v>
          </cell>
          <cell r="E66">
            <v>695.6</v>
          </cell>
          <cell r="F66">
            <v>397.82</v>
          </cell>
          <cell r="G66">
            <v>0</v>
          </cell>
          <cell r="H66">
            <v>0</v>
          </cell>
          <cell r="I66">
            <v>0</v>
          </cell>
          <cell r="J66">
            <v>0</v>
          </cell>
          <cell r="K66">
            <v>595.85</v>
          </cell>
          <cell r="L66">
            <v>295.3</v>
          </cell>
          <cell r="M66">
            <v>695.6</v>
          </cell>
          <cell r="N66">
            <v>397.82</v>
          </cell>
        </row>
        <row r="67">
          <cell r="B67">
            <v>44212</v>
          </cell>
          <cell r="C67">
            <v>595.85</v>
          </cell>
          <cell r="D67">
            <v>295.3</v>
          </cell>
          <cell r="E67">
            <v>695.6</v>
          </cell>
          <cell r="F67">
            <v>397.82</v>
          </cell>
          <cell r="G67">
            <v>0</v>
          </cell>
          <cell r="H67">
            <v>0</v>
          </cell>
          <cell r="I67">
            <v>0</v>
          </cell>
          <cell r="J67">
            <v>0</v>
          </cell>
          <cell r="K67">
            <v>595.85</v>
          </cell>
          <cell r="L67">
            <v>295.3</v>
          </cell>
          <cell r="M67">
            <v>695.6</v>
          </cell>
          <cell r="N67">
            <v>397.82</v>
          </cell>
        </row>
        <row r="68">
          <cell r="B68">
            <v>44213</v>
          </cell>
          <cell r="C68">
            <v>595.85</v>
          </cell>
          <cell r="D68">
            <v>295.3</v>
          </cell>
          <cell r="E68">
            <v>695.6</v>
          </cell>
          <cell r="F68">
            <v>397.82</v>
          </cell>
          <cell r="G68">
            <v>0</v>
          </cell>
          <cell r="H68">
            <v>0</v>
          </cell>
          <cell r="I68">
            <v>0</v>
          </cell>
          <cell r="J68">
            <v>0</v>
          </cell>
          <cell r="K68">
            <v>595.85</v>
          </cell>
          <cell r="L68">
            <v>295.3</v>
          </cell>
          <cell r="M68">
            <v>695.6</v>
          </cell>
          <cell r="N68">
            <v>397.82</v>
          </cell>
        </row>
        <row r="69">
          <cell r="B69">
            <v>44214</v>
          </cell>
          <cell r="C69">
            <v>595.85</v>
          </cell>
          <cell r="D69">
            <v>295.3</v>
          </cell>
          <cell r="E69">
            <v>695.6</v>
          </cell>
          <cell r="F69">
            <v>397.82</v>
          </cell>
          <cell r="G69">
            <v>0</v>
          </cell>
          <cell r="H69">
            <v>0</v>
          </cell>
          <cell r="I69">
            <v>0</v>
          </cell>
          <cell r="J69">
            <v>0</v>
          </cell>
          <cell r="K69">
            <v>595.85</v>
          </cell>
          <cell r="L69">
            <v>295.3</v>
          </cell>
          <cell r="M69">
            <v>695.6</v>
          </cell>
          <cell r="N69">
            <v>397.82</v>
          </cell>
        </row>
        <row r="70">
          <cell r="B70">
            <v>44215</v>
          </cell>
          <cell r="C70">
            <v>595.85</v>
          </cell>
          <cell r="D70">
            <v>295.3</v>
          </cell>
          <cell r="E70">
            <v>695.6</v>
          </cell>
          <cell r="F70">
            <v>397.82</v>
          </cell>
          <cell r="G70">
            <v>0</v>
          </cell>
          <cell r="H70">
            <v>0</v>
          </cell>
          <cell r="I70">
            <v>0</v>
          </cell>
          <cell r="J70">
            <v>0</v>
          </cell>
          <cell r="K70">
            <v>595.85</v>
          </cell>
          <cell r="L70">
            <v>295.3</v>
          </cell>
          <cell r="M70">
            <v>695.6</v>
          </cell>
          <cell r="N70">
            <v>397.82</v>
          </cell>
        </row>
        <row r="71">
          <cell r="B71">
            <v>44216</v>
          </cell>
          <cell r="C71">
            <v>595.85</v>
          </cell>
          <cell r="D71">
            <v>295.3</v>
          </cell>
          <cell r="E71">
            <v>695.6</v>
          </cell>
          <cell r="F71">
            <v>397.82</v>
          </cell>
          <cell r="G71">
            <v>0</v>
          </cell>
          <cell r="H71">
            <v>0</v>
          </cell>
          <cell r="I71">
            <v>0</v>
          </cell>
          <cell r="J71">
            <v>0</v>
          </cell>
          <cell r="K71">
            <v>595.85</v>
          </cell>
          <cell r="L71">
            <v>295.3</v>
          </cell>
          <cell r="M71">
            <v>695.6</v>
          </cell>
          <cell r="N71">
            <v>397.82</v>
          </cell>
        </row>
        <row r="72">
          <cell r="B72">
            <v>44217</v>
          </cell>
          <cell r="C72">
            <v>595.85</v>
          </cell>
          <cell r="D72">
            <v>295.3</v>
          </cell>
          <cell r="E72">
            <v>695.6</v>
          </cell>
          <cell r="F72">
            <v>397.82</v>
          </cell>
          <cell r="G72">
            <v>0</v>
          </cell>
          <cell r="H72">
            <v>0</v>
          </cell>
          <cell r="I72">
            <v>0</v>
          </cell>
          <cell r="J72">
            <v>0</v>
          </cell>
          <cell r="K72">
            <v>595.85</v>
          </cell>
          <cell r="L72">
            <v>295.3</v>
          </cell>
          <cell r="M72">
            <v>695.6</v>
          </cell>
          <cell r="N72">
            <v>397.82</v>
          </cell>
        </row>
        <row r="73">
          <cell r="B73">
            <v>44218</v>
          </cell>
          <cell r="C73">
            <v>595.85</v>
          </cell>
          <cell r="D73">
            <v>295.3</v>
          </cell>
          <cell r="E73">
            <v>695.6</v>
          </cell>
          <cell r="F73">
            <v>397.82</v>
          </cell>
          <cell r="G73">
            <v>0</v>
          </cell>
          <cell r="H73">
            <v>0</v>
          </cell>
          <cell r="I73">
            <v>0</v>
          </cell>
          <cell r="J73">
            <v>0</v>
          </cell>
          <cell r="K73">
            <v>595.85</v>
          </cell>
          <cell r="L73">
            <v>295.3</v>
          </cell>
          <cell r="M73">
            <v>695.6</v>
          </cell>
          <cell r="N73">
            <v>397.82</v>
          </cell>
        </row>
        <row r="74">
          <cell r="B74">
            <v>44219</v>
          </cell>
          <cell r="C74">
            <v>595.85</v>
          </cell>
          <cell r="D74">
            <v>295.3</v>
          </cell>
          <cell r="E74">
            <v>695.6</v>
          </cell>
          <cell r="F74">
            <v>397.82</v>
          </cell>
          <cell r="G74">
            <v>0</v>
          </cell>
          <cell r="H74">
            <v>0</v>
          </cell>
          <cell r="I74">
            <v>0</v>
          </cell>
          <cell r="J74">
            <v>0</v>
          </cell>
          <cell r="K74">
            <v>595.85</v>
          </cell>
          <cell r="L74">
            <v>295.3</v>
          </cell>
          <cell r="M74">
            <v>695.6</v>
          </cell>
          <cell r="N74">
            <v>397.82</v>
          </cell>
        </row>
        <row r="75">
          <cell r="B75">
            <v>44220</v>
          </cell>
          <cell r="C75">
            <v>595.85</v>
          </cell>
          <cell r="D75">
            <v>295.3</v>
          </cell>
          <cell r="E75">
            <v>695.6</v>
          </cell>
          <cell r="F75">
            <v>397.82</v>
          </cell>
          <cell r="G75">
            <v>0</v>
          </cell>
          <cell r="H75">
            <v>0</v>
          </cell>
          <cell r="I75">
            <v>0</v>
          </cell>
          <cell r="J75">
            <v>0</v>
          </cell>
          <cell r="K75">
            <v>595.85</v>
          </cell>
          <cell r="L75">
            <v>295.3</v>
          </cell>
          <cell r="M75">
            <v>695.6</v>
          </cell>
          <cell r="N75">
            <v>397.82</v>
          </cell>
        </row>
        <row r="76">
          <cell r="B76">
            <v>44221</v>
          </cell>
          <cell r="C76">
            <v>595.85</v>
          </cell>
          <cell r="D76">
            <v>295.3</v>
          </cell>
          <cell r="E76">
            <v>695.6</v>
          </cell>
          <cell r="F76">
            <v>397.82</v>
          </cell>
          <cell r="G76">
            <v>0</v>
          </cell>
          <cell r="H76">
            <v>0</v>
          </cell>
          <cell r="I76">
            <v>0</v>
          </cell>
          <cell r="J76">
            <v>0</v>
          </cell>
          <cell r="K76">
            <v>595.85</v>
          </cell>
          <cell r="L76">
            <v>295.3</v>
          </cell>
          <cell r="M76">
            <v>695.6</v>
          </cell>
          <cell r="N76">
            <v>397.82</v>
          </cell>
        </row>
        <row r="77">
          <cell r="B77">
            <v>44222</v>
          </cell>
          <cell r="C77">
            <v>595.85</v>
          </cell>
          <cell r="D77">
            <v>295.3</v>
          </cell>
          <cell r="E77">
            <v>695.6</v>
          </cell>
          <cell r="F77">
            <v>397.82</v>
          </cell>
          <cell r="G77">
            <v>0</v>
          </cell>
          <cell r="H77">
            <v>0</v>
          </cell>
          <cell r="I77">
            <v>0</v>
          </cell>
          <cell r="J77">
            <v>0</v>
          </cell>
          <cell r="K77">
            <v>595.85</v>
          </cell>
          <cell r="L77">
            <v>295.3</v>
          </cell>
          <cell r="M77">
            <v>695.6</v>
          </cell>
          <cell r="N77">
            <v>397.82</v>
          </cell>
        </row>
        <row r="78">
          <cell r="B78">
            <v>44223</v>
          </cell>
          <cell r="C78">
            <v>595.85</v>
          </cell>
          <cell r="D78">
            <v>295.3</v>
          </cell>
          <cell r="E78">
            <v>695.6</v>
          </cell>
          <cell r="F78">
            <v>397.82</v>
          </cell>
          <cell r="G78">
            <v>0</v>
          </cell>
          <cell r="H78">
            <v>0</v>
          </cell>
          <cell r="I78">
            <v>0</v>
          </cell>
          <cell r="J78">
            <v>0</v>
          </cell>
          <cell r="K78">
            <v>595.85</v>
          </cell>
          <cell r="L78">
            <v>295.3</v>
          </cell>
          <cell r="M78">
            <v>695.6</v>
          </cell>
          <cell r="N78">
            <v>397.82</v>
          </cell>
        </row>
        <row r="79">
          <cell r="B79">
            <v>44224</v>
          </cell>
          <cell r="C79">
            <v>595.85</v>
          </cell>
          <cell r="D79">
            <v>295.3</v>
          </cell>
          <cell r="E79">
            <v>695.6</v>
          </cell>
          <cell r="F79">
            <v>397.82</v>
          </cell>
          <cell r="G79">
            <v>0</v>
          </cell>
          <cell r="H79">
            <v>0</v>
          </cell>
          <cell r="I79">
            <v>0</v>
          </cell>
          <cell r="J79">
            <v>0</v>
          </cell>
          <cell r="K79">
            <v>595.85</v>
          </cell>
          <cell r="L79">
            <v>295.3</v>
          </cell>
          <cell r="M79">
            <v>695.6</v>
          </cell>
          <cell r="N79">
            <v>397.82</v>
          </cell>
        </row>
        <row r="80">
          <cell r="B80">
            <v>44225</v>
          </cell>
          <cell r="C80">
            <v>595.85</v>
          </cell>
          <cell r="D80">
            <v>295.3</v>
          </cell>
          <cell r="E80">
            <v>695.6</v>
          </cell>
          <cell r="F80">
            <v>397.82</v>
          </cell>
          <cell r="G80">
            <v>0</v>
          </cell>
          <cell r="H80">
            <v>0</v>
          </cell>
          <cell r="I80">
            <v>0</v>
          </cell>
          <cell r="J80">
            <v>0</v>
          </cell>
          <cell r="K80">
            <v>595.85</v>
          </cell>
          <cell r="L80">
            <v>295.3</v>
          </cell>
          <cell r="M80">
            <v>695.6</v>
          </cell>
          <cell r="N80">
            <v>397.82</v>
          </cell>
        </row>
        <row r="81">
          <cell r="B81">
            <v>44226</v>
          </cell>
          <cell r="C81">
            <v>595.85</v>
          </cell>
          <cell r="D81">
            <v>295.3</v>
          </cell>
          <cell r="E81">
            <v>695.6</v>
          </cell>
          <cell r="F81">
            <v>397.82</v>
          </cell>
          <cell r="G81">
            <v>0</v>
          </cell>
          <cell r="H81">
            <v>0</v>
          </cell>
          <cell r="I81">
            <v>0</v>
          </cell>
          <cell r="J81">
            <v>0</v>
          </cell>
          <cell r="K81">
            <v>595.85</v>
          </cell>
          <cell r="L81">
            <v>295.3</v>
          </cell>
          <cell r="M81">
            <v>695.6</v>
          </cell>
          <cell r="N81">
            <v>397.82</v>
          </cell>
        </row>
        <row r="82">
          <cell r="B82">
            <v>44227</v>
          </cell>
          <cell r="C82">
            <v>595.85</v>
          </cell>
          <cell r="D82">
            <v>295.3</v>
          </cell>
          <cell r="E82">
            <v>695.6</v>
          </cell>
          <cell r="F82">
            <v>397.82</v>
          </cell>
          <cell r="G82">
            <v>0</v>
          </cell>
          <cell r="H82">
            <v>0</v>
          </cell>
          <cell r="I82">
            <v>0</v>
          </cell>
          <cell r="J82">
            <v>0</v>
          </cell>
          <cell r="K82">
            <v>595.85</v>
          </cell>
          <cell r="L82">
            <v>295.3</v>
          </cell>
          <cell r="M82">
            <v>695.6</v>
          </cell>
          <cell r="N82">
            <v>397.82</v>
          </cell>
        </row>
        <row r="83">
          <cell r="B83">
            <v>44228</v>
          </cell>
          <cell r="C83">
            <v>595.85</v>
          </cell>
          <cell r="D83">
            <v>295.3</v>
          </cell>
          <cell r="E83">
            <v>695.6</v>
          </cell>
          <cell r="F83">
            <v>397.82</v>
          </cell>
          <cell r="G83">
            <v>0</v>
          </cell>
          <cell r="H83">
            <v>0</v>
          </cell>
          <cell r="I83">
            <v>0</v>
          </cell>
          <cell r="J83">
            <v>0</v>
          </cell>
          <cell r="K83">
            <v>595.85</v>
          </cell>
          <cell r="L83">
            <v>295.3</v>
          </cell>
          <cell r="M83">
            <v>695.6</v>
          </cell>
          <cell r="N83">
            <v>397.82</v>
          </cell>
        </row>
        <row r="84">
          <cell r="B84">
            <v>44229</v>
          </cell>
          <cell r="C84">
            <v>595.85</v>
          </cell>
          <cell r="D84">
            <v>295.3</v>
          </cell>
          <cell r="E84">
            <v>695.6</v>
          </cell>
          <cell r="F84">
            <v>397.82</v>
          </cell>
          <cell r="G84">
            <v>0</v>
          </cell>
          <cell r="H84">
            <v>0</v>
          </cell>
          <cell r="I84">
            <v>0</v>
          </cell>
          <cell r="J84">
            <v>0</v>
          </cell>
          <cell r="K84">
            <v>595.85</v>
          </cell>
          <cell r="L84">
            <v>295.3</v>
          </cell>
          <cell r="M84">
            <v>695.6</v>
          </cell>
          <cell r="N84">
            <v>397.82</v>
          </cell>
        </row>
        <row r="85">
          <cell r="B85">
            <v>44230</v>
          </cell>
          <cell r="C85">
            <v>595.85</v>
          </cell>
          <cell r="D85">
            <v>295.3</v>
          </cell>
          <cell r="E85">
            <v>695.6</v>
          </cell>
          <cell r="F85">
            <v>397.82</v>
          </cell>
          <cell r="G85">
            <v>0</v>
          </cell>
          <cell r="H85">
            <v>0</v>
          </cell>
          <cell r="I85">
            <v>0</v>
          </cell>
          <cell r="J85">
            <v>0</v>
          </cell>
          <cell r="K85">
            <v>595.85</v>
          </cell>
          <cell r="L85">
            <v>295.3</v>
          </cell>
          <cell r="M85">
            <v>695.6</v>
          </cell>
          <cell r="N85">
            <v>397.82</v>
          </cell>
        </row>
        <row r="86">
          <cell r="B86">
            <v>44231</v>
          </cell>
          <cell r="C86">
            <v>595.85</v>
          </cell>
          <cell r="D86">
            <v>295.3</v>
          </cell>
          <cell r="E86">
            <v>695.6</v>
          </cell>
          <cell r="F86">
            <v>397.82</v>
          </cell>
          <cell r="G86">
            <v>0</v>
          </cell>
          <cell r="H86">
            <v>0</v>
          </cell>
          <cell r="I86">
            <v>0</v>
          </cell>
          <cell r="J86">
            <v>0</v>
          </cell>
          <cell r="K86">
            <v>595.85</v>
          </cell>
          <cell r="L86">
            <v>295.3</v>
          </cell>
          <cell r="M86">
            <v>695.6</v>
          </cell>
          <cell r="N86">
            <v>397.82</v>
          </cell>
        </row>
        <row r="87">
          <cell r="B87">
            <v>44232</v>
          </cell>
          <cell r="C87">
            <v>595.85</v>
          </cell>
          <cell r="D87">
            <v>295.3</v>
          </cell>
          <cell r="E87">
            <v>695.6</v>
          </cell>
          <cell r="F87">
            <v>397.82</v>
          </cell>
          <cell r="G87">
            <v>0</v>
          </cell>
          <cell r="H87">
            <v>0</v>
          </cell>
          <cell r="I87">
            <v>0</v>
          </cell>
          <cell r="J87">
            <v>0</v>
          </cell>
          <cell r="K87">
            <v>595.85</v>
          </cell>
          <cell r="L87">
            <v>295.3</v>
          </cell>
          <cell r="M87">
            <v>695.6</v>
          </cell>
          <cell r="N87">
            <v>397.82</v>
          </cell>
        </row>
        <row r="88">
          <cell r="B88">
            <v>44233</v>
          </cell>
          <cell r="C88">
            <v>595.85</v>
          </cell>
          <cell r="D88">
            <v>295.3</v>
          </cell>
          <cell r="E88">
            <v>695.6</v>
          </cell>
          <cell r="F88">
            <v>397.82</v>
          </cell>
          <cell r="G88">
            <v>0</v>
          </cell>
          <cell r="H88">
            <v>0</v>
          </cell>
          <cell r="I88">
            <v>0</v>
          </cell>
          <cell r="J88">
            <v>0</v>
          </cell>
          <cell r="K88">
            <v>595.85</v>
          </cell>
          <cell r="L88">
            <v>295.3</v>
          </cell>
          <cell r="M88">
            <v>695.6</v>
          </cell>
          <cell r="N88">
            <v>397.82</v>
          </cell>
        </row>
        <row r="89">
          <cell r="B89">
            <v>44234</v>
          </cell>
          <cell r="C89">
            <v>595.85</v>
          </cell>
          <cell r="D89">
            <v>295.3</v>
          </cell>
          <cell r="E89">
            <v>695.6</v>
          </cell>
          <cell r="F89">
            <v>397.82</v>
          </cell>
          <cell r="G89">
            <v>0</v>
          </cell>
          <cell r="H89">
            <v>0</v>
          </cell>
          <cell r="I89">
            <v>0</v>
          </cell>
          <cell r="J89">
            <v>0</v>
          </cell>
          <cell r="K89">
            <v>595.85</v>
          </cell>
          <cell r="L89">
            <v>295.3</v>
          </cell>
          <cell r="M89">
            <v>695.6</v>
          </cell>
          <cell r="N89">
            <v>397.82</v>
          </cell>
        </row>
        <row r="90">
          <cell r="B90">
            <v>44235</v>
          </cell>
          <cell r="C90">
            <v>595.85</v>
          </cell>
          <cell r="D90">
            <v>295.3</v>
          </cell>
          <cell r="E90">
            <v>695.6</v>
          </cell>
          <cell r="F90">
            <v>397.82</v>
          </cell>
          <cell r="G90">
            <v>0</v>
          </cell>
          <cell r="H90">
            <v>0</v>
          </cell>
          <cell r="I90">
            <v>0</v>
          </cell>
          <cell r="J90">
            <v>0</v>
          </cell>
          <cell r="K90">
            <v>595.85</v>
          </cell>
          <cell r="L90">
            <v>295.3</v>
          </cell>
          <cell r="M90">
            <v>695.6</v>
          </cell>
          <cell r="N90">
            <v>397.82</v>
          </cell>
        </row>
        <row r="91">
          <cell r="B91">
            <v>44236</v>
          </cell>
          <cell r="C91">
            <v>595.85</v>
          </cell>
          <cell r="D91">
            <v>295.3</v>
          </cell>
          <cell r="E91">
            <v>695.6</v>
          </cell>
          <cell r="F91">
            <v>397.82</v>
          </cell>
          <cell r="G91">
            <v>0</v>
          </cell>
          <cell r="H91">
            <v>0</v>
          </cell>
          <cell r="I91">
            <v>0</v>
          </cell>
          <cell r="J91">
            <v>0</v>
          </cell>
          <cell r="K91">
            <v>595.85</v>
          </cell>
          <cell r="L91">
            <v>295.3</v>
          </cell>
          <cell r="M91">
            <v>695.6</v>
          </cell>
          <cell r="N91">
            <v>397.82</v>
          </cell>
        </row>
        <row r="92">
          <cell r="B92">
            <v>44237</v>
          </cell>
          <cell r="C92">
            <v>595.85</v>
          </cell>
          <cell r="D92">
            <v>295.3</v>
          </cell>
          <cell r="E92">
            <v>695.6</v>
          </cell>
          <cell r="F92">
            <v>397.82</v>
          </cell>
          <cell r="G92">
            <v>0</v>
          </cell>
          <cell r="H92">
            <v>0</v>
          </cell>
          <cell r="I92">
            <v>0</v>
          </cell>
          <cell r="J92">
            <v>0</v>
          </cell>
          <cell r="K92">
            <v>595.85</v>
          </cell>
          <cell r="L92">
            <v>295.3</v>
          </cell>
          <cell r="M92">
            <v>695.6</v>
          </cell>
          <cell r="N92">
            <v>397.82</v>
          </cell>
        </row>
        <row r="93">
          <cell r="B93">
            <v>44238</v>
          </cell>
          <cell r="C93">
            <v>595.85</v>
          </cell>
          <cell r="D93">
            <v>295.3</v>
          </cell>
          <cell r="E93">
            <v>695.6</v>
          </cell>
          <cell r="F93">
            <v>397.82</v>
          </cell>
          <cell r="G93">
            <v>0</v>
          </cell>
          <cell r="H93">
            <v>0</v>
          </cell>
          <cell r="I93">
            <v>0</v>
          </cell>
          <cell r="J93">
            <v>0</v>
          </cell>
          <cell r="K93">
            <v>595.85</v>
          </cell>
          <cell r="L93">
            <v>295.3</v>
          </cell>
          <cell r="M93">
            <v>695.6</v>
          </cell>
          <cell r="N93">
            <v>397.82</v>
          </cell>
        </row>
        <row r="94">
          <cell r="B94">
            <v>44239</v>
          </cell>
          <cell r="C94">
            <v>595.85</v>
          </cell>
          <cell r="D94">
            <v>295.3</v>
          </cell>
          <cell r="E94">
            <v>695.6</v>
          </cell>
          <cell r="F94">
            <v>397.82</v>
          </cell>
          <cell r="G94">
            <v>0</v>
          </cell>
          <cell r="H94">
            <v>0</v>
          </cell>
          <cell r="I94">
            <v>0</v>
          </cell>
          <cell r="J94">
            <v>0</v>
          </cell>
          <cell r="K94">
            <v>595.85</v>
          </cell>
          <cell r="L94">
            <v>295.3</v>
          </cell>
          <cell r="M94">
            <v>695.6</v>
          </cell>
          <cell r="N94">
            <v>397.82</v>
          </cell>
        </row>
        <row r="95">
          <cell r="B95">
            <v>44240</v>
          </cell>
          <cell r="C95">
            <v>595.85</v>
          </cell>
          <cell r="D95">
            <v>295.3</v>
          </cell>
          <cell r="E95">
            <v>695.6</v>
          </cell>
          <cell r="F95">
            <v>397.82</v>
          </cell>
          <cell r="G95">
            <v>0</v>
          </cell>
          <cell r="H95">
            <v>0</v>
          </cell>
          <cell r="I95">
            <v>0</v>
          </cell>
          <cell r="J95">
            <v>0</v>
          </cell>
          <cell r="K95">
            <v>595.85</v>
          </cell>
          <cell r="L95">
            <v>295.3</v>
          </cell>
          <cell r="M95">
            <v>695.6</v>
          </cell>
          <cell r="N95">
            <v>397.82</v>
          </cell>
        </row>
        <row r="96">
          <cell r="B96">
            <v>44241</v>
          </cell>
          <cell r="C96">
            <v>595.85</v>
          </cell>
          <cell r="D96">
            <v>295.3</v>
          </cell>
          <cell r="E96">
            <v>695.6</v>
          </cell>
          <cell r="F96">
            <v>397.82</v>
          </cell>
          <cell r="G96">
            <v>0</v>
          </cell>
          <cell r="H96">
            <v>0</v>
          </cell>
          <cell r="I96">
            <v>0</v>
          </cell>
          <cell r="J96">
            <v>0</v>
          </cell>
          <cell r="K96">
            <v>595.85</v>
          </cell>
          <cell r="L96">
            <v>295.3</v>
          </cell>
          <cell r="M96">
            <v>695.6</v>
          </cell>
          <cell r="N96">
            <v>397.82</v>
          </cell>
        </row>
        <row r="97">
          <cell r="B97">
            <v>44242</v>
          </cell>
          <cell r="C97">
            <v>595.85</v>
          </cell>
          <cell r="D97">
            <v>295.3</v>
          </cell>
          <cell r="E97">
            <v>695.6</v>
          </cell>
          <cell r="F97">
            <v>397.82</v>
          </cell>
          <cell r="G97">
            <v>0</v>
          </cell>
          <cell r="H97">
            <v>0</v>
          </cell>
          <cell r="I97">
            <v>0</v>
          </cell>
          <cell r="J97">
            <v>0</v>
          </cell>
          <cell r="K97">
            <v>595.85</v>
          </cell>
          <cell r="L97">
            <v>295.3</v>
          </cell>
          <cell r="M97">
            <v>695.6</v>
          </cell>
          <cell r="N97">
            <v>397.82</v>
          </cell>
        </row>
        <row r="98">
          <cell r="B98">
            <v>44243</v>
          </cell>
          <cell r="C98">
            <v>595.85</v>
          </cell>
          <cell r="D98">
            <v>295.3</v>
          </cell>
          <cell r="E98">
            <v>695.6</v>
          </cell>
          <cell r="F98">
            <v>397.82</v>
          </cell>
          <cell r="G98">
            <v>0</v>
          </cell>
          <cell r="H98">
            <v>0</v>
          </cell>
          <cell r="I98">
            <v>0</v>
          </cell>
          <cell r="J98">
            <v>0</v>
          </cell>
          <cell r="K98">
            <v>595.85</v>
          </cell>
          <cell r="L98">
            <v>295.3</v>
          </cell>
          <cell r="M98">
            <v>695.6</v>
          </cell>
          <cell r="N98">
            <v>397.82</v>
          </cell>
        </row>
        <row r="99">
          <cell r="B99">
            <v>44244</v>
          </cell>
          <cell r="C99">
            <v>595.85</v>
          </cell>
          <cell r="D99">
            <v>295.3</v>
          </cell>
          <cell r="E99">
            <v>695.6</v>
          </cell>
          <cell r="F99">
            <v>397.82</v>
          </cell>
          <cell r="G99">
            <v>0</v>
          </cell>
          <cell r="H99">
            <v>0</v>
          </cell>
          <cell r="I99">
            <v>0</v>
          </cell>
          <cell r="J99">
            <v>0</v>
          </cell>
          <cell r="K99">
            <v>595.85</v>
          </cell>
          <cell r="L99">
            <v>295.3</v>
          </cell>
          <cell r="M99">
            <v>695.6</v>
          </cell>
          <cell r="N99">
            <v>397.82</v>
          </cell>
        </row>
        <row r="100">
          <cell r="B100">
            <v>44245</v>
          </cell>
          <cell r="C100">
            <v>595.85</v>
          </cell>
          <cell r="D100">
            <v>295.3</v>
          </cell>
          <cell r="E100">
            <v>695.6</v>
          </cell>
          <cell r="F100">
            <v>397.82</v>
          </cell>
          <cell r="G100">
            <v>0</v>
          </cell>
          <cell r="H100">
            <v>0</v>
          </cell>
          <cell r="I100">
            <v>0</v>
          </cell>
          <cell r="J100">
            <v>0</v>
          </cell>
          <cell r="K100">
            <v>595.85</v>
          </cell>
          <cell r="L100">
            <v>295.3</v>
          </cell>
          <cell r="M100">
            <v>695.6</v>
          </cell>
          <cell r="N100">
            <v>397.82</v>
          </cell>
        </row>
        <row r="101">
          <cell r="B101">
            <v>44246</v>
          </cell>
          <cell r="C101">
            <v>595.85</v>
          </cell>
          <cell r="D101">
            <v>295.3</v>
          </cell>
          <cell r="E101">
            <v>695.6</v>
          </cell>
          <cell r="F101">
            <v>397.82</v>
          </cell>
          <cell r="G101">
            <v>0</v>
          </cell>
          <cell r="H101">
            <v>0</v>
          </cell>
          <cell r="I101">
            <v>0</v>
          </cell>
          <cell r="J101">
            <v>0</v>
          </cell>
          <cell r="K101">
            <v>595.85</v>
          </cell>
          <cell r="L101">
            <v>295.3</v>
          </cell>
          <cell r="M101">
            <v>695.6</v>
          </cell>
          <cell r="N101">
            <v>397.82</v>
          </cell>
        </row>
        <row r="102">
          <cell r="B102">
            <v>44247</v>
          </cell>
          <cell r="C102">
            <v>595.85</v>
          </cell>
          <cell r="D102">
            <v>295.3</v>
          </cell>
          <cell r="E102">
            <v>695.6</v>
          </cell>
          <cell r="F102">
            <v>397.82</v>
          </cell>
          <cell r="G102">
            <v>0</v>
          </cell>
          <cell r="H102">
            <v>0</v>
          </cell>
          <cell r="I102">
            <v>0</v>
          </cell>
          <cell r="J102">
            <v>0</v>
          </cell>
          <cell r="K102">
            <v>595.85</v>
          </cell>
          <cell r="L102">
            <v>295.3</v>
          </cell>
          <cell r="M102">
            <v>695.6</v>
          </cell>
          <cell r="N102">
            <v>397.82</v>
          </cell>
        </row>
        <row r="103">
          <cell r="B103">
            <v>44248</v>
          </cell>
          <cell r="C103">
            <v>595.85</v>
          </cell>
          <cell r="D103">
            <v>295.3</v>
          </cell>
          <cell r="E103">
            <v>695.6</v>
          </cell>
          <cell r="F103">
            <v>397.82</v>
          </cell>
          <cell r="G103">
            <v>0</v>
          </cell>
          <cell r="H103">
            <v>0</v>
          </cell>
          <cell r="I103">
            <v>0</v>
          </cell>
          <cell r="J103">
            <v>0</v>
          </cell>
          <cell r="K103">
            <v>595.85</v>
          </cell>
          <cell r="L103">
            <v>295.3</v>
          </cell>
          <cell r="M103">
            <v>695.6</v>
          </cell>
          <cell r="N103">
            <v>397.82</v>
          </cell>
        </row>
        <row r="104">
          <cell r="B104">
            <v>44249</v>
          </cell>
          <cell r="C104">
            <v>595.85</v>
          </cell>
          <cell r="D104">
            <v>295.3</v>
          </cell>
          <cell r="E104">
            <v>695.6</v>
          </cell>
          <cell r="F104">
            <v>397.82</v>
          </cell>
          <cell r="G104">
            <v>0</v>
          </cell>
          <cell r="H104">
            <v>0</v>
          </cell>
          <cell r="I104">
            <v>0</v>
          </cell>
          <cell r="J104">
            <v>0</v>
          </cell>
          <cell r="K104">
            <v>595.85</v>
          </cell>
          <cell r="L104">
            <v>295.3</v>
          </cell>
          <cell r="M104">
            <v>695.6</v>
          </cell>
          <cell r="N104">
            <v>397.82</v>
          </cell>
        </row>
        <row r="105">
          <cell r="B105">
            <v>44250</v>
          </cell>
          <cell r="C105">
            <v>595.85</v>
          </cell>
          <cell r="D105">
            <v>295.3</v>
          </cell>
          <cell r="E105">
            <v>695.6</v>
          </cell>
          <cell r="F105">
            <v>397.82</v>
          </cell>
          <cell r="G105">
            <v>0</v>
          </cell>
          <cell r="H105">
            <v>0</v>
          </cell>
          <cell r="I105">
            <v>0</v>
          </cell>
          <cell r="J105">
            <v>0</v>
          </cell>
          <cell r="K105">
            <v>595.85</v>
          </cell>
          <cell r="L105">
            <v>295.3</v>
          </cell>
          <cell r="M105">
            <v>695.6</v>
          </cell>
          <cell r="N105">
            <v>397.82</v>
          </cell>
        </row>
        <row r="106">
          <cell r="B106">
            <v>44251</v>
          </cell>
          <cell r="C106">
            <v>595.85</v>
          </cell>
          <cell r="D106">
            <v>295.3</v>
          </cell>
          <cell r="E106">
            <v>695.6</v>
          </cell>
          <cell r="F106">
            <v>397.82</v>
          </cell>
          <cell r="G106">
            <v>0</v>
          </cell>
          <cell r="H106">
            <v>0</v>
          </cell>
          <cell r="I106">
            <v>0</v>
          </cell>
          <cell r="J106">
            <v>0</v>
          </cell>
          <cell r="K106">
            <v>595.85</v>
          </cell>
          <cell r="L106">
            <v>295.3</v>
          </cell>
          <cell r="M106">
            <v>695.6</v>
          </cell>
          <cell r="N106">
            <v>397.82</v>
          </cell>
        </row>
        <row r="107">
          <cell r="B107">
            <v>44252</v>
          </cell>
          <cell r="C107">
            <v>595.85</v>
          </cell>
          <cell r="D107">
            <v>295.3</v>
          </cell>
          <cell r="E107">
            <v>695.6</v>
          </cell>
          <cell r="F107">
            <v>397.82</v>
          </cell>
          <cell r="G107">
            <v>0</v>
          </cell>
          <cell r="H107">
            <v>0</v>
          </cell>
          <cell r="I107">
            <v>0</v>
          </cell>
          <cell r="J107">
            <v>0</v>
          </cell>
          <cell r="K107">
            <v>595.85</v>
          </cell>
          <cell r="L107">
            <v>295.3</v>
          </cell>
          <cell r="M107">
            <v>695.6</v>
          </cell>
          <cell r="N107">
            <v>397.82</v>
          </cell>
        </row>
        <row r="108">
          <cell r="B108">
            <v>44253</v>
          </cell>
          <cell r="C108">
            <v>595.85</v>
          </cell>
          <cell r="D108">
            <v>295.3</v>
          </cell>
          <cell r="E108">
            <v>695.6</v>
          </cell>
          <cell r="F108">
            <v>397.82</v>
          </cell>
          <cell r="G108">
            <v>0</v>
          </cell>
          <cell r="H108">
            <v>0</v>
          </cell>
          <cell r="I108">
            <v>0</v>
          </cell>
          <cell r="J108">
            <v>0</v>
          </cell>
          <cell r="K108">
            <v>595.85</v>
          </cell>
          <cell r="L108">
            <v>295.3</v>
          </cell>
          <cell r="M108">
            <v>695.6</v>
          </cell>
          <cell r="N108">
            <v>397.82</v>
          </cell>
        </row>
        <row r="109">
          <cell r="B109">
            <v>44254</v>
          </cell>
          <cell r="C109">
            <v>595.85</v>
          </cell>
          <cell r="D109">
            <v>295.3</v>
          </cell>
          <cell r="E109">
            <v>695.6</v>
          </cell>
          <cell r="F109">
            <v>397.82</v>
          </cell>
          <cell r="G109">
            <v>0</v>
          </cell>
          <cell r="H109">
            <v>0</v>
          </cell>
          <cell r="I109">
            <v>0</v>
          </cell>
          <cell r="J109">
            <v>0</v>
          </cell>
          <cell r="K109">
            <v>595.85</v>
          </cell>
          <cell r="L109">
            <v>295.3</v>
          </cell>
          <cell r="M109">
            <v>695.6</v>
          </cell>
          <cell r="N109">
            <v>397.82</v>
          </cell>
        </row>
        <row r="110">
          <cell r="B110">
            <v>44255</v>
          </cell>
          <cell r="C110">
            <v>595.85</v>
          </cell>
          <cell r="D110">
            <v>295.3</v>
          </cell>
          <cell r="E110">
            <v>695.6</v>
          </cell>
          <cell r="F110">
            <v>397.82</v>
          </cell>
          <cell r="G110">
            <v>0</v>
          </cell>
          <cell r="H110">
            <v>0</v>
          </cell>
          <cell r="I110">
            <v>0</v>
          </cell>
          <cell r="J110">
            <v>0</v>
          </cell>
          <cell r="K110">
            <v>595.85</v>
          </cell>
          <cell r="L110">
            <v>295.3</v>
          </cell>
          <cell r="M110">
            <v>695.6</v>
          </cell>
          <cell r="N110">
            <v>397.82</v>
          </cell>
        </row>
        <row r="111">
          <cell r="B111">
            <v>44256</v>
          </cell>
          <cell r="C111">
            <v>595.85</v>
          </cell>
          <cell r="D111">
            <v>295.3</v>
          </cell>
          <cell r="E111">
            <v>695.6</v>
          </cell>
          <cell r="F111">
            <v>397.82</v>
          </cell>
          <cell r="G111">
            <v>0</v>
          </cell>
          <cell r="H111">
            <v>0</v>
          </cell>
          <cell r="I111">
            <v>0</v>
          </cell>
          <cell r="J111">
            <v>0</v>
          </cell>
          <cell r="K111">
            <v>595.85</v>
          </cell>
          <cell r="L111">
            <v>295.3</v>
          </cell>
          <cell r="M111">
            <v>695.6</v>
          </cell>
          <cell r="N111">
            <v>397.82</v>
          </cell>
        </row>
        <row r="112">
          <cell r="B112">
            <v>44257</v>
          </cell>
          <cell r="C112">
            <v>595.85</v>
          </cell>
          <cell r="D112">
            <v>295.3</v>
          </cell>
          <cell r="E112">
            <v>695.6</v>
          </cell>
          <cell r="F112">
            <v>397.82</v>
          </cell>
          <cell r="G112">
            <v>0</v>
          </cell>
          <cell r="H112">
            <v>0</v>
          </cell>
          <cell r="I112">
            <v>0</v>
          </cell>
          <cell r="J112">
            <v>0</v>
          </cell>
          <cell r="K112">
            <v>595.85</v>
          </cell>
          <cell r="L112">
            <v>295.3</v>
          </cell>
          <cell r="M112">
            <v>695.6</v>
          </cell>
          <cell r="N112">
            <v>397.82</v>
          </cell>
        </row>
      </sheetData>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7"/>
    </sheetNames>
    <definedNames>
      <definedName name="DATA_CLEAR"/>
    </defined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choolwise data_5-12"/>
      <sheetName val="PRAPTRA-A"/>
      <sheetName val="PRAPTRA B"/>
      <sheetName val="peeo परिछेत्र"/>
    </sheetNames>
    <sheetDataSet>
      <sheetData sheetId="0"/>
      <sheetData sheetId="1">
        <row r="14">
          <cell r="H14">
            <v>43</v>
          </cell>
        </row>
      </sheetData>
      <sheetData sheetId="2">
        <row r="6">
          <cell r="D6">
            <v>359</v>
          </cell>
        </row>
      </sheetData>
      <sheetData sheetId="3"/>
    </sheetDataSet>
  </externalBook>
</externalLink>
</file>

<file path=xl/tables/table1.xml><?xml version="1.0" encoding="utf-8"?>
<table xmlns="http://schemas.openxmlformats.org/spreadsheetml/2006/main" id="1" name="Table1" displayName="Table1" ref="B5:J1000" totalsRowShown="0" headerRowDxfId="108" dataDxfId="106" headerRowBorderDxfId="107">
  <tableColumns count="9">
    <tableColumn id="1" name="क्र0स0" dataDxfId="105">
      <calculatedColumnFormula>IF(E6="","",ROWS($B$6:B6))</calculatedColumnFormula>
    </tableColumn>
    <tableColumn id="2" name="कक्षा " dataDxfId="104">
      <calculatedColumnFormula>IF(OR(SD!A2=""),"",SD!A2)</calculatedColumnFormula>
    </tableColumn>
    <tableColumn id="3" name="SR NO" dataDxfId="103">
      <calculatedColumnFormula>IF(OR(SD!C2=""),"",SD!C2)</calculatedColumnFormula>
    </tableColumn>
    <tableColumn id="4" name="नाम विद्यार्थी" dataDxfId="102">
      <calculatedColumnFormula>IF(OR(SD!E2=""),"",SD!E2)</calculatedColumnFormula>
    </tableColumn>
    <tableColumn id="5" name="पिता का नाम " dataDxfId="101">
      <calculatedColumnFormula>IF(OR(SD!G2=""),"",SD!G2)</calculatedColumnFormula>
    </tableColumn>
    <tableColumn id="6" name="GENDER" dataDxfId="100">
      <calculatedColumnFormula>IF(OR(SD!I2=""),"",SD!I2)</calculatedColumnFormula>
    </tableColumn>
    <tableColumn id="7" name="कैटेगरी" dataDxfId="99">
      <calculatedColumnFormula>IF(OR(SD!O2=""),"",SD!O2)</calculatedColumnFormula>
    </tableColumn>
    <tableColumn id="8" name="MOBILE NO" dataDxfId="98">
      <calculatedColumnFormula>IF(OR(SD!V2=""),"",SD!V2)</calculatedColumnFormula>
    </tableColumn>
    <tableColumn id="9" name="DOA" dataDxfId="97">
      <calculatedColumnFormula>IF(SD!D2="","",SD!D2)</calculatedColumnFormula>
    </tableColumn>
  </tableColumns>
  <tableStyleInfo name="TableStyleLight14" showFirstColumn="0" showLastColumn="0" showRowStripes="1" showColumnStripes="0"/>
</table>
</file>

<file path=xl/tables/table2.xml><?xml version="1.0" encoding="utf-8"?>
<table xmlns="http://schemas.openxmlformats.org/spreadsheetml/2006/main" id="3" name="Table3" displayName="Table3" ref="B8:AP1000" totalsRowShown="0" headerRowDxfId="46" dataDxfId="44" tableBorderDxfId="43" headerRowBorderDxfId="45">
  <tableColumns count="41">
    <tableColumn id="1" name="1" dataDxfId="42">
      <calculatedColumnFormula>IF(STUDATA!B6="","",STUDATA!B6)</calculatedColumnFormula>
    </tableColumn>
    <tableColumn id="2" name="2" dataDxfId="41">
      <calculatedColumnFormula>IF(STUDATA!E6="","",STUDATA!E6)</calculatedColumnFormula>
    </tableColumn>
    <tableColumn id="3" name="3" dataDxfId="40">
      <calculatedColumnFormula>IF(STUDATA!F6="","",STUDATA!F6)</calculatedColumnFormula>
    </tableColumn>
    <tableColumn id="4" name="4" dataDxfId="39">
      <calculatedColumnFormula>IF(STUDATA!G6="","",STUDATA!G6)</calculatedColumnFormula>
    </tableColumn>
    <tableColumn id="5" name="5" dataDxfId="38">
      <calculatedColumnFormula>IF(STUDATA!C6="","",STUDATA!C6)</calculatedColumnFormula>
    </tableColumn>
    <tableColumn id="20" name="6" dataDxfId="37"/>
    <tableColumn id="19" name="7" dataDxfId="36"/>
    <tableColumn id="36" name="8" dataDxfId="35"/>
    <tableColumn id="18" name="9" dataDxfId="34"/>
    <tableColumn id="17" name="10" dataDxfId="33"/>
    <tableColumn id="16" name="11" dataDxfId="32"/>
    <tableColumn id="15" name="12" dataDxfId="31"/>
    <tableColumn id="14" name="13" dataDxfId="30"/>
    <tableColumn id="13" name="14" dataDxfId="29"/>
    <tableColumn id="24" name="15" dataDxfId="28"/>
    <tableColumn id="22" name="16" dataDxfId="27"/>
    <tableColumn id="21" name="17" dataDxfId="26"/>
    <tableColumn id="6" name="18" dataDxfId="25"/>
    <tableColumn id="7" name="19" dataDxfId="24"/>
    <tableColumn id="8" name="20" dataDxfId="23"/>
    <tableColumn id="9" name="21" dataDxfId="22"/>
    <tableColumn id="10" name="22" dataDxfId="21"/>
    <tableColumn id="28" name="23" dataDxfId="20"/>
    <tableColumn id="27" name="24" dataDxfId="19"/>
    <tableColumn id="26" name="25" dataDxfId="18"/>
    <tableColumn id="25" name="26" dataDxfId="17"/>
    <tableColumn id="23" name="27" dataDxfId="16"/>
    <tableColumn id="29" name="28" dataDxfId="15"/>
    <tableColumn id="41" name="29" dataDxfId="14"/>
    <tableColumn id="40" name="30" dataDxfId="13"/>
    <tableColumn id="39" name="31" dataDxfId="12"/>
    <tableColumn id="38" name="32" dataDxfId="11"/>
    <tableColumn id="37" name="33" dataDxfId="10"/>
    <tableColumn id="11" name="34" dataDxfId="9"/>
    <tableColumn id="12" name="35" dataDxfId="8"/>
    <tableColumn id="30" name="36" dataDxfId="7"/>
    <tableColumn id="31" name="37" dataDxfId="6"/>
    <tableColumn id="32" name="38" dataDxfId="5"/>
    <tableColumn id="33" name="39" dataDxfId="4"/>
    <tableColumn id="34" name="40" dataDxfId="3"/>
    <tableColumn id="35" name="41" dataDxfId="2"/>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9">
    <tabColor rgb="FFFF0000"/>
  </sheetPr>
  <dimension ref="A1:D30"/>
  <sheetViews>
    <sheetView showGridLines="0" workbookViewId="0" topLeftCell="A5">
      <selection activeCell="C36" sqref="C36"/>
    </sheetView>
  </sheetViews>
  <sheetFormatPr defaultColWidth="9.140625" defaultRowHeight="15"/>
  <cols>
    <col min="1" max="1" width="3.140625" style="0" customWidth="1"/>
    <col min="2" max="2" width="23.421875" style="0" customWidth="1"/>
    <col min="3" max="3" width="140.140625" style="0" customWidth="1"/>
    <col min="4" max="4" width="3.140625" style="0" customWidth="1"/>
  </cols>
  <sheetData>
    <row r="1" spans="1:4" ht="15" thickBot="1">
      <c r="A1" s="340"/>
      <c r="B1" s="340"/>
      <c r="C1" s="340"/>
      <c r="D1" s="340"/>
    </row>
    <row r="2" spans="1:4" ht="28" thickTop="1">
      <c r="A2" s="340"/>
      <c r="B2" s="341" t="s">
        <v>315</v>
      </c>
      <c r="C2" s="342"/>
      <c r="D2" s="340"/>
    </row>
    <row r="3" spans="1:4" ht="17.5">
      <c r="A3" s="340"/>
      <c r="B3" s="343" t="s">
        <v>189</v>
      </c>
      <c r="C3" s="343"/>
      <c r="D3" s="340"/>
    </row>
    <row r="4" spans="1:4" ht="70">
      <c r="A4" s="340"/>
      <c r="B4" s="9"/>
      <c r="C4" s="43" t="s">
        <v>314</v>
      </c>
      <c r="D4" s="340"/>
    </row>
    <row r="5" spans="1:4" s="16" customFormat="1" ht="40.5" customHeight="1">
      <c r="A5" s="340"/>
      <c r="B5" s="44" t="s">
        <v>198</v>
      </c>
      <c r="C5" s="556" t="s">
        <v>309</v>
      </c>
      <c r="D5" s="340"/>
    </row>
    <row r="6" spans="1:4" s="16" customFormat="1" ht="23.5" customHeight="1">
      <c r="A6" s="340"/>
      <c r="B6" s="44" t="s">
        <v>194</v>
      </c>
      <c r="C6" s="555" t="s">
        <v>199</v>
      </c>
      <c r="D6" s="340"/>
    </row>
    <row r="7" spans="1:4" s="16" customFormat="1" ht="23.5" customHeight="1">
      <c r="A7" s="340"/>
      <c r="B7" s="44" t="s">
        <v>195</v>
      </c>
      <c r="C7" s="555" t="s">
        <v>310</v>
      </c>
      <c r="D7" s="340"/>
    </row>
    <row r="8" spans="1:4" s="16" customFormat="1" ht="23.5" customHeight="1">
      <c r="A8" s="340"/>
      <c r="B8" s="44" t="s">
        <v>269</v>
      </c>
      <c r="C8" s="555" t="s">
        <v>334</v>
      </c>
      <c r="D8" s="340"/>
    </row>
    <row r="9" spans="1:4" s="16" customFormat="1" ht="23.5" customHeight="1">
      <c r="A9" s="340"/>
      <c r="B9" s="44" t="s">
        <v>196</v>
      </c>
      <c r="C9" s="555" t="s">
        <v>311</v>
      </c>
      <c r="D9" s="340"/>
    </row>
    <row r="10" spans="1:4" s="16" customFormat="1" ht="23.5" customHeight="1">
      <c r="A10" s="340"/>
      <c r="B10" s="44" t="s">
        <v>270</v>
      </c>
      <c r="C10" s="555" t="s">
        <v>312</v>
      </c>
      <c r="D10" s="340"/>
    </row>
    <row r="11" spans="1:4" s="16" customFormat="1" ht="23.5" customHeight="1">
      <c r="A11" s="340"/>
      <c r="B11" s="44" t="s">
        <v>271</v>
      </c>
      <c r="C11" s="555" t="s">
        <v>313</v>
      </c>
      <c r="D11" s="340"/>
    </row>
    <row r="12" spans="1:4" s="16" customFormat="1" ht="23.5" customHeight="1">
      <c r="A12" s="340"/>
      <c r="B12" s="44" t="s">
        <v>354</v>
      </c>
      <c r="C12" s="558" t="s">
        <v>358</v>
      </c>
      <c r="D12" s="340"/>
    </row>
    <row r="13" spans="1:4" s="16" customFormat="1" ht="23.5" customHeight="1">
      <c r="A13" s="340"/>
      <c r="B13" s="44" t="s">
        <v>355</v>
      </c>
      <c r="C13" s="558" t="s">
        <v>359</v>
      </c>
      <c r="D13" s="340"/>
    </row>
    <row r="14" spans="1:4" s="16" customFormat="1" ht="23.5" customHeight="1">
      <c r="A14" s="340"/>
      <c r="B14" s="44" t="s">
        <v>356</v>
      </c>
      <c r="C14" s="558" t="s">
        <v>360</v>
      </c>
      <c r="D14" s="340"/>
    </row>
    <row r="15" spans="1:4" s="16" customFormat="1" ht="23.5" customHeight="1">
      <c r="A15" s="340"/>
      <c r="B15" s="44" t="s">
        <v>357</v>
      </c>
      <c r="C15" s="558" t="s">
        <v>361</v>
      </c>
      <c r="D15" s="340"/>
    </row>
    <row r="16" spans="1:4" s="16" customFormat="1" ht="23.5" customHeight="1">
      <c r="A16" s="340"/>
      <c r="B16" s="44" t="s">
        <v>452</v>
      </c>
      <c r="C16" s="558" t="s">
        <v>454</v>
      </c>
      <c r="D16" s="340"/>
    </row>
    <row r="17" spans="1:4" s="16" customFormat="1" ht="23.5" customHeight="1">
      <c r="A17" s="340"/>
      <c r="B17" s="44" t="s">
        <v>453</v>
      </c>
      <c r="C17" s="558" t="s">
        <v>408</v>
      </c>
      <c r="D17" s="340"/>
    </row>
    <row r="18" spans="1:4" ht="28">
      <c r="A18" s="340"/>
      <c r="B18" s="45" t="s">
        <v>190</v>
      </c>
      <c r="C18" s="557" t="s">
        <v>191</v>
      </c>
      <c r="D18" s="340"/>
    </row>
    <row r="19" spans="1:4" ht="15">
      <c r="A19" s="340"/>
      <c r="B19" s="46"/>
      <c r="C19" s="47"/>
      <c r="D19" s="340"/>
    </row>
    <row r="20" spans="1:4" ht="15">
      <c r="A20" s="340"/>
      <c r="B20" s="46"/>
      <c r="C20" s="48" t="s">
        <v>192</v>
      </c>
      <c r="D20" s="340"/>
    </row>
    <row r="21" spans="1:4" ht="15">
      <c r="A21" s="340"/>
      <c r="B21" s="46"/>
      <c r="C21" s="344"/>
      <c r="D21" s="340"/>
    </row>
    <row r="22" spans="1:4" ht="15">
      <c r="A22" s="340"/>
      <c r="B22" s="46"/>
      <c r="C22" s="344"/>
      <c r="D22" s="340"/>
    </row>
    <row r="23" spans="1:4" ht="15">
      <c r="A23" s="340"/>
      <c r="B23" s="46"/>
      <c r="C23" s="344"/>
      <c r="D23" s="340"/>
    </row>
    <row r="24" spans="1:4" ht="15">
      <c r="A24" s="340"/>
      <c r="B24" s="46"/>
      <c r="C24" s="344"/>
      <c r="D24" s="340"/>
    </row>
    <row r="25" spans="1:4" ht="15">
      <c r="A25" s="340"/>
      <c r="B25" s="46"/>
      <c r="C25" s="344"/>
      <c r="D25" s="340"/>
    </row>
    <row r="26" spans="1:4" ht="15">
      <c r="A26" s="340"/>
      <c r="B26" s="48"/>
      <c r="C26" s="48" t="s">
        <v>193</v>
      </c>
      <c r="D26" s="340"/>
    </row>
    <row r="27" spans="1:4" ht="15">
      <c r="A27" s="340"/>
      <c r="B27" s="340"/>
      <c r="C27" s="340"/>
      <c r="D27" s="340"/>
    </row>
    <row r="30" spans="2:3" ht="15">
      <c r="B30" s="9" t="s">
        <v>457</v>
      </c>
      <c r="C30" s="9" t="s">
        <v>448</v>
      </c>
    </row>
  </sheetData>
  <mergeCells count="7">
    <mergeCell ref="A1:A26"/>
    <mergeCell ref="B1:D1"/>
    <mergeCell ref="B2:C2"/>
    <mergeCell ref="D2:D27"/>
    <mergeCell ref="B3:C3"/>
    <mergeCell ref="C21:C25"/>
    <mergeCell ref="A27:C27"/>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7">
    <tabColor rgb="FFFFC000"/>
    <pageSetUpPr fitToPage="1"/>
  </sheetPr>
  <dimension ref="A1:Y15"/>
  <sheetViews>
    <sheetView workbookViewId="0" topLeftCell="D1">
      <selection activeCell="O3" sqref="O3"/>
    </sheetView>
  </sheetViews>
  <sheetFormatPr defaultColWidth="9.140625" defaultRowHeight="15"/>
  <cols>
    <col min="1" max="1" width="1.8515625" style="0" customWidth="1"/>
    <col min="2" max="2" width="4.421875" style="0" customWidth="1"/>
    <col min="3" max="3" width="20.421875" style="0" customWidth="1"/>
    <col min="6" max="6" width="22.7109375" style="0" bestFit="1" customWidth="1"/>
    <col min="7" max="7" width="9.8515625" style="0" customWidth="1"/>
    <col min="8" max="8" width="9.28125" style="0" customWidth="1"/>
    <col min="9" max="9" width="10.57421875" style="0" customWidth="1"/>
    <col min="10" max="10" width="9.7109375" style="0" customWidth="1"/>
    <col min="11" max="11" width="10.421875" style="0" customWidth="1"/>
    <col min="12" max="12" width="11.00390625" style="0" customWidth="1"/>
    <col min="13" max="13" width="10.7109375" style="0" customWidth="1"/>
    <col min="14" max="14" width="10.421875" style="0" customWidth="1"/>
    <col min="15" max="15" width="9.57421875" style="0" customWidth="1"/>
    <col min="16" max="16" width="2.8515625" style="0" customWidth="1"/>
  </cols>
  <sheetData>
    <row r="1" spans="1:16" ht="15">
      <c r="A1" s="2"/>
      <c r="B1" s="2"/>
      <c r="C1" s="2"/>
      <c r="D1" s="2"/>
      <c r="E1" s="2"/>
      <c r="F1" s="2"/>
      <c r="G1" s="2"/>
      <c r="H1" s="2"/>
      <c r="I1" s="2"/>
      <c r="J1" s="2"/>
      <c r="K1" s="2"/>
      <c r="L1" s="2"/>
      <c r="M1" s="2"/>
      <c r="N1" s="2"/>
      <c r="O1" s="2"/>
      <c r="P1" s="2"/>
    </row>
    <row r="2" spans="1:25" ht="25.5" customHeight="1">
      <c r="A2" s="2"/>
      <c r="B2" s="445" t="str">
        <f>DASHBOARD!B2</f>
        <v>कार्यालय प्रधानाचार्य राजकीय उच्च माध्यमिक विद्यालय 13डीओएल, श्री गंगानगर</v>
      </c>
      <c r="C2" s="445"/>
      <c r="D2" s="445"/>
      <c r="E2" s="445"/>
      <c r="F2" s="445"/>
      <c r="G2" s="445"/>
      <c r="H2" s="445"/>
      <c r="I2" s="445"/>
      <c r="J2" s="445"/>
      <c r="K2" s="445"/>
      <c r="L2" s="445"/>
      <c r="M2" s="445"/>
      <c r="N2" s="445"/>
      <c r="O2" s="74" t="s">
        <v>240</v>
      </c>
      <c r="P2" s="2"/>
      <c r="X2" s="180" t="s">
        <v>340</v>
      </c>
      <c r="Y2" s="181" t="s">
        <v>341</v>
      </c>
    </row>
    <row r="3" spans="1:25" ht="18.5" customHeight="1">
      <c r="A3" s="2"/>
      <c r="B3" s="446" t="s">
        <v>232</v>
      </c>
      <c r="C3" s="446"/>
      <c r="D3" s="446"/>
      <c r="E3" s="446"/>
      <c r="F3" s="446"/>
      <c r="G3" s="446"/>
      <c r="H3" s="446"/>
      <c r="I3" s="446"/>
      <c r="J3" s="446"/>
      <c r="K3" s="446"/>
      <c r="L3" s="446"/>
      <c r="M3" s="446"/>
      <c r="N3" s="446"/>
      <c r="O3" s="154">
        <f>'PRAPTRA-A'!Q3</f>
        <v>2</v>
      </c>
      <c r="P3" s="2"/>
      <c r="X3">
        <f>DASHBOARD!P12</f>
        <v>137</v>
      </c>
      <c r="Y3">
        <f>COUNTIFS('DATA ENTRY'!F9:F1000,"&lt;9",'DATA ENTRY'!AI9:AI1000,"YES")</f>
        <v>17</v>
      </c>
    </row>
    <row r="4" spans="1:16" ht="15">
      <c r="A4" s="2"/>
      <c r="B4" s="447" t="s">
        <v>217</v>
      </c>
      <c r="C4" s="448"/>
      <c r="D4" s="451" t="s">
        <v>158</v>
      </c>
      <c r="E4" s="451" t="s">
        <v>218</v>
      </c>
      <c r="F4" s="451" t="s">
        <v>219</v>
      </c>
      <c r="G4" s="443" t="s">
        <v>215</v>
      </c>
      <c r="H4" s="453"/>
      <c r="I4" s="453"/>
      <c r="J4" s="444"/>
      <c r="K4" s="443" t="s">
        <v>216</v>
      </c>
      <c r="L4" s="453"/>
      <c r="M4" s="453"/>
      <c r="N4" s="444"/>
      <c r="O4" s="73"/>
      <c r="P4" s="2"/>
    </row>
    <row r="5" spans="1:16" ht="147" customHeight="1">
      <c r="A5" s="2"/>
      <c r="B5" s="449"/>
      <c r="C5" s="450"/>
      <c r="D5" s="452"/>
      <c r="E5" s="452"/>
      <c r="F5" s="452"/>
      <c r="G5" s="64" t="s">
        <v>265</v>
      </c>
      <c r="H5" s="64" t="s">
        <v>266</v>
      </c>
      <c r="I5" s="64" t="s">
        <v>233</v>
      </c>
      <c r="J5" s="64" t="s">
        <v>234</v>
      </c>
      <c r="K5" s="64" t="s">
        <v>235</v>
      </c>
      <c r="L5" s="64" t="s">
        <v>236</v>
      </c>
      <c r="M5" s="64" t="s">
        <v>237</v>
      </c>
      <c r="N5" s="64" t="s">
        <v>238</v>
      </c>
      <c r="O5" s="65" t="s">
        <v>339</v>
      </c>
      <c r="P5" s="2"/>
    </row>
    <row r="6" spans="1:16" ht="15">
      <c r="A6" s="2"/>
      <c r="B6" s="443">
        <v>1</v>
      </c>
      <c r="C6" s="444"/>
      <c r="D6" s="52">
        <v>2</v>
      </c>
      <c r="E6" s="52">
        <v>3</v>
      </c>
      <c r="F6" s="52">
        <v>4</v>
      </c>
      <c r="G6" s="52">
        <v>5</v>
      </c>
      <c r="H6" s="52">
        <v>6</v>
      </c>
      <c r="I6" s="52">
        <v>7</v>
      </c>
      <c r="J6" s="52">
        <v>8</v>
      </c>
      <c r="K6" s="52">
        <v>9</v>
      </c>
      <c r="L6" s="52">
        <v>10</v>
      </c>
      <c r="M6" s="52">
        <v>11</v>
      </c>
      <c r="N6" s="66">
        <v>12</v>
      </c>
      <c r="O6" s="67">
        <v>13</v>
      </c>
      <c r="P6" s="2"/>
    </row>
    <row r="7" spans="1:16" ht="56">
      <c r="A7" s="2"/>
      <c r="B7" s="68">
        <v>1</v>
      </c>
      <c r="C7" s="155" t="str">
        <f>CONCATENATE(DASHBOARD!S4,DASHBOARD!S5)</f>
        <v>राजकीय उच्च माध्यमिक विद्यालय13डीओएल, श्री गंगानगर</v>
      </c>
      <c r="D7" s="69" t="s">
        <v>450</v>
      </c>
      <c r="E7" s="156">
        <f>'PRAPTRA-A'!E19</f>
        <v>271</v>
      </c>
      <c r="F7" s="70" t="s">
        <v>228</v>
      </c>
      <c r="G7" s="157">
        <f>'PRAPTRA-A'!G19/E7</f>
        <v>0.36162361623616235</v>
      </c>
      <c r="H7" s="157">
        <f>'PRAPTRA-A'!H19/'PRAPTRA-B'!E7</f>
        <v>0.055350553505535055</v>
      </c>
      <c r="I7" s="157">
        <f>G7+H7</f>
        <v>0.41697416974169743</v>
      </c>
      <c r="J7" s="157">
        <f>'PRAPTRA-A'!J19/'PRAPTRA-B'!E7</f>
        <v>0.5830258302583026</v>
      </c>
      <c r="K7" s="157">
        <f>'PRAPTRA-A'!L19/'PRAPTRA-B'!E7</f>
        <v>0.1992619926199262</v>
      </c>
      <c r="L7" s="157">
        <f>'PRAPTRA-A'!M19/'PRAPTRA-B'!E7</f>
        <v>0.19557195571955718</v>
      </c>
      <c r="M7" s="157">
        <f>K7+L7</f>
        <v>0.3948339483394834</v>
      </c>
      <c r="N7" s="158">
        <f>'PRAPTRA-A'!O19/'PRAPTRA-B'!E7</f>
        <v>0.6051660516605166</v>
      </c>
      <c r="O7" s="182">
        <f>Y3/X3</f>
        <v>0.12408759124087591</v>
      </c>
      <c r="P7" s="2"/>
    </row>
    <row r="8" spans="1:16" ht="15">
      <c r="A8" s="2"/>
      <c r="B8" s="71"/>
      <c r="C8" s="71"/>
      <c r="D8" s="72"/>
      <c r="E8" s="72"/>
      <c r="F8" s="72"/>
      <c r="G8" s="72"/>
      <c r="H8" s="72"/>
      <c r="I8" s="72"/>
      <c r="J8" s="72"/>
      <c r="K8" s="72"/>
      <c r="L8" s="72"/>
      <c r="M8" s="72"/>
      <c r="N8" s="72"/>
      <c r="O8" s="71"/>
      <c r="P8" s="2"/>
    </row>
    <row r="9" spans="1:16" ht="15">
      <c r="A9" s="2"/>
      <c r="P9" s="2"/>
    </row>
    <row r="10" spans="1:16" ht="15">
      <c r="A10" s="2"/>
      <c r="P10" s="2"/>
    </row>
    <row r="11" spans="1:16" ht="15">
      <c r="A11" s="2"/>
      <c r="L11" s="424" t="str">
        <f>DASHBOARD!S3</f>
        <v>प्रधानाचार्य</v>
      </c>
      <c r="M11" s="424"/>
      <c r="N11" s="424"/>
      <c r="P11" s="2"/>
    </row>
    <row r="12" spans="1:16" s="9" customFormat="1" ht="15">
      <c r="A12" s="2"/>
      <c r="L12" s="424" t="str">
        <f>DASHBOARD!S4</f>
        <v>राजकीय उच्च माध्यमिक विद्यालय</v>
      </c>
      <c r="M12" s="424"/>
      <c r="N12" s="424"/>
      <c r="P12" s="2"/>
    </row>
    <row r="13" spans="1:16" s="9" customFormat="1" ht="15">
      <c r="A13" s="2"/>
      <c r="L13" s="424" t="str">
        <f>DASHBOARD!S5</f>
        <v>13डीओएल, श्री गंगानगर</v>
      </c>
      <c r="M13" s="424"/>
      <c r="N13" s="424"/>
      <c r="P13" s="2"/>
    </row>
    <row r="14" spans="1:16" ht="15">
      <c r="A14" s="2"/>
      <c r="P14" s="2"/>
    </row>
    <row r="15" spans="1:16" ht="15">
      <c r="A15" s="2"/>
      <c r="B15" s="2"/>
      <c r="C15" s="2"/>
      <c r="D15" s="2"/>
      <c r="E15" s="2"/>
      <c r="F15" s="2"/>
      <c r="G15" s="2"/>
      <c r="H15" s="2"/>
      <c r="I15" s="2"/>
      <c r="J15" s="2"/>
      <c r="K15" s="2"/>
      <c r="L15" s="2"/>
      <c r="M15" s="2"/>
      <c r="N15" s="2"/>
      <c r="O15" s="2"/>
      <c r="P15" s="2"/>
    </row>
  </sheetData>
  <sheetProtection password="CE20" sheet="1" objects="1" scenarios="1" formatColumns="0" formatRows="0" insertColumns="0" insertRows="0"/>
  <mergeCells count="12">
    <mergeCell ref="L11:N11"/>
    <mergeCell ref="L12:N12"/>
    <mergeCell ref="L13:N13"/>
    <mergeCell ref="B6:C6"/>
    <mergeCell ref="B2:N2"/>
    <mergeCell ref="B3:N3"/>
    <mergeCell ref="B4:C5"/>
    <mergeCell ref="D4:D5"/>
    <mergeCell ref="E4:E5"/>
    <mergeCell ref="F4:F5"/>
    <mergeCell ref="G4:J4"/>
    <mergeCell ref="K4:N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2"/>
  <headerFooter>
    <oddFooter>&amp;R&amp;"+,Italic"SMILE 2.0 MONITORING_EXCEL UTILITY (HR JOSHI)_12-12-2020.xlsm</oddFooter>
  </headerFooter>
  <drawing r:id="rId1"/>
</worksheet>
</file>

<file path=xl/worksheets/sheet11.xml><?xml version="1.0" encoding="utf-8"?>
<worksheet xmlns="http://schemas.openxmlformats.org/spreadsheetml/2006/main" xmlns:r="http://schemas.openxmlformats.org/officeDocument/2006/relationships">
  <sheetPr codeName="Sheet8">
    <tabColor rgb="FFFFFF00"/>
    <pageSetUpPr fitToPage="1"/>
  </sheetPr>
  <dimension ref="A1:Q27"/>
  <sheetViews>
    <sheetView showGridLines="0" workbookViewId="0" topLeftCell="A1">
      <selection activeCell="J7" sqref="J7"/>
    </sheetView>
  </sheetViews>
  <sheetFormatPr defaultColWidth="9.140625" defaultRowHeight="15"/>
  <cols>
    <col min="1" max="1" width="3.28125" style="0" customWidth="1"/>
    <col min="2" max="2" width="18.140625" style="0" customWidth="1"/>
    <col min="7" max="7" width="8.7109375" style="9" customWidth="1"/>
    <col min="15" max="15" width="10.57421875" style="0" customWidth="1"/>
    <col min="16" max="16" width="3.421875" style="0" customWidth="1"/>
  </cols>
  <sheetData>
    <row r="1" spans="1:17" ht="15">
      <c r="A1" s="11"/>
      <c r="B1" s="11"/>
      <c r="C1" s="11"/>
      <c r="D1" s="11"/>
      <c r="E1" s="11"/>
      <c r="F1" s="11"/>
      <c r="G1" s="11"/>
      <c r="H1" s="11"/>
      <c r="I1" s="11"/>
      <c r="J1" s="11"/>
      <c r="K1" s="11"/>
      <c r="L1" s="11"/>
      <c r="M1" s="11"/>
      <c r="N1" s="11"/>
      <c r="O1" s="11"/>
      <c r="P1" s="11"/>
      <c r="Q1" s="9"/>
    </row>
    <row r="2" spans="1:16" ht="17.5">
      <c r="A2" s="11"/>
      <c r="B2" s="454" t="str">
        <f>DASHBOARD!B2</f>
        <v>कार्यालय प्रधानाचार्य राजकीय उच्च माध्यमिक विद्यालय 13डीओएल, श्री गंगानगर</v>
      </c>
      <c r="C2" s="455"/>
      <c r="D2" s="455"/>
      <c r="E2" s="455"/>
      <c r="F2" s="455"/>
      <c r="G2" s="455"/>
      <c r="H2" s="455"/>
      <c r="I2" s="455"/>
      <c r="J2" s="455"/>
      <c r="K2" s="455"/>
      <c r="L2" s="455"/>
      <c r="M2" s="455"/>
      <c r="N2" s="455"/>
      <c r="O2" s="455"/>
      <c r="P2" s="11"/>
    </row>
    <row r="3" spans="1:16" ht="18">
      <c r="A3" s="11"/>
      <c r="B3" s="456" t="s">
        <v>451</v>
      </c>
      <c r="C3" s="457"/>
      <c r="D3" s="457"/>
      <c r="E3" s="457"/>
      <c r="F3" s="457"/>
      <c r="G3" s="457"/>
      <c r="H3" s="457"/>
      <c r="I3" s="457"/>
      <c r="J3" s="457"/>
      <c r="K3" s="457"/>
      <c r="L3" s="457"/>
      <c r="M3" s="457"/>
      <c r="N3" s="458"/>
      <c r="O3" s="110" t="s">
        <v>240</v>
      </c>
      <c r="P3" s="11"/>
    </row>
    <row r="4" spans="1:16" ht="15.5">
      <c r="A4" s="11"/>
      <c r="B4" s="94"/>
      <c r="C4" s="95"/>
      <c r="D4" s="95"/>
      <c r="E4" s="459" t="s">
        <v>200</v>
      </c>
      <c r="F4" s="460"/>
      <c r="G4" s="460"/>
      <c r="H4" s="460"/>
      <c r="I4" s="460"/>
      <c r="J4" s="461"/>
      <c r="K4" s="462" t="s">
        <v>205</v>
      </c>
      <c r="L4" s="460"/>
      <c r="M4" s="461"/>
      <c r="N4" s="111"/>
      <c r="O4" s="176">
        <v>1</v>
      </c>
      <c r="P4" s="11"/>
    </row>
    <row r="5" spans="1:16" ht="137.5">
      <c r="A5" s="11"/>
      <c r="B5" s="96" t="s">
        <v>217</v>
      </c>
      <c r="C5" s="97" t="s">
        <v>158</v>
      </c>
      <c r="D5" s="97" t="s">
        <v>218</v>
      </c>
      <c r="E5" s="98" t="s">
        <v>362</v>
      </c>
      <c r="F5" s="98" t="s">
        <v>406</v>
      </c>
      <c r="G5" s="98" t="s">
        <v>405</v>
      </c>
      <c r="H5" s="99" t="s">
        <v>364</v>
      </c>
      <c r="I5" s="100" t="s">
        <v>273</v>
      </c>
      <c r="J5" s="100" t="s">
        <v>397</v>
      </c>
      <c r="K5" s="101" t="s">
        <v>274</v>
      </c>
      <c r="L5" s="101" t="s">
        <v>275</v>
      </c>
      <c r="M5" s="101" t="s">
        <v>276</v>
      </c>
      <c r="N5" s="102" t="s">
        <v>227</v>
      </c>
      <c r="O5" s="103" t="s">
        <v>277</v>
      </c>
      <c r="P5" s="11"/>
    </row>
    <row r="6" spans="1:16" ht="15">
      <c r="A6" s="11"/>
      <c r="B6" s="315">
        <v>1</v>
      </c>
      <c r="C6" s="104">
        <v>2</v>
      </c>
      <c r="D6" s="104">
        <v>3</v>
      </c>
      <c r="E6" s="104">
        <v>4</v>
      </c>
      <c r="F6" s="104">
        <v>5</v>
      </c>
      <c r="G6" s="104"/>
      <c r="H6" s="104">
        <v>6</v>
      </c>
      <c r="I6" s="104">
        <v>7</v>
      </c>
      <c r="J6" s="104">
        <v>8</v>
      </c>
      <c r="K6" s="105">
        <v>9</v>
      </c>
      <c r="L6" s="105">
        <v>10</v>
      </c>
      <c r="M6" s="105">
        <v>11</v>
      </c>
      <c r="N6" s="106">
        <v>23</v>
      </c>
      <c r="O6" s="107">
        <v>24</v>
      </c>
      <c r="P6" s="11"/>
    </row>
    <row r="7" spans="1:16" ht="14.5" customHeight="1">
      <c r="A7" s="11"/>
      <c r="B7" s="463" t="str">
        <f>CONCATENATE(DASHBOARD!S4,DASHBOARD!S5)</f>
        <v>राजकीय उच्च माध्यमिक विद्यालय13डीओएल, श्री गंगानगर</v>
      </c>
      <c r="C7" s="108">
        <v>1</v>
      </c>
      <c r="D7" s="159">
        <f>COUNTIF('DATA ENTRY'!$F$9:$F$1000,C7)</f>
        <v>7</v>
      </c>
      <c r="E7" s="160">
        <f>COUNTIFS('DATA ENTRY'!$F$9:$F$1000,$C7,'DATA ENTRY'!$G$9:$G$1000,"YES")</f>
        <v>2</v>
      </c>
      <c r="F7" s="160">
        <f>COUNTIFS('DATA ENTRY'!$F$9:$F$1000,$C7,'DATA ENTRY'!$H$9:$H$1000,"YES")</f>
        <v>0</v>
      </c>
      <c r="G7" s="160">
        <f>COUNTIFS('DATA ENTRY'!$F$9:$F$1000,$C7,'DATA ENTRY'!$I$9:$I$1000,"YES")</f>
        <v>1</v>
      </c>
      <c r="H7" s="160">
        <f>COUNTIFS('DATA ENTRY'!$F$9:$F$1000,$C7,'DATA ENTRY'!$J$9:$J$1000,"YES")</f>
        <v>5</v>
      </c>
      <c r="I7" s="160">
        <f>IF($O$4=1,COUNTIFS('DATA ENTRY'!$F$9:$F$1000,$C7,'DATA ENTRY'!$K$9:$K$1000,"YES"),IF($O$4=2,COUNTIFS('DATA ENTRY'!$F$9:$F$1000,$C7,'DATA ENTRY'!$L$9:$L$1000,"YES"),IF($O$4=3,COUNTIFS('DATA ENTRY'!$F$9:$F$1000,$C7,'DATA ENTRY'!$M$9:$M$1000,"YES"),IF($O$4=4,COUNTIFS('DATA ENTRY'!$F$9:$F$1000,$C7,'DATA ENTRY'!$N$9:$N$1000,"YES"),IF($O$4=5,COUNTIFS('DATA ENTRY'!$F$9:$F$1000,$C7,'DATA ENTRY'!$O$9:$O$1000,"YES"),"")))))</f>
        <v>0</v>
      </c>
      <c r="J7" s="314">
        <f>IF($O$4=1,COUNTIFS('DATA ENTRY'!$F$9:$F$1000,$C7,'DATA ENTRY'!$AL$9:$AL$1000,"YES"),IF($O$4=2,COUNTIFS('DATA ENTRY'!$F$9:$F$1000,$C7,'DATA ENTRY'!$AM$9:$AM$1000,"YES"),IF($O$4=3,COUNTIFS('DATA ENTRY'!$F$9:$F$1000,$C7,'DATA ENTRY'!$AN$9:$AN$1000,"YES"),IF($O$4=4,COUNTIFS('DATA ENTRY'!$F$9:$F$1000,$C7,'DATA ENTRY'!$AO$9:$AO$1000,"YES"),IF($O$4=5,COUNTIFS('DATA ENTRY'!$F$9:$F$1000,$C7,'DATA ENTRY'!$AP$9:$AP$1000,"YES"),"")))))</f>
        <v>2</v>
      </c>
      <c r="K7" s="161">
        <f>COUNTIFS('DATA ENTRY'!$F$9:$F$1000,$C7,'DATA ENTRY'!$P$9:$P$1000,"YES")</f>
        <v>0</v>
      </c>
      <c r="L7" s="161">
        <f>COUNTIFS('DATA ENTRY'!$F$9:$F$1000,$C7,'DATA ENTRY'!$Q$9:$Q$1000,"YES")</f>
        <v>0</v>
      </c>
      <c r="M7" s="161">
        <f>COUNTIFS('DATA ENTRY'!$F$9:$F$1000,$C7,'DATA ENTRY'!$R$9:$R$1000,"YES")</f>
        <v>0</v>
      </c>
      <c r="N7" s="109" t="s">
        <v>183</v>
      </c>
      <c r="O7" s="163">
        <f>COUNTIFS('DATA ENTRY'!$F$9:$F$1000,$C7,'DATA ENTRY'!$AI$9:$AI$1000,"YES")</f>
        <v>0</v>
      </c>
      <c r="P7" s="11"/>
    </row>
    <row r="8" spans="1:16" ht="15">
      <c r="A8" s="11"/>
      <c r="B8" s="463"/>
      <c r="C8" s="108">
        <v>2</v>
      </c>
      <c r="D8" s="159">
        <f>COUNTIF('DATA ENTRY'!$F$9:$F$1000,C8)</f>
        <v>24</v>
      </c>
      <c r="E8" s="160">
        <f>COUNTIFS('DATA ENTRY'!$F$9:$F$1000,$C8,'DATA ENTRY'!$G$9:$G$1000,"YES")</f>
        <v>17</v>
      </c>
      <c r="F8" s="160">
        <f>COUNTIFS('DATA ENTRY'!$F$9:$F$1000,$C8,'DATA ENTRY'!$H$9:$H$1000,"YES")</f>
        <v>0</v>
      </c>
      <c r="G8" s="160">
        <f>COUNTIFS('DATA ENTRY'!$F$9:$F$1000,$C8,'DATA ENTRY'!$I$9:$I$1000,"YES")</f>
        <v>0</v>
      </c>
      <c r="H8" s="160">
        <f>COUNTIFS('DATA ENTRY'!$F$9:$F$1000,$C8,'DATA ENTRY'!$J$9:$J$1000,"YES")</f>
        <v>7</v>
      </c>
      <c r="I8" s="160">
        <f>IF($O$4=1,COUNTIFS('DATA ENTRY'!$F$9:$F$1000,$C8,'DATA ENTRY'!$K$9:$K$1000,"YES"),IF($O$4=2,COUNTIFS('DATA ENTRY'!$F$9:$F$1000,$C8,'DATA ENTRY'!$L$9:$L$1000,"YES"),IF($O$4=3,COUNTIFS('DATA ENTRY'!$F$9:$F$1000,$C8,'DATA ENTRY'!$M$9:$M$1000,"YES"),IF($O$4=4,COUNTIFS('DATA ENTRY'!$F$9:$F$1000,$C8,'DATA ENTRY'!$N$9:$N$1000,"YES"),IF($O$4=5,COUNTIFS('DATA ENTRY'!$F$9:$F$1000,$C8,'DATA ENTRY'!$O$9:$O$1000,"YES"),"")))))</f>
        <v>0</v>
      </c>
      <c r="J8" s="314">
        <f>IF($O$4=1,COUNTIFS('DATA ENTRY'!$F$9:$F$1000,$C8,'DATA ENTRY'!$AL$9:$AL$1000,"YES"),IF($O$4=2,COUNTIFS('DATA ENTRY'!$F$9:$F$1000,$C8,'DATA ENTRY'!$AM$9:$AM$1000,"YES"),IF($O$4=3,COUNTIFS('DATA ENTRY'!$F$9:$F$1000,$C8,'DATA ENTRY'!$AN$9:$AN$1000,"YES"),IF($O$4=4,COUNTIFS('DATA ENTRY'!$F$9:$F$1000,$C8,'DATA ENTRY'!$AO$9:$AO$1000,"YES"),IF($O$4=5,COUNTIFS('DATA ENTRY'!$F$9:$F$1000,$C8,'DATA ENTRY'!$AP$9:$AP$1000,"YES"),"")))))</f>
        <v>0</v>
      </c>
      <c r="K8" s="161">
        <f>COUNTIFS('DATA ENTRY'!$F$9:$F$1000,$C8,'DATA ENTRY'!$P$9:$P$1000,"YES")</f>
        <v>0</v>
      </c>
      <c r="L8" s="161">
        <f>COUNTIFS('DATA ENTRY'!$F$9:$F$1000,$C8,'DATA ENTRY'!$Q$9:$Q$1000,"YES")</f>
        <v>0</v>
      </c>
      <c r="M8" s="161">
        <f>COUNTIFS('DATA ENTRY'!$F$9:$F$1000,$C8,'DATA ENTRY'!$R$9:$R$1000,"YES")</f>
        <v>0</v>
      </c>
      <c r="N8" s="109" t="s">
        <v>183</v>
      </c>
      <c r="O8" s="163">
        <f>COUNTIFS('DATA ENTRY'!$F$9:$F$1000,$C8,'DATA ENTRY'!$AI$9:$AI$1000,"YES")</f>
        <v>0</v>
      </c>
      <c r="P8" s="11"/>
    </row>
    <row r="9" spans="1:16" ht="15">
      <c r="A9" s="11"/>
      <c r="B9" s="463"/>
      <c r="C9" s="108">
        <v>3</v>
      </c>
      <c r="D9" s="159">
        <f>COUNTIF('DATA ENTRY'!$F$9:$F$1000,C9)</f>
        <v>13</v>
      </c>
      <c r="E9" s="160">
        <f>COUNTIFS('DATA ENTRY'!$F$9:$F$1000,$C9,'DATA ENTRY'!$G$9:$G$1000,"YES")</f>
        <v>5</v>
      </c>
      <c r="F9" s="160">
        <f>COUNTIFS('DATA ENTRY'!$F$9:$F$1000,$C9,'DATA ENTRY'!$H$9:$H$1000,"YES")</f>
        <v>0</v>
      </c>
      <c r="G9" s="160">
        <f>COUNTIFS('DATA ENTRY'!$F$9:$F$1000,$C9,'DATA ENTRY'!$I$9:$I$1000,"YES")</f>
        <v>0</v>
      </c>
      <c r="H9" s="160">
        <f>COUNTIFS('DATA ENTRY'!$F$9:$F$1000,$C9,'DATA ENTRY'!$J$9:$J$1000,"YES")</f>
        <v>8</v>
      </c>
      <c r="I9" s="160">
        <f>IF($O$4=1,COUNTIFS('DATA ENTRY'!$F$9:$F$1000,$C9,'DATA ENTRY'!$K$9:$K$1000,"YES"),IF($O$4=2,COUNTIFS('DATA ENTRY'!$F$9:$F$1000,$C9,'DATA ENTRY'!$L$9:$L$1000,"YES"),IF($O$4=3,COUNTIFS('DATA ENTRY'!$F$9:$F$1000,$C9,'DATA ENTRY'!$M$9:$M$1000,"YES"),IF($O$4=4,COUNTIFS('DATA ENTRY'!$F$9:$F$1000,$C9,'DATA ENTRY'!$N$9:$N$1000,"YES"),IF($O$4=5,COUNTIFS('DATA ENTRY'!$F$9:$F$1000,$C9,'DATA ENTRY'!$O$9:$O$1000,"YES"),"")))))</f>
        <v>0</v>
      </c>
      <c r="J9" s="314">
        <f>IF($O$4=1,COUNTIFS('DATA ENTRY'!$F$9:$F$1000,$C9,'DATA ENTRY'!$AL$9:$AL$1000,"YES"),IF($O$4=2,COUNTIFS('DATA ENTRY'!$F$9:$F$1000,$C9,'DATA ENTRY'!$AM$9:$AM$1000,"YES"),IF($O$4=3,COUNTIFS('DATA ENTRY'!$F$9:$F$1000,$C9,'DATA ENTRY'!$AN$9:$AN$1000,"YES"),IF($O$4=4,COUNTIFS('DATA ENTRY'!$F$9:$F$1000,$C9,'DATA ENTRY'!$AO$9:$AO$1000,"YES"),IF($O$4=5,COUNTIFS('DATA ENTRY'!$F$9:$F$1000,$C9,'DATA ENTRY'!$AP$9:$AP$1000,"YES"),"")))))</f>
        <v>0</v>
      </c>
      <c r="K9" s="161">
        <f>COUNTIFS('DATA ENTRY'!$F$9:$F$1000,$C9,'DATA ENTRY'!$P$9:$P$1000,"YES")</f>
        <v>0</v>
      </c>
      <c r="L9" s="161">
        <f>COUNTIFS('DATA ENTRY'!$F$9:$F$1000,$C9,'DATA ENTRY'!$Q$9:$Q$1000,"YES")</f>
        <v>0</v>
      </c>
      <c r="M9" s="161">
        <f>COUNTIFS('DATA ENTRY'!$F$9:$F$1000,$C9,'DATA ENTRY'!$R$9:$R$1000,"YES")</f>
        <v>0</v>
      </c>
      <c r="N9" s="109" t="s">
        <v>183</v>
      </c>
      <c r="O9" s="163">
        <f>COUNTIFS('DATA ENTRY'!$F$9:$F$1000,$C9,'DATA ENTRY'!$AI$9:$AI$1000,"YES")</f>
        <v>0</v>
      </c>
      <c r="P9" s="11"/>
    </row>
    <row r="10" spans="1:16" ht="15">
      <c r="A10" s="11"/>
      <c r="B10" s="463"/>
      <c r="C10" s="108">
        <v>4</v>
      </c>
      <c r="D10" s="159">
        <f>COUNTIF('DATA ENTRY'!$F$9:$F$1000,C10)</f>
        <v>16</v>
      </c>
      <c r="E10" s="160">
        <f>COUNTIFS('DATA ENTRY'!$F$9:$F$1000,$C10,'DATA ENTRY'!$G$9:$G$1000,"YES")</f>
        <v>5</v>
      </c>
      <c r="F10" s="160">
        <f>COUNTIFS('DATA ENTRY'!$F$9:$F$1000,$C10,'DATA ENTRY'!$H$9:$H$1000,"YES")</f>
        <v>0</v>
      </c>
      <c r="G10" s="160">
        <f>COUNTIFS('DATA ENTRY'!$F$9:$F$1000,$C10,'DATA ENTRY'!$I$9:$I$1000,"YES")</f>
        <v>0</v>
      </c>
      <c r="H10" s="160">
        <f>COUNTIFS('DATA ENTRY'!$F$9:$F$1000,$C10,'DATA ENTRY'!$J$9:$J$1000,"YES")</f>
        <v>6</v>
      </c>
      <c r="I10" s="160">
        <f>IF($O$4=1,COUNTIFS('DATA ENTRY'!$F$9:$F$1000,$C10,'DATA ENTRY'!$K$9:$K$1000,"YES"),IF($O$4=2,COUNTIFS('DATA ENTRY'!$F$9:$F$1000,$C10,'DATA ENTRY'!$L$9:$L$1000,"YES"),IF($O$4=3,COUNTIFS('DATA ENTRY'!$F$9:$F$1000,$C10,'DATA ENTRY'!$M$9:$M$1000,"YES"),IF($O$4=4,COUNTIFS('DATA ENTRY'!$F$9:$F$1000,$C10,'DATA ENTRY'!$N$9:$N$1000,"YES"),IF($O$4=5,COUNTIFS('DATA ENTRY'!$F$9:$F$1000,$C10,'DATA ENTRY'!$O$9:$O$1000,"YES"),"")))))</f>
        <v>0</v>
      </c>
      <c r="J10" s="314">
        <f>IF($O$4=1,COUNTIFS('DATA ENTRY'!$F$9:$F$1000,$C10,'DATA ENTRY'!$AL$9:$AL$1000,"YES"),IF($O$4=2,COUNTIFS('DATA ENTRY'!$F$9:$F$1000,$C10,'DATA ENTRY'!$AM$9:$AM$1000,"YES"),IF($O$4=3,COUNTIFS('DATA ENTRY'!$F$9:$F$1000,$C10,'DATA ENTRY'!$AN$9:$AN$1000,"YES"),IF($O$4=4,COUNTIFS('DATA ENTRY'!$F$9:$F$1000,$C10,'DATA ENTRY'!$AO$9:$AO$1000,"YES"),IF($O$4=5,COUNTIFS('DATA ENTRY'!$F$9:$F$1000,$C10,'DATA ENTRY'!$AP$9:$AP$1000,"YES"),"")))))</f>
        <v>0</v>
      </c>
      <c r="K10" s="161">
        <f>COUNTIFS('DATA ENTRY'!$F$9:$F$1000,$C10,'DATA ENTRY'!$P$9:$P$1000,"YES")</f>
        <v>0</v>
      </c>
      <c r="L10" s="161">
        <f>COUNTIFS('DATA ENTRY'!$F$9:$F$1000,$C10,'DATA ENTRY'!$Q$9:$Q$1000,"YES")</f>
        <v>0</v>
      </c>
      <c r="M10" s="161">
        <f>COUNTIFS('DATA ENTRY'!$F$9:$F$1000,$C10,'DATA ENTRY'!$R$9:$R$1000,"YES")</f>
        <v>0</v>
      </c>
      <c r="N10" s="109" t="s">
        <v>183</v>
      </c>
      <c r="O10" s="163">
        <f>COUNTIFS('DATA ENTRY'!$F$9:$F$1000,$C10,'DATA ENTRY'!$AI$9:$AI$1000,"YES")</f>
        <v>0</v>
      </c>
      <c r="P10" s="11"/>
    </row>
    <row r="11" spans="1:16" ht="15">
      <c r="A11" s="11"/>
      <c r="B11" s="463"/>
      <c r="C11" s="108">
        <v>5</v>
      </c>
      <c r="D11" s="159">
        <f>COUNTIF('DATA ENTRY'!$F$9:$F$1000,C11)</f>
        <v>17</v>
      </c>
      <c r="E11" s="160">
        <f>COUNTIFS('DATA ENTRY'!$F$9:$F$1000,$C11,'DATA ENTRY'!$G$9:$G$1000,"YES")</f>
        <v>9</v>
      </c>
      <c r="F11" s="160">
        <f>COUNTIFS('DATA ENTRY'!$F$9:$F$1000,$C11,'DATA ENTRY'!$H$9:$H$1000,"YES")</f>
        <v>0</v>
      </c>
      <c r="G11" s="160">
        <f>COUNTIFS('DATA ENTRY'!$F$9:$F$1000,$C11,'DATA ENTRY'!$I$9:$I$1000,"YES")</f>
        <v>0</v>
      </c>
      <c r="H11" s="160">
        <f>COUNTIFS('DATA ENTRY'!$F$9:$F$1000,$C11,'DATA ENTRY'!$J$9:$J$1000,"YES")</f>
        <v>9</v>
      </c>
      <c r="I11" s="160">
        <f>IF($O$4=1,COUNTIFS('DATA ENTRY'!$F$9:$F$1000,$C11,'DATA ENTRY'!$K$9:$K$1000,"YES"),IF($O$4=2,COUNTIFS('DATA ENTRY'!$F$9:$F$1000,$C11,'DATA ENTRY'!$L$9:$L$1000,"YES"),IF($O$4=3,COUNTIFS('DATA ENTRY'!$F$9:$F$1000,$C11,'DATA ENTRY'!$M$9:$M$1000,"YES"),IF($O$4=4,COUNTIFS('DATA ENTRY'!$F$9:$F$1000,$C11,'DATA ENTRY'!$N$9:$N$1000,"YES"),IF($O$4=5,COUNTIFS('DATA ENTRY'!$F$9:$F$1000,$C11,'DATA ENTRY'!$O$9:$O$1000,"YES"),"")))))</f>
        <v>0</v>
      </c>
      <c r="J11" s="314">
        <f>IF($O$4=1,COUNTIFS('DATA ENTRY'!$F$9:$F$1000,$C11,'DATA ENTRY'!$AL$9:$AL$1000,"YES"),IF($O$4=2,COUNTIFS('DATA ENTRY'!$F$9:$F$1000,$C11,'DATA ENTRY'!$AM$9:$AM$1000,"YES"),IF($O$4=3,COUNTIFS('DATA ENTRY'!$F$9:$F$1000,$C11,'DATA ENTRY'!$AN$9:$AN$1000,"YES"),IF($O$4=4,COUNTIFS('DATA ENTRY'!$F$9:$F$1000,$C11,'DATA ENTRY'!$AO$9:$AO$1000,"YES"),IF($O$4=5,COUNTIFS('DATA ENTRY'!$F$9:$F$1000,$C11,'DATA ENTRY'!$AP$9:$AP$1000,"YES"),"")))))</f>
        <v>0</v>
      </c>
      <c r="K11" s="161">
        <f>COUNTIFS('DATA ENTRY'!$F$9:$F$1000,$C11,'DATA ENTRY'!$P$9:$P$1000,"YES")</f>
        <v>0</v>
      </c>
      <c r="L11" s="161">
        <f>COUNTIFS('DATA ENTRY'!$F$9:$F$1000,$C11,'DATA ENTRY'!$Q$9:$Q$1000,"YES")</f>
        <v>0</v>
      </c>
      <c r="M11" s="161">
        <f>COUNTIFS('DATA ENTRY'!$F$9:$F$1000,$C11,'DATA ENTRY'!$R$9:$R$1000,"YES")</f>
        <v>0</v>
      </c>
      <c r="N11" s="109" t="s">
        <v>183</v>
      </c>
      <c r="O11" s="163">
        <f>COUNTIFS('DATA ENTRY'!$F$9:$F$1000,$C11,'DATA ENTRY'!$AI$9:$AI$1000,"YES")</f>
        <v>0</v>
      </c>
      <c r="P11" s="11"/>
    </row>
    <row r="12" spans="1:16" ht="15">
      <c r="A12" s="11"/>
      <c r="B12" s="463"/>
      <c r="C12" s="108">
        <v>6</v>
      </c>
      <c r="D12" s="159">
        <f>COUNTIF('DATA ENTRY'!$F$9:$F$1000,C12)</f>
        <v>23</v>
      </c>
      <c r="E12" s="160">
        <f>COUNTIFS('DATA ENTRY'!$F$9:$F$1000,$C12,'DATA ENTRY'!$G$9:$G$1000,"YES")</f>
        <v>23</v>
      </c>
      <c r="F12" s="160">
        <f>COUNTIFS('DATA ENTRY'!$F$9:$F$1000,$C12,'DATA ENTRY'!$H$9:$H$1000,"YES")</f>
        <v>0</v>
      </c>
      <c r="G12" s="160">
        <f>COUNTIFS('DATA ENTRY'!$F$9:$F$1000,$C12,'DATA ENTRY'!$I$9:$I$1000,"YES")</f>
        <v>0</v>
      </c>
      <c r="H12" s="160">
        <f>COUNTIFS('DATA ENTRY'!$F$9:$F$1000,$C12,'DATA ENTRY'!$J$9:$J$1000,"YES")</f>
        <v>0</v>
      </c>
      <c r="I12" s="160">
        <f>IF($O$4=1,COUNTIFS('DATA ENTRY'!$F$9:$F$1000,$C12,'DATA ENTRY'!$K$9:$K$1000,"YES"),IF($O$4=2,COUNTIFS('DATA ENTRY'!$F$9:$F$1000,$C12,'DATA ENTRY'!$L$9:$L$1000,"YES"),IF($O$4=3,COUNTIFS('DATA ENTRY'!$F$9:$F$1000,$C12,'DATA ENTRY'!$M$9:$M$1000,"YES"),IF($O$4=4,COUNTIFS('DATA ENTRY'!$F$9:$F$1000,$C12,'DATA ENTRY'!$N$9:$N$1000,"YES"),IF($O$4=5,COUNTIFS('DATA ENTRY'!$F$9:$F$1000,$C12,'DATA ENTRY'!$O$9:$O$1000,"YES"),"")))))</f>
        <v>0</v>
      </c>
      <c r="J12" s="314">
        <f>IF($O$4=1,COUNTIFS('DATA ENTRY'!$F$9:$F$1000,$C12,'DATA ENTRY'!$AL$9:$AL$1000,"YES"),IF($O$4=2,COUNTIFS('DATA ENTRY'!$F$9:$F$1000,$C12,'DATA ENTRY'!$AM$9:$AM$1000,"YES"),IF($O$4=3,COUNTIFS('DATA ENTRY'!$F$9:$F$1000,$C12,'DATA ENTRY'!$AN$9:$AN$1000,"YES"),IF($O$4=4,COUNTIFS('DATA ENTRY'!$F$9:$F$1000,$C12,'DATA ENTRY'!$AO$9:$AO$1000,"YES"),IF($O$4=5,COUNTIFS('DATA ENTRY'!$F$9:$F$1000,$C12,'DATA ENTRY'!$AP$9:$AP$1000,"YES"),"")))))</f>
        <v>0</v>
      </c>
      <c r="K12" s="161">
        <f>COUNTIFS('DATA ENTRY'!$F$9:$F$1000,$C12,'DATA ENTRY'!$P$9:$P$1000,"YES")</f>
        <v>0</v>
      </c>
      <c r="L12" s="161">
        <f>COUNTIFS('DATA ENTRY'!$F$9:$F$1000,$C12,'DATA ENTRY'!$Q$9:$Q$1000,"YES")</f>
        <v>0</v>
      </c>
      <c r="M12" s="161">
        <f>COUNTIFS('DATA ENTRY'!$F$9:$F$1000,$C12,'DATA ENTRY'!$R$9:$R$1000,"YES")</f>
        <v>0</v>
      </c>
      <c r="N12" s="109" t="s">
        <v>183</v>
      </c>
      <c r="O12" s="163">
        <f>COUNTIFS('DATA ENTRY'!$F$9:$F$1000,$C12,'DATA ENTRY'!$AI$9:$AI$1000,"YES")</f>
        <v>0</v>
      </c>
      <c r="P12" s="11"/>
    </row>
    <row r="13" spans="1:16" ht="15">
      <c r="A13" s="11"/>
      <c r="B13" s="463"/>
      <c r="C13" s="108">
        <v>7</v>
      </c>
      <c r="D13" s="159">
        <f>COUNTIF('DATA ENTRY'!$F$9:$F$1000,C13)</f>
        <v>19</v>
      </c>
      <c r="E13" s="160">
        <f>COUNTIFS('DATA ENTRY'!$F$9:$F$1000,$C13,'DATA ENTRY'!$G$9:$G$1000,"YES")</f>
        <v>19</v>
      </c>
      <c r="F13" s="160">
        <f>COUNTIFS('DATA ENTRY'!$F$9:$F$1000,$C13,'DATA ENTRY'!$H$9:$H$1000,"YES")</f>
        <v>0</v>
      </c>
      <c r="G13" s="160">
        <f>COUNTIFS('DATA ENTRY'!$F$9:$F$1000,$C13,'DATA ENTRY'!$I$9:$I$1000,"YES")</f>
        <v>0</v>
      </c>
      <c r="H13" s="160">
        <f>COUNTIFS('DATA ENTRY'!$F$9:$F$1000,$C13,'DATA ENTRY'!$J$9:$J$1000,"YES")</f>
        <v>0</v>
      </c>
      <c r="I13" s="160">
        <f>IF($O$4=1,COUNTIFS('DATA ENTRY'!$F$9:$F$1000,$C13,'DATA ENTRY'!$K$9:$K$1000,"YES"),IF($O$4=2,COUNTIFS('DATA ENTRY'!$F$9:$F$1000,$C13,'DATA ENTRY'!$L$9:$L$1000,"YES"),IF($O$4=3,COUNTIFS('DATA ENTRY'!$F$9:$F$1000,$C13,'DATA ENTRY'!$M$9:$M$1000,"YES"),IF($O$4=4,COUNTIFS('DATA ENTRY'!$F$9:$F$1000,$C13,'DATA ENTRY'!$N$9:$N$1000,"YES"),IF($O$4=5,COUNTIFS('DATA ENTRY'!$F$9:$F$1000,$C13,'DATA ENTRY'!$O$9:$O$1000,"YES"),"")))))</f>
        <v>0</v>
      </c>
      <c r="J13" s="314">
        <f>IF($O$4=1,COUNTIFS('DATA ENTRY'!$F$9:$F$1000,$C13,'DATA ENTRY'!$AL$9:$AL$1000,"YES"),IF($O$4=2,COUNTIFS('DATA ENTRY'!$F$9:$F$1000,$C13,'DATA ENTRY'!$AM$9:$AM$1000,"YES"),IF($O$4=3,COUNTIFS('DATA ENTRY'!$F$9:$F$1000,$C13,'DATA ENTRY'!$AN$9:$AN$1000,"YES"),IF($O$4=4,COUNTIFS('DATA ENTRY'!$F$9:$F$1000,$C13,'DATA ENTRY'!$AO$9:$AO$1000,"YES"),IF($O$4=5,COUNTIFS('DATA ENTRY'!$F$9:$F$1000,$C13,'DATA ENTRY'!$AP$9:$AP$1000,"YES"),"")))))</f>
        <v>0</v>
      </c>
      <c r="K13" s="161">
        <f>COUNTIFS('DATA ENTRY'!$F$9:$F$1000,$C13,'DATA ENTRY'!$P$9:$P$1000,"YES")</f>
        <v>0</v>
      </c>
      <c r="L13" s="161">
        <f>COUNTIFS('DATA ENTRY'!$F$9:$F$1000,$C13,'DATA ENTRY'!$Q$9:$Q$1000,"YES")</f>
        <v>0</v>
      </c>
      <c r="M13" s="161">
        <f>COUNTIFS('DATA ENTRY'!$F$9:$F$1000,$C13,'DATA ENTRY'!$R$9:$R$1000,"YES")</f>
        <v>0</v>
      </c>
      <c r="N13" s="109" t="s">
        <v>183</v>
      </c>
      <c r="O13" s="163">
        <f>COUNTIFS('DATA ENTRY'!$F$9:$F$1000,$C13,'DATA ENTRY'!$AI$9:$AI$1000,"YES")</f>
        <v>0</v>
      </c>
      <c r="P13" s="11"/>
    </row>
    <row r="14" spans="1:16" ht="15">
      <c r="A14" s="11"/>
      <c r="B14" s="463"/>
      <c r="C14" s="108">
        <v>8</v>
      </c>
      <c r="D14" s="159">
        <f>COUNTIF('DATA ENTRY'!$F$9:$F$1000,C14)</f>
        <v>18</v>
      </c>
      <c r="E14" s="160">
        <f>COUNTIFS('DATA ENTRY'!$F$9:$F$1000,$C14,'DATA ENTRY'!$G$9:$G$1000,"YES")</f>
        <v>13</v>
      </c>
      <c r="F14" s="160">
        <f>COUNTIFS('DATA ENTRY'!$F$9:$F$1000,$C14,'DATA ENTRY'!$H$9:$H$1000,"YES")</f>
        <v>0</v>
      </c>
      <c r="G14" s="160">
        <f>COUNTIFS('DATA ENTRY'!$F$9:$F$1000,$C14,'DATA ENTRY'!$I$9:$I$1000,"YES")</f>
        <v>0</v>
      </c>
      <c r="H14" s="160">
        <f>COUNTIFS('DATA ENTRY'!$F$9:$F$1000,$C14,'DATA ENTRY'!$J$9:$J$1000,"YES")</f>
        <v>5</v>
      </c>
      <c r="I14" s="160">
        <f>IF($O$4=1,COUNTIFS('DATA ENTRY'!$F$9:$F$1000,$C14,'DATA ENTRY'!$K$9:$K$1000,"YES"),IF($O$4=2,COUNTIFS('DATA ENTRY'!$F$9:$F$1000,$C14,'DATA ENTRY'!$L$9:$L$1000,"YES"),IF($O$4=3,COUNTIFS('DATA ENTRY'!$F$9:$F$1000,$C14,'DATA ENTRY'!$M$9:$M$1000,"YES"),IF($O$4=4,COUNTIFS('DATA ENTRY'!$F$9:$F$1000,$C14,'DATA ENTRY'!$N$9:$N$1000,"YES"),IF($O$4=5,COUNTIFS('DATA ENTRY'!$F$9:$F$1000,$C14,'DATA ENTRY'!$O$9:$O$1000,"YES"),"")))))</f>
        <v>18</v>
      </c>
      <c r="J14" s="314">
        <f>IF($O$4=1,COUNTIFS('DATA ENTRY'!$F$9:$F$1000,$C14,'DATA ENTRY'!$AL$9:$AL$1000,"YES"),IF($O$4=2,COUNTIFS('DATA ENTRY'!$F$9:$F$1000,$C14,'DATA ENTRY'!$AM$9:$AM$1000,"YES"),IF($O$4=3,COUNTIFS('DATA ENTRY'!$F$9:$F$1000,$C14,'DATA ENTRY'!$AN$9:$AN$1000,"YES"),IF($O$4=4,COUNTIFS('DATA ENTRY'!$F$9:$F$1000,$C14,'DATA ENTRY'!$AO$9:$AO$1000,"YES"),IF($O$4=5,COUNTIFS('DATA ENTRY'!$F$9:$F$1000,$C14,'DATA ENTRY'!$AP$9:$AP$1000,"YES"),"")))))</f>
        <v>17</v>
      </c>
      <c r="K14" s="161">
        <f>COUNTIFS('DATA ENTRY'!$F$9:$F$1000,$C14,'DATA ENTRY'!$P$9:$P$1000,"YES")</f>
        <v>0</v>
      </c>
      <c r="L14" s="161">
        <f>COUNTIFS('DATA ENTRY'!$F$9:$F$1000,$C14,'DATA ENTRY'!$Q$9:$Q$1000,"YES")</f>
        <v>0</v>
      </c>
      <c r="M14" s="161">
        <f>COUNTIFS('DATA ENTRY'!$F$9:$F$1000,$C14,'DATA ENTRY'!$R$9:$R$1000,"YES")</f>
        <v>0</v>
      </c>
      <c r="N14" s="145" t="s">
        <v>183</v>
      </c>
      <c r="O14" s="163">
        <f>COUNTIFS('DATA ENTRY'!$F$9:$F$1000,$C14,'DATA ENTRY'!$AI$9:$AI$1000,"YES")</f>
        <v>17</v>
      </c>
      <c r="P14" s="11"/>
    </row>
    <row r="15" spans="1:16" s="9" customFormat="1" ht="15">
      <c r="A15" s="11"/>
      <c r="B15" s="463"/>
      <c r="C15" s="108">
        <v>9</v>
      </c>
      <c r="D15" s="159">
        <f>COUNTIF('DATA ENTRY'!$F$9:$F$1000,C15)</f>
        <v>22</v>
      </c>
      <c r="E15" s="160">
        <f>COUNTIFS('DATA ENTRY'!$F$9:$F$1000,$C15,'DATA ENTRY'!$G$9:$G$1000,"YES")</f>
        <v>15</v>
      </c>
      <c r="F15" s="160">
        <f>COUNTIFS('DATA ENTRY'!$F$9:$F$1000,$C15,'DATA ENTRY'!$H$9:$H$1000,"YES")</f>
        <v>0</v>
      </c>
      <c r="G15" s="160">
        <f>COUNTIFS('DATA ENTRY'!$F$9:$F$1000,$C15,'DATA ENTRY'!$I$9:$I$1000,"YES")</f>
        <v>0</v>
      </c>
      <c r="H15" s="160">
        <f>COUNTIFS('DATA ENTRY'!$F$9:$F$1000,$C15,'DATA ENTRY'!$J$9:$J$1000,"YES")</f>
        <v>7</v>
      </c>
      <c r="I15" s="160">
        <f>IF($O$4=1,COUNTIFS('DATA ENTRY'!$F$9:$F$1000,$C15,'DATA ENTRY'!$K$9:$K$1000,"YES"),IF($O$4=2,COUNTIFS('DATA ENTRY'!$F$9:$F$1000,$C15,'DATA ENTRY'!$L$9:$L$1000,"YES"),IF($O$4=3,COUNTIFS('DATA ENTRY'!$F$9:$F$1000,$C15,'DATA ENTRY'!$M$9:$M$1000,"YES"),IF($O$4=4,COUNTIFS('DATA ENTRY'!$F$9:$F$1000,$C15,'DATA ENTRY'!$N$9:$N$1000,"YES"),IF($O$4=5,COUNTIFS('DATA ENTRY'!$F$9:$F$1000,$C15,'DATA ENTRY'!$O$9:$O$1000,"YES"),"")))))</f>
        <v>16</v>
      </c>
      <c r="J15" s="314">
        <f>IF($O$4=1,COUNTIFS('DATA ENTRY'!$F$9:$F$1000,$C15,'DATA ENTRY'!$AL$9:$AL$1000,"YES"),IF($O$4=2,COUNTIFS('DATA ENTRY'!$F$9:$F$1000,$C15,'DATA ENTRY'!$AM$9:$AM$1000,"YES"),IF($O$4=3,COUNTIFS('DATA ENTRY'!$F$9:$F$1000,$C15,'DATA ENTRY'!$AN$9:$AN$1000,"YES"),IF($O$4=4,COUNTIFS('DATA ENTRY'!$F$9:$F$1000,$C15,'DATA ENTRY'!$AO$9:$AO$1000,"YES"),IF($O$4=5,COUNTIFS('DATA ENTRY'!$F$9:$F$1000,$C15,'DATA ENTRY'!$AP$9:$AP$1000,"YES"),"")))))</f>
        <v>20</v>
      </c>
      <c r="K15" s="161">
        <f>COUNTIFS('DATA ENTRY'!$F$9:$F$1000,$C15,'DATA ENTRY'!$P$9:$P$1000,"YES")</f>
        <v>0</v>
      </c>
      <c r="L15" s="161">
        <f>COUNTIFS('DATA ENTRY'!$F$9:$F$1000,$C15,'DATA ENTRY'!$Q$9:$Q$1000,"YES")</f>
        <v>0</v>
      </c>
      <c r="M15" s="161">
        <f>COUNTIFS('DATA ENTRY'!$F$9:$F$1000,$C15,'DATA ENTRY'!$R$9:$R$1000,"YES")</f>
        <v>0</v>
      </c>
      <c r="N15" s="145" t="s">
        <v>183</v>
      </c>
      <c r="O15" s="163">
        <f>COUNTIFS('DATA ENTRY'!$F$9:$F$1000,$C15,'DATA ENTRY'!$AI$9:$AI$1000,"YES")</f>
        <v>22</v>
      </c>
      <c r="P15" s="11"/>
    </row>
    <row r="16" spans="1:16" s="9" customFormat="1" ht="15">
      <c r="A16" s="11"/>
      <c r="B16" s="463"/>
      <c r="C16" s="108">
        <v>10</v>
      </c>
      <c r="D16" s="159">
        <f>COUNTIF('DATA ENTRY'!$F$9:$F$1000,C16)</f>
        <v>39</v>
      </c>
      <c r="E16" s="160">
        <f>COUNTIFS('DATA ENTRY'!$F$9:$F$1000,$C16,'DATA ENTRY'!$G$9:$G$1000,"YES")</f>
        <v>0</v>
      </c>
      <c r="F16" s="160">
        <f>COUNTIFS('DATA ENTRY'!$F$9:$F$1000,$C16,'DATA ENTRY'!$H$9:$H$1000,"YES")</f>
        <v>0</v>
      </c>
      <c r="G16" s="160">
        <f>COUNTIFS('DATA ENTRY'!$F$9:$F$1000,$C16,'DATA ENTRY'!$I$9:$I$1000,"YES")</f>
        <v>0</v>
      </c>
      <c r="H16" s="160">
        <f>COUNTIFS('DATA ENTRY'!$F$9:$F$1000,$C16,'DATA ENTRY'!$J$9:$J$1000,"YES")</f>
        <v>0</v>
      </c>
      <c r="I16" s="160">
        <f>IF($O$4=1,COUNTIFS('DATA ENTRY'!$F$9:$F$1000,$C16,'DATA ENTRY'!$K$9:$K$1000,"YES"),IF($O$4=2,COUNTIFS('DATA ENTRY'!$F$9:$F$1000,$C16,'DATA ENTRY'!$L$9:$L$1000,"YES"),IF($O$4=3,COUNTIFS('DATA ENTRY'!$F$9:$F$1000,$C16,'DATA ENTRY'!$M$9:$M$1000,"YES"),IF($O$4=4,COUNTIFS('DATA ENTRY'!$F$9:$F$1000,$C16,'DATA ENTRY'!$N$9:$N$1000,"YES"),IF($O$4=5,COUNTIFS('DATA ENTRY'!$F$9:$F$1000,$C16,'DATA ENTRY'!$O$9:$O$1000,"YES"),"")))))</f>
        <v>0</v>
      </c>
      <c r="J16" s="314">
        <f>IF($O$4=1,COUNTIFS('DATA ENTRY'!$F$9:$F$1000,$C16,'DATA ENTRY'!$AL$9:$AL$1000,"YES"),IF($O$4=2,COUNTIFS('DATA ENTRY'!$F$9:$F$1000,$C16,'DATA ENTRY'!$AM$9:$AM$1000,"YES"),IF($O$4=3,COUNTIFS('DATA ENTRY'!$F$9:$F$1000,$C16,'DATA ENTRY'!$AN$9:$AN$1000,"YES"),IF($O$4=4,COUNTIFS('DATA ENTRY'!$F$9:$F$1000,$C16,'DATA ENTRY'!$AO$9:$AO$1000,"YES"),IF($O$4=5,COUNTIFS('DATA ENTRY'!$F$9:$F$1000,$C16,'DATA ENTRY'!$AP$9:$AP$1000,"YES"),"")))))</f>
        <v>0</v>
      </c>
      <c r="K16" s="161">
        <f>COUNTIFS('DATA ENTRY'!$F$9:$F$1000,$C16,'DATA ENTRY'!$P$9:$P$1000,"YES")</f>
        <v>0</v>
      </c>
      <c r="L16" s="161">
        <f>COUNTIFS('DATA ENTRY'!$F$9:$F$1000,$C16,'DATA ENTRY'!$Q$9:$Q$1000,"YES")</f>
        <v>0</v>
      </c>
      <c r="M16" s="161">
        <f>COUNTIFS('DATA ENTRY'!$F$9:$F$1000,$C16,'DATA ENTRY'!$R$9:$R$1000,"YES")</f>
        <v>0</v>
      </c>
      <c r="N16" s="145" t="s">
        <v>183</v>
      </c>
      <c r="O16" s="163">
        <f>COUNTIFS('DATA ENTRY'!$F$9:$F$1000,$C16,'DATA ENTRY'!$AI$9:$AI$1000,"YES")</f>
        <v>0</v>
      </c>
      <c r="P16" s="11"/>
    </row>
    <row r="17" spans="1:16" s="9" customFormat="1" ht="15">
      <c r="A17" s="11"/>
      <c r="B17" s="463"/>
      <c r="C17" s="108">
        <v>11</v>
      </c>
      <c r="D17" s="159">
        <f>COUNTIF('DATA ENTRY'!$F$9:$F$1000,C17)</f>
        <v>48</v>
      </c>
      <c r="E17" s="160">
        <f>COUNTIFS('DATA ENTRY'!$F$9:$F$1000,$C17,'DATA ENTRY'!$G$9:$G$1000,"YES")</f>
        <v>48</v>
      </c>
      <c r="F17" s="160">
        <f>COUNTIFS('DATA ENTRY'!$F$9:$F$1000,$C17,'DATA ENTRY'!$H$9:$H$1000,"YES")</f>
        <v>0</v>
      </c>
      <c r="G17" s="160">
        <f>COUNTIFS('DATA ENTRY'!$F$9:$F$1000,$C17,'DATA ENTRY'!$I$9:$I$1000,"YES")</f>
        <v>0</v>
      </c>
      <c r="H17" s="160">
        <f>COUNTIFS('DATA ENTRY'!$F$9:$F$1000,$C17,'DATA ENTRY'!$J$9:$J$1000,"YES")</f>
        <v>0</v>
      </c>
      <c r="I17" s="160">
        <f>IF($O$4=1,COUNTIFS('DATA ENTRY'!$F$9:$F$1000,$C17,'DATA ENTRY'!$K$9:$K$1000,"YES"),IF($O$4=2,COUNTIFS('DATA ENTRY'!$F$9:$F$1000,$C17,'DATA ENTRY'!$L$9:$L$1000,"YES"),IF($O$4=3,COUNTIFS('DATA ENTRY'!$F$9:$F$1000,$C17,'DATA ENTRY'!$M$9:$M$1000,"YES"),IF($O$4=4,COUNTIFS('DATA ENTRY'!$F$9:$F$1000,$C17,'DATA ENTRY'!$N$9:$N$1000,"YES"),IF($O$4=5,COUNTIFS('DATA ENTRY'!$F$9:$F$1000,$C17,'DATA ENTRY'!$O$9:$O$1000,"YES"),"")))))</f>
        <v>33</v>
      </c>
      <c r="J17" s="314">
        <f>IF($O$4=1,COUNTIFS('DATA ENTRY'!$F$9:$F$1000,$C17,'DATA ENTRY'!$AL$9:$AL$1000,"YES"),IF($O$4=2,COUNTIFS('DATA ENTRY'!$F$9:$F$1000,$C17,'DATA ENTRY'!$AM$9:$AM$1000,"YES"),IF($O$4=3,COUNTIFS('DATA ENTRY'!$F$9:$F$1000,$C17,'DATA ENTRY'!$AN$9:$AN$1000,"YES"),IF($O$4=4,COUNTIFS('DATA ENTRY'!$F$9:$F$1000,$C17,'DATA ENTRY'!$AO$9:$AO$1000,"YES"),IF($O$4=5,COUNTIFS('DATA ENTRY'!$F$9:$F$1000,$C17,'DATA ENTRY'!$AP$9:$AP$1000,"YES"),"")))))</f>
        <v>48</v>
      </c>
      <c r="K17" s="161">
        <f>COUNTIFS('DATA ENTRY'!$F$9:$F$1000,$C17,'DATA ENTRY'!$P$9:$P$1000,"YES")</f>
        <v>0</v>
      </c>
      <c r="L17" s="161">
        <f>COUNTIFS('DATA ENTRY'!$F$9:$F$1000,$C17,'DATA ENTRY'!$Q$9:$Q$1000,"YES")</f>
        <v>0</v>
      </c>
      <c r="M17" s="161">
        <f>COUNTIFS('DATA ENTRY'!$F$9:$F$1000,$C17,'DATA ENTRY'!$R$9:$R$1000,"YES")</f>
        <v>0</v>
      </c>
      <c r="N17" s="145" t="s">
        <v>183</v>
      </c>
      <c r="O17" s="163">
        <f>COUNTIFS('DATA ENTRY'!$F$9:$F$1000,$C17,'DATA ENTRY'!$AI$9:$AI$1000,"YES")</f>
        <v>48</v>
      </c>
      <c r="P17" s="11"/>
    </row>
    <row r="18" spans="1:16" s="9" customFormat="1" ht="15">
      <c r="A18" s="11"/>
      <c r="B18" s="463"/>
      <c r="C18" s="108">
        <v>12</v>
      </c>
      <c r="D18" s="159">
        <f>COUNTIF('DATA ENTRY'!$F$9:$F$1000,C18)</f>
        <v>25</v>
      </c>
      <c r="E18" s="160">
        <f>COUNTIFS('DATA ENTRY'!$F$9:$F$1000,$C18,'DATA ENTRY'!$G$9:$G$1000,"YES")</f>
        <v>25</v>
      </c>
      <c r="F18" s="160">
        <f>COUNTIFS('DATA ENTRY'!$F$9:$F$1000,$C18,'DATA ENTRY'!$H$9:$H$1000,"YES")</f>
        <v>0</v>
      </c>
      <c r="G18" s="160">
        <f>COUNTIFS('DATA ENTRY'!$F$9:$F$1000,$C18,'DATA ENTRY'!$I$9:$I$1000,"YES")</f>
        <v>0</v>
      </c>
      <c r="H18" s="160">
        <f>COUNTIFS('DATA ENTRY'!$F$9:$F$1000,$C18,'DATA ENTRY'!$J$9:$J$1000,"YES")</f>
        <v>0</v>
      </c>
      <c r="I18" s="160">
        <f>IF($O$4=1,COUNTIFS('DATA ENTRY'!$F$9:$F$1000,$C18,'DATA ENTRY'!$K$9:$K$1000,"YES"),IF($O$4=2,COUNTIFS('DATA ENTRY'!$F$9:$F$1000,$C18,'DATA ENTRY'!$L$9:$L$1000,"YES"),IF($O$4=3,COUNTIFS('DATA ENTRY'!$F$9:$F$1000,$C18,'DATA ENTRY'!$M$9:$M$1000,"YES"),IF($O$4=4,COUNTIFS('DATA ENTRY'!$F$9:$F$1000,$C18,'DATA ENTRY'!$N$9:$N$1000,"YES"),IF($O$4=5,COUNTIFS('DATA ENTRY'!$F$9:$F$1000,$C18,'DATA ENTRY'!$O$9:$O$1000,"YES"),"")))))</f>
        <v>24</v>
      </c>
      <c r="J18" s="314">
        <f>IF($O$4=1,COUNTIFS('DATA ENTRY'!$F$9:$F$1000,$C18,'DATA ENTRY'!$AL$9:$AL$1000,"YES"),IF($O$4=2,COUNTIFS('DATA ENTRY'!$F$9:$F$1000,$C18,'DATA ENTRY'!$AM$9:$AM$1000,"YES"),IF($O$4=3,COUNTIFS('DATA ENTRY'!$F$9:$F$1000,$C18,'DATA ENTRY'!$AN$9:$AN$1000,"YES"),IF($O$4=4,COUNTIFS('DATA ENTRY'!$F$9:$F$1000,$C18,'DATA ENTRY'!$AO$9:$AO$1000,"YES"),IF($O$4=5,COUNTIFS('DATA ENTRY'!$F$9:$F$1000,$C18,'DATA ENTRY'!$AP$9:$AP$1000,"YES"),"")))))</f>
        <v>25</v>
      </c>
      <c r="K18" s="161">
        <f>COUNTIFS('DATA ENTRY'!$F$9:$F$1000,$C18,'DATA ENTRY'!$P$9:$P$1000,"YES")</f>
        <v>0</v>
      </c>
      <c r="L18" s="161">
        <f>COUNTIFS('DATA ENTRY'!$F$9:$F$1000,$C18,'DATA ENTRY'!$Q$9:$Q$1000,"YES")</f>
        <v>0</v>
      </c>
      <c r="M18" s="161">
        <f>COUNTIFS('DATA ENTRY'!$F$9:$F$1000,$C18,'DATA ENTRY'!$R$9:$R$1000,"YES")</f>
        <v>0</v>
      </c>
      <c r="N18" s="145" t="s">
        <v>183</v>
      </c>
      <c r="O18" s="163">
        <f>COUNTIFS('DATA ENTRY'!$F$9:$F$1000,$C18,'DATA ENTRY'!$AI$9:$AI$1000,"YES")</f>
        <v>25</v>
      </c>
      <c r="P18" s="11"/>
    </row>
    <row r="19" spans="1:16" ht="25.5" customHeight="1">
      <c r="A19" s="11"/>
      <c r="B19" s="146" t="s">
        <v>316</v>
      </c>
      <c r="C19" s="147"/>
      <c r="D19" s="162">
        <f>SUM(D7:D18)</f>
        <v>271</v>
      </c>
      <c r="E19" s="162">
        <f aca="true" t="shared" si="0" ref="E19:O19">SUM(E7:E18)</f>
        <v>181</v>
      </c>
      <c r="F19" s="162">
        <f t="shared" si="0"/>
        <v>0</v>
      </c>
      <c r="G19" s="162">
        <f t="shared" si="0"/>
        <v>1</v>
      </c>
      <c r="H19" s="162">
        <f t="shared" si="0"/>
        <v>47</v>
      </c>
      <c r="I19" s="162">
        <f t="shared" si="0"/>
        <v>91</v>
      </c>
      <c r="J19" s="162">
        <f t="shared" si="0"/>
        <v>112</v>
      </c>
      <c r="K19" s="162">
        <f t="shared" si="0"/>
        <v>0</v>
      </c>
      <c r="L19" s="162">
        <f t="shared" si="0"/>
        <v>0</v>
      </c>
      <c r="M19" s="162">
        <f t="shared" si="0"/>
        <v>0</v>
      </c>
      <c r="N19" s="162"/>
      <c r="O19" s="162">
        <f t="shared" si="0"/>
        <v>112</v>
      </c>
      <c r="P19" s="11"/>
    </row>
    <row r="20" spans="1:16" ht="15">
      <c r="A20" s="11"/>
      <c r="P20" s="11"/>
    </row>
    <row r="21" spans="1:16" ht="15">
      <c r="A21" s="11"/>
      <c r="P21" s="11"/>
    </row>
    <row r="22" spans="1:16" ht="15">
      <c r="A22" s="11"/>
      <c r="P22" s="11"/>
    </row>
    <row r="23" spans="1:16" ht="15">
      <c r="A23" s="11"/>
      <c r="P23" s="11"/>
    </row>
    <row r="24" spans="1:16" ht="15">
      <c r="A24" s="11"/>
      <c r="P24" s="11"/>
    </row>
    <row r="25" spans="1:16" ht="15">
      <c r="A25" s="11"/>
      <c r="P25" s="11"/>
    </row>
    <row r="26" spans="1:16" ht="15">
      <c r="A26" s="11"/>
      <c r="P26" s="11"/>
    </row>
    <row r="27" spans="1:16" ht="15">
      <c r="A27" s="11"/>
      <c r="B27" s="11"/>
      <c r="C27" s="11"/>
      <c r="D27" s="11"/>
      <c r="E27" s="11"/>
      <c r="F27" s="11"/>
      <c r="G27" s="11"/>
      <c r="H27" s="11"/>
      <c r="I27" s="11"/>
      <c r="J27" s="11"/>
      <c r="K27" s="11"/>
      <c r="L27" s="11"/>
      <c r="M27" s="11"/>
      <c r="N27" s="11"/>
      <c r="O27" s="11"/>
      <c r="P27" s="11"/>
    </row>
  </sheetData>
  <sheetProtection password="CE20" sheet="1" objects="1" scenarios="1" formatColumns="0" formatRows="0"/>
  <mergeCells count="5">
    <mergeCell ref="B2:O2"/>
    <mergeCell ref="B3:N3"/>
    <mergeCell ref="E4:J4"/>
    <mergeCell ref="K4:M4"/>
    <mergeCell ref="B7:B18"/>
  </mergeCells>
  <dataValidations count="2">
    <dataValidation type="list" allowBlank="1" sqref="N7:N18">
      <formula1>"YES,NO"</formula1>
    </dataValidation>
    <dataValidation type="list" allowBlank="1" showInputMessage="1" showErrorMessage="1" sqref="O4">
      <formula1>"1,2,3,4,5"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2"/>
  <drawing r:id="rId1"/>
</worksheet>
</file>

<file path=xl/worksheets/sheet12.xml><?xml version="1.0" encoding="utf-8"?>
<worksheet xmlns="http://schemas.openxmlformats.org/spreadsheetml/2006/main" xmlns:r="http://schemas.openxmlformats.org/officeDocument/2006/relationships">
  <sheetPr codeName="Sheet11">
    <tabColor rgb="FF002060"/>
  </sheetPr>
  <dimension ref="B2:AL20"/>
  <sheetViews>
    <sheetView showGridLines="0" workbookViewId="0" topLeftCell="A1"/>
  </sheetViews>
  <sheetFormatPr defaultColWidth="9.140625" defaultRowHeight="15"/>
  <cols>
    <col min="1" max="1" width="2.8515625" style="0" customWidth="1"/>
    <col min="2" max="2" width="5.57421875" style="0" customWidth="1"/>
    <col min="3" max="3" width="8.7109375" style="118" customWidth="1"/>
    <col min="4" max="5" width="10.421875" style="0" bestFit="1" customWidth="1"/>
    <col min="32" max="32" width="9.140625" style="0" hidden="1" customWidth="1"/>
  </cols>
  <sheetData>
    <row r="1" ht="13.5" customHeight="1"/>
    <row r="2" spans="2:18" ht="25.5" customHeight="1">
      <c r="B2" s="465" t="str">
        <f>DASHBOARD!B2</f>
        <v>कार्यालय प्रधानाचार्य राजकीय उच्च माध्यमिक विद्यालय 13डीओएल, श्री गंगानगर</v>
      </c>
      <c r="C2" s="465"/>
      <c r="D2" s="465"/>
      <c r="E2" s="465"/>
      <c r="F2" s="465"/>
      <c r="G2" s="465"/>
      <c r="H2" s="465"/>
      <c r="I2" s="465"/>
      <c r="J2" s="465"/>
      <c r="K2" s="465"/>
      <c r="L2" s="465"/>
      <c r="M2" s="465"/>
      <c r="N2" s="465"/>
      <c r="O2" s="465"/>
      <c r="P2" s="465"/>
      <c r="Q2" s="465"/>
      <c r="R2" s="465"/>
    </row>
    <row r="3" spans="20:26" ht="20.5" customHeight="1">
      <c r="T3" s="178" t="s">
        <v>300</v>
      </c>
      <c r="U3" s="178"/>
      <c r="V3" s="178"/>
      <c r="W3" s="178"/>
      <c r="X3" s="178"/>
      <c r="Y3" s="178"/>
      <c r="Z3" s="178"/>
    </row>
    <row r="4" spans="20:22" ht="19.5" customHeight="1">
      <c r="T4" s="177" t="s">
        <v>301</v>
      </c>
      <c r="U4" s="466"/>
      <c r="V4" s="467"/>
    </row>
    <row r="5" spans="2:38" ht="14.5" customHeight="1">
      <c r="B5" s="471" t="s">
        <v>280</v>
      </c>
      <c r="C5" s="471" t="s">
        <v>2</v>
      </c>
      <c r="D5" s="468" t="s">
        <v>302</v>
      </c>
      <c r="E5" s="468"/>
      <c r="F5" s="468"/>
      <c r="G5" s="468"/>
      <c r="H5" s="468"/>
      <c r="I5" s="468"/>
      <c r="J5" s="469" t="s">
        <v>303</v>
      </c>
      <c r="K5" s="469"/>
      <c r="L5" s="469"/>
      <c r="M5" s="469"/>
      <c r="N5" s="469"/>
      <c r="O5" s="469"/>
      <c r="P5" s="464" t="s">
        <v>304</v>
      </c>
      <c r="Q5" s="464"/>
      <c r="R5" s="464"/>
      <c r="S5" s="464"/>
      <c r="T5" s="464"/>
      <c r="U5" s="464"/>
      <c r="V5" s="470" t="s">
        <v>305</v>
      </c>
      <c r="W5" s="470"/>
      <c r="X5" s="470"/>
      <c r="Y5" s="470"/>
      <c r="Z5" s="470"/>
      <c r="AA5" s="470"/>
      <c r="AB5" s="464" t="s">
        <v>322</v>
      </c>
      <c r="AC5" s="464"/>
      <c r="AD5" s="464"/>
      <c r="AE5" s="464"/>
      <c r="AF5" s="464"/>
      <c r="AG5" s="464"/>
      <c r="AH5" s="9"/>
      <c r="AI5" s="9"/>
      <c r="AJ5" s="9"/>
      <c r="AK5" s="9"/>
      <c r="AL5" s="9"/>
    </row>
    <row r="6" spans="2:33" ht="14.5" customHeight="1">
      <c r="B6" s="471"/>
      <c r="C6" s="471"/>
      <c r="D6" s="125">
        <v>44147</v>
      </c>
      <c r="E6" s="125">
        <v>44179</v>
      </c>
      <c r="F6" s="126"/>
      <c r="G6" s="126"/>
      <c r="H6" s="126"/>
      <c r="I6" s="126"/>
      <c r="J6" s="127"/>
      <c r="K6" s="127"/>
      <c r="L6" s="127"/>
      <c r="M6" s="127"/>
      <c r="N6" s="127"/>
      <c r="O6" s="127"/>
      <c r="P6" s="128"/>
      <c r="Q6" s="128"/>
      <c r="R6" s="128"/>
      <c r="S6" s="128"/>
      <c r="T6" s="128"/>
      <c r="U6" s="128"/>
      <c r="V6" s="126"/>
      <c r="W6" s="126"/>
      <c r="X6" s="126"/>
      <c r="Y6" s="126"/>
      <c r="Z6" s="126"/>
      <c r="AA6" s="126"/>
      <c r="AB6" s="128"/>
      <c r="AC6" s="128"/>
      <c r="AD6" s="128"/>
      <c r="AE6" s="128"/>
      <c r="AF6" s="128"/>
      <c r="AG6" s="128"/>
    </row>
    <row r="7" spans="2:33" s="9" customFormat="1" ht="14.5" customHeight="1">
      <c r="B7" s="471"/>
      <c r="C7" s="471"/>
      <c r="D7" s="119" t="s">
        <v>281</v>
      </c>
      <c r="E7" s="119" t="s">
        <v>282</v>
      </c>
      <c r="F7" s="119" t="s">
        <v>283</v>
      </c>
      <c r="G7" s="119" t="s">
        <v>284</v>
      </c>
      <c r="H7" s="119" t="s">
        <v>285</v>
      </c>
      <c r="I7" s="119" t="s">
        <v>286</v>
      </c>
      <c r="J7" s="120" t="s">
        <v>281</v>
      </c>
      <c r="K7" s="120" t="s">
        <v>282</v>
      </c>
      <c r="L7" s="120" t="s">
        <v>283</v>
      </c>
      <c r="M7" s="120" t="s">
        <v>284</v>
      </c>
      <c r="N7" s="120" t="s">
        <v>285</v>
      </c>
      <c r="O7" s="120" t="s">
        <v>286</v>
      </c>
      <c r="P7" s="121" t="s">
        <v>281</v>
      </c>
      <c r="Q7" s="121" t="s">
        <v>282</v>
      </c>
      <c r="R7" s="121" t="s">
        <v>283</v>
      </c>
      <c r="S7" s="121" t="s">
        <v>284</v>
      </c>
      <c r="T7" s="121" t="s">
        <v>285</v>
      </c>
      <c r="U7" s="121" t="s">
        <v>286</v>
      </c>
      <c r="V7" s="119" t="s">
        <v>281</v>
      </c>
      <c r="W7" s="119" t="s">
        <v>282</v>
      </c>
      <c r="X7" s="119" t="s">
        <v>283</v>
      </c>
      <c r="Y7" s="119" t="s">
        <v>284</v>
      </c>
      <c r="Z7" s="119" t="s">
        <v>285</v>
      </c>
      <c r="AA7" s="119" t="s">
        <v>286</v>
      </c>
      <c r="AB7" s="121" t="s">
        <v>281</v>
      </c>
      <c r="AC7" s="121" t="s">
        <v>282</v>
      </c>
      <c r="AD7" s="121" t="s">
        <v>283</v>
      </c>
      <c r="AE7" s="121" t="s">
        <v>284</v>
      </c>
      <c r="AF7" s="121" t="s">
        <v>285</v>
      </c>
      <c r="AG7" s="121" t="s">
        <v>286</v>
      </c>
    </row>
    <row r="8" spans="2:33" ht="15.5" customHeight="1">
      <c r="B8" s="471"/>
      <c r="C8" s="471"/>
      <c r="D8" s="468" t="s">
        <v>287</v>
      </c>
      <c r="E8" s="468"/>
      <c r="F8" s="468"/>
      <c r="G8" s="468"/>
      <c r="H8" s="468"/>
      <c r="I8" s="468"/>
      <c r="J8" s="469" t="s">
        <v>287</v>
      </c>
      <c r="K8" s="469"/>
      <c r="L8" s="469"/>
      <c r="M8" s="469"/>
      <c r="N8" s="469"/>
      <c r="O8" s="469"/>
      <c r="P8" s="464" t="s">
        <v>287</v>
      </c>
      <c r="Q8" s="464"/>
      <c r="R8" s="464"/>
      <c r="S8" s="464"/>
      <c r="T8" s="464"/>
      <c r="U8" s="464"/>
      <c r="V8" s="470" t="s">
        <v>287</v>
      </c>
      <c r="W8" s="470"/>
      <c r="X8" s="470"/>
      <c r="Y8" s="470"/>
      <c r="Z8" s="470"/>
      <c r="AA8" s="470"/>
      <c r="AB8" s="464" t="s">
        <v>287</v>
      </c>
      <c r="AC8" s="464"/>
      <c r="AD8" s="464"/>
      <c r="AE8" s="464"/>
      <c r="AF8" s="464"/>
      <c r="AG8" s="464"/>
    </row>
    <row r="9" spans="2:33" ht="23" customHeight="1">
      <c r="B9" s="17">
        <v>1</v>
      </c>
      <c r="C9" s="122" t="s">
        <v>288</v>
      </c>
      <c r="D9" s="124"/>
      <c r="E9" s="124"/>
      <c r="F9" s="124"/>
      <c r="G9" s="124"/>
      <c r="H9" s="124"/>
      <c r="I9" s="124"/>
      <c r="J9" s="124"/>
      <c r="K9" s="124"/>
      <c r="L9" s="124"/>
      <c r="M9" s="124"/>
      <c r="N9" s="124"/>
      <c r="O9" s="124"/>
      <c r="P9" s="124" t="s">
        <v>326</v>
      </c>
      <c r="Q9" s="124"/>
      <c r="R9" s="124"/>
      <c r="S9" s="124"/>
      <c r="T9" s="124"/>
      <c r="U9" s="124"/>
      <c r="V9" s="124"/>
      <c r="W9" s="124"/>
      <c r="X9" s="124"/>
      <c r="Y9" s="124"/>
      <c r="Z9" s="124"/>
      <c r="AA9" s="124"/>
      <c r="AB9" s="124"/>
      <c r="AC9" s="124"/>
      <c r="AD9" s="124"/>
      <c r="AE9" s="124"/>
      <c r="AF9" s="124"/>
      <c r="AG9" s="124"/>
    </row>
    <row r="10" spans="2:33" ht="23" customHeight="1">
      <c r="B10" s="17">
        <v>2</v>
      </c>
      <c r="C10" s="122" t="s">
        <v>289</v>
      </c>
      <c r="D10" s="124" t="s">
        <v>306</v>
      </c>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row>
    <row r="11" spans="2:33" ht="23" customHeight="1">
      <c r="B11" s="17">
        <v>3</v>
      </c>
      <c r="C11" s="122" t="s">
        <v>290</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row>
    <row r="12" spans="2:33" ht="23" customHeight="1">
      <c r="B12" s="17">
        <v>4</v>
      </c>
      <c r="C12" s="122" t="s">
        <v>291</v>
      </c>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row>
    <row r="13" spans="2:33" ht="23" customHeight="1">
      <c r="B13" s="17">
        <v>5</v>
      </c>
      <c r="C13" s="122" t="s">
        <v>292</v>
      </c>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row>
    <row r="14" spans="2:33" ht="23" customHeight="1">
      <c r="B14" s="17">
        <v>6</v>
      </c>
      <c r="C14" s="122" t="s">
        <v>293</v>
      </c>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row>
    <row r="15" spans="2:33" ht="23" customHeight="1">
      <c r="B15" s="17">
        <v>7</v>
      </c>
      <c r="C15" s="122" t="s">
        <v>294</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row>
    <row r="16" spans="2:33" ht="23" customHeight="1">
      <c r="B16" s="17">
        <v>8</v>
      </c>
      <c r="C16" s="122" t="s">
        <v>295</v>
      </c>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row>
    <row r="17" spans="2:33" ht="23" customHeight="1">
      <c r="B17" s="17">
        <v>9</v>
      </c>
      <c r="C17" s="122" t="s">
        <v>296</v>
      </c>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row>
    <row r="18" spans="2:33" ht="23" customHeight="1">
      <c r="B18" s="17">
        <v>10</v>
      </c>
      <c r="C18" s="122" t="s">
        <v>297</v>
      </c>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row>
    <row r="19" spans="2:33" ht="23" customHeight="1">
      <c r="B19" s="17">
        <v>11</v>
      </c>
      <c r="C19" s="122" t="s">
        <v>298</v>
      </c>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row>
    <row r="20" spans="2:33" ht="23" customHeight="1">
      <c r="B20" s="123">
        <v>12</v>
      </c>
      <c r="C20" s="122" t="s">
        <v>299</v>
      </c>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row>
  </sheetData>
  <sheetProtection password="CE20" sheet="1" objects="1" scenarios="1" formatCells="0" formatColumns="0" formatRows="0" insertColumns="0" insertRows="0"/>
  <mergeCells count="14">
    <mergeCell ref="AB5:AG5"/>
    <mergeCell ref="AB8:AG8"/>
    <mergeCell ref="B2:R2"/>
    <mergeCell ref="U4:V4"/>
    <mergeCell ref="D8:I8"/>
    <mergeCell ref="J8:O8"/>
    <mergeCell ref="P8:U8"/>
    <mergeCell ref="V8:AA8"/>
    <mergeCell ref="C5:C8"/>
    <mergeCell ref="B5:B8"/>
    <mergeCell ref="D5:I5"/>
    <mergeCell ref="J5:O5"/>
    <mergeCell ref="P5:U5"/>
    <mergeCell ref="V5:AA5"/>
  </mergeCells>
  <dataValidations count="1">
    <dataValidation type="list" allowBlank="1" showInputMessage="1" showErrorMessage="1" sqref="U4:V4">
      <formula1>$AF$5:$AF$16</formula1>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FF0000"/>
  </sheetPr>
  <dimension ref="A1:R112"/>
  <sheetViews>
    <sheetView showGridLines="0" zoomScale="90" zoomScaleNormal="90" workbookViewId="0" topLeftCell="F1">
      <selection activeCell="Q3" sqref="Q3"/>
    </sheetView>
  </sheetViews>
  <sheetFormatPr defaultColWidth="9.140625" defaultRowHeight="15"/>
  <cols>
    <col min="1" max="1" width="2.8515625" style="9" customWidth="1"/>
    <col min="2" max="2" width="2.8515625" style="263" customWidth="1"/>
    <col min="3" max="3" width="16.57421875" style="0" customWidth="1"/>
    <col min="6" max="6" width="16.57421875" style="0" customWidth="1"/>
    <col min="11" max="11" width="15.7109375" style="0" customWidth="1"/>
    <col min="16" max="16" width="16.140625" style="0" customWidth="1"/>
    <col min="18" max="18" width="3.140625" style="0" customWidth="1"/>
  </cols>
  <sheetData>
    <row r="1" spans="1:18" s="9" customFormat="1" ht="15">
      <c r="A1" s="255"/>
      <c r="B1" s="262"/>
      <c r="C1" s="255"/>
      <c r="D1" s="255"/>
      <c r="E1" s="255"/>
      <c r="F1" s="255"/>
      <c r="G1" s="255"/>
      <c r="H1" s="255"/>
      <c r="I1" s="255"/>
      <c r="J1" s="255"/>
      <c r="K1" s="255"/>
      <c r="L1" s="255"/>
      <c r="M1" s="255"/>
      <c r="N1" s="255"/>
      <c r="O1" s="255"/>
      <c r="P1" s="255"/>
      <c r="Q1" s="255"/>
      <c r="R1" s="255"/>
    </row>
    <row r="2" spans="1:18" ht="18" thickBot="1">
      <c r="A2" s="255"/>
      <c r="B2" s="508" t="s">
        <v>342</v>
      </c>
      <c r="C2" s="508"/>
      <c r="D2" s="508"/>
      <c r="E2" s="508"/>
      <c r="F2" s="508"/>
      <c r="G2" s="508"/>
      <c r="H2" s="508"/>
      <c r="I2" s="508"/>
      <c r="J2" s="508"/>
      <c r="K2" s="508"/>
      <c r="L2" s="508"/>
      <c r="M2" s="508"/>
      <c r="N2" s="508"/>
      <c r="O2" s="508"/>
      <c r="P2" s="508"/>
      <c r="Q2" s="509"/>
      <c r="R2" s="255"/>
    </row>
    <row r="3" spans="1:18" ht="19.5" thickBot="1" thickTop="1">
      <c r="A3" s="255"/>
      <c r="B3" s="510" t="s">
        <v>214</v>
      </c>
      <c r="C3" s="510"/>
      <c r="D3" s="510"/>
      <c r="E3" s="510"/>
      <c r="F3" s="510"/>
      <c r="G3" s="510"/>
      <c r="H3" s="510"/>
      <c r="I3" s="510"/>
      <c r="J3" s="510"/>
      <c r="K3" s="510"/>
      <c r="L3" s="510"/>
      <c r="M3" s="510"/>
      <c r="N3" s="510"/>
      <c r="O3" s="510"/>
      <c r="P3" s="274" t="s">
        <v>240</v>
      </c>
      <c r="Q3" s="112">
        <v>2</v>
      </c>
      <c r="R3" s="255"/>
    </row>
    <row r="4" spans="1:18" ht="15" thickTop="1">
      <c r="A4" s="255"/>
      <c r="B4" s="264"/>
      <c r="C4" s="183"/>
      <c r="D4" s="183"/>
      <c r="E4" s="183"/>
      <c r="F4" s="183"/>
      <c r="G4" s="502" t="s">
        <v>215</v>
      </c>
      <c r="H4" s="503"/>
      <c r="I4" s="503"/>
      <c r="J4" s="503"/>
      <c r="K4" s="504"/>
      <c r="L4" s="505" t="s">
        <v>216</v>
      </c>
      <c r="M4" s="506"/>
      <c r="N4" s="506"/>
      <c r="O4" s="506"/>
      <c r="P4" s="507"/>
      <c r="Q4" s="273"/>
      <c r="R4" s="255"/>
    </row>
    <row r="5" spans="1:18" s="179" customFormat="1" ht="108">
      <c r="A5" s="267"/>
      <c r="B5" s="483" t="s">
        <v>217</v>
      </c>
      <c r="C5" s="484"/>
      <c r="D5" s="268" t="s">
        <v>158</v>
      </c>
      <c r="E5" s="268" t="s">
        <v>218</v>
      </c>
      <c r="F5" s="268" t="s">
        <v>219</v>
      </c>
      <c r="G5" s="269" t="s">
        <v>220</v>
      </c>
      <c r="H5" s="269" t="s">
        <v>221</v>
      </c>
      <c r="I5" s="269" t="s">
        <v>222</v>
      </c>
      <c r="J5" s="269" t="s">
        <v>223</v>
      </c>
      <c r="K5" s="269" t="s">
        <v>224</v>
      </c>
      <c r="L5" s="270" t="s">
        <v>220</v>
      </c>
      <c r="M5" s="270" t="s">
        <v>221</v>
      </c>
      <c r="N5" s="270" t="s">
        <v>225</v>
      </c>
      <c r="O5" s="270" t="s">
        <v>223</v>
      </c>
      <c r="P5" s="271" t="s">
        <v>226</v>
      </c>
      <c r="Q5" s="272" t="s">
        <v>351</v>
      </c>
      <c r="R5" s="267"/>
    </row>
    <row r="6" spans="1:18" ht="15">
      <c r="A6" s="255"/>
      <c r="B6" s="485">
        <v>1</v>
      </c>
      <c r="C6" s="486"/>
      <c r="D6" s="184">
        <v>2</v>
      </c>
      <c r="E6" s="184">
        <v>3</v>
      </c>
      <c r="F6" s="184">
        <v>4</v>
      </c>
      <c r="G6" s="184">
        <v>5</v>
      </c>
      <c r="H6" s="184">
        <v>6</v>
      </c>
      <c r="I6" s="184">
        <v>7</v>
      </c>
      <c r="J6" s="184">
        <v>8</v>
      </c>
      <c r="K6" s="184">
        <v>9</v>
      </c>
      <c r="L6" s="184">
        <v>10</v>
      </c>
      <c r="M6" s="184">
        <v>11</v>
      </c>
      <c r="N6" s="184">
        <v>12</v>
      </c>
      <c r="O6" s="184">
        <v>13</v>
      </c>
      <c r="P6" s="242">
        <v>14</v>
      </c>
      <c r="Q6" s="249">
        <v>15</v>
      </c>
      <c r="R6" s="255"/>
    </row>
    <row r="7" spans="1:18" ht="14.5" customHeight="1">
      <c r="A7" s="255"/>
      <c r="B7" s="487">
        <v>1</v>
      </c>
      <c r="C7" s="487" t="s">
        <v>343</v>
      </c>
      <c r="D7" s="185">
        <v>1</v>
      </c>
      <c r="E7" s="280">
        <f>COUNTIF('DATA ENTRY'!$F$9:$F$1000,D7)</f>
        <v>7</v>
      </c>
      <c r="F7" s="187" t="s">
        <v>228</v>
      </c>
      <c r="G7" s="279">
        <f>IF($Q$3=1,COUNTIFS('DATA ENTRY'!$F$9:$F$1000,'PRAPTRA-A'!$D7,'DATA ENTRY'!$T$9:$T$1000,"ONLINE"),IF($Q$3=2,COUNTIFS('DATA ENTRY'!$F$9:$F$1000,'PRAPTRA-A'!$D7,'DATA ENTRY'!$U$9:$U$1000,"ONLINE"),IF($Q$3=3,COUNTIFS('DATA ENTRY'!$F$9:$F$1000,'PRAPTRA-A'!$D7,'DATA ENTRY'!$V$9:$V$1000,"ONLINE"),IF($Q$3=4,COUNTIFS('DATA ENTRY'!$F$9:$F$1000,'PRAPTRA-A'!$D7,'DATA ENTRY'!$W$9:$W$1000,"ONLINE"),IF($Q$3=5,COUNTIFS('DATA ENTRY'!$F$9:$F$1000,'PRAPTRA-A'!$D7,'DATA ENTRY'!$X$9:$X$1000,"ONLINE"),"")))))</f>
        <v>0</v>
      </c>
      <c r="H7" s="279">
        <f>IF($Q$3=1,COUNTIFS('DATA ENTRY'!$F$9:$F$1000,'PRAPTRA-A'!$D7,'DATA ENTRY'!$T$9:$T$1000,"OFFLINE"),IF($Q$3=2,COUNTIFS('DATA ENTRY'!$F$9:$F$1000,'PRAPTRA-A'!$D7,'DATA ENTRY'!$U$9:$U$1000,"OFFLINE"),IF($Q$3=3,COUNTIFS('DATA ENTRY'!$F$9:$F$1000,'PRAPTRA-A'!$D7,'DATA ENTRY'!$V$9:$V$1000,"OFFLINE"),IF($Q$3=4,COUNTIFS('DATA ENTRY'!$F$9:$F$1000,'PRAPTRA-A'!$D7,'DATA ENTRY'!$W$9:$W$1000,"OFFLINE"),IF($Q$3=5,COUNTIFS('DATA ENTRY'!$F$9:$F$1000,'PRAPTRA-A'!$D7,'DATA ENTRY'!$X$9:$X$1000,"OFFLINE"),"")))))</f>
        <v>0</v>
      </c>
      <c r="I7" s="189">
        <f aca="true" t="shared" si="0" ref="I7:I14">G7+H7</f>
        <v>0</v>
      </c>
      <c r="J7" s="189">
        <f aca="true" t="shared" si="1" ref="J7:J14">E7-I7</f>
        <v>7</v>
      </c>
      <c r="K7" s="188" t="s">
        <v>344</v>
      </c>
      <c r="L7" s="279">
        <f>IF($Q$3=1,COUNTIFS('DATA ENTRY'!$F$9:$F$1000,'PRAPTRA-A'!$D7,'DATA ENTRY'!$Y$9:$Y$1000,"ONLINE"),IF($Q$3=2,COUNTIFS('DATA ENTRY'!$F$9:$F$1000,'PRAPTRA-A'!$D7,'DATA ENTRY'!$Z$9:$Z$1000,"ONLINE"),IF($Q$3=3,COUNTIFS('DATA ENTRY'!$F$9:$F$1000,'PRAPTRA-A'!$D7,'DATA ENTRY'!$AA$9:$AA$1000,"ONLINE"),IF($Q$3=4,COUNTIFS('DATA ENTRY'!$F$9:$F$1000,'PRAPTRA-A'!$D7,'DATA ENTRY'!$AB$9:$AB$1000,"ONLINE"),IF($Q$3=5,COUNTIFS('DATA ENTRY'!$F$9:$F$1000,'PRAPTRA-A'!$D7,'DATA ENTRY'!$AC$9:$AC$1000,"ONLINE"),"")))))</f>
        <v>0</v>
      </c>
      <c r="M7" s="279">
        <f>IF($Q$3=1,COUNTIFS('DATA ENTRY'!$F$9:$F$1000,'PRAPTRA-A'!$D7,'DATA ENTRY'!$Y$9:$Y$1000,"OFFLINE"),IF($Q$3=2,COUNTIFS('DATA ENTRY'!$F$9:$F$1000,'PRAPTRA-A'!$D7,'DATA ENTRY'!$Z$9:$Z$1000,"OFFLINE"),IF($Q$3=3,COUNTIFS('DATA ENTRY'!$F$9:$F$1000,'PRAPTRA-A'!$D7,'DATA ENTRY'!$AA$9:$AA$1000,"OFFLINE"),IF($Q$3=4,COUNTIFS('DATA ENTRY'!$F$9:$F$1000,'PRAPTRA-A'!$D7,'DATA ENTRY'!$AB$9:$AB$1000,"OFFLINE"),IF($Q$3=5,COUNTIFS('DATA ENTRY'!$F$9:$F$1000,'PRAPTRA-A'!$D7,'DATA ENTRY'!$AC$9:$AC$1000,"OFFLINE"),"")))))</f>
        <v>0</v>
      </c>
      <c r="N7" s="190">
        <f aca="true" t="shared" si="2" ref="N7:N14">L7+M7</f>
        <v>0</v>
      </c>
      <c r="O7" s="189">
        <f>E7-N7</f>
        <v>7</v>
      </c>
      <c r="P7" s="243" t="s">
        <v>344</v>
      </c>
      <c r="Q7" s="281">
        <f>COUNTIFS('DATA ENTRY'!$F$9:$F$1000,$D7,'DATA ENTRY'!$AI$9:$AI$1000,"YES")</f>
        <v>0</v>
      </c>
      <c r="R7" s="255"/>
    </row>
    <row r="8" spans="1:18" ht="15">
      <c r="A8" s="255"/>
      <c r="B8" s="488"/>
      <c r="C8" s="488"/>
      <c r="D8" s="185">
        <v>2</v>
      </c>
      <c r="E8" s="280">
        <f>COUNTIF('DATA ENTRY'!$F$9:$F$1000,D8)</f>
        <v>24</v>
      </c>
      <c r="F8" s="187" t="s">
        <v>228</v>
      </c>
      <c r="G8" s="279">
        <f>IF($Q$3=1,COUNTIFS('DATA ENTRY'!$F$9:$F$1000,'PRAPTRA-A'!$D8,'DATA ENTRY'!$T$9:$T$1000,"ONLINE"),IF($Q$3=2,COUNTIFS('DATA ENTRY'!$F$9:$F$1000,'PRAPTRA-A'!$D8,'DATA ENTRY'!$U$9:$U$1000,"ONLINE"),IF($Q$3=3,COUNTIFS('DATA ENTRY'!$F$9:$F$1000,'PRAPTRA-A'!$D8,'DATA ENTRY'!$V$9:$V$1000,"ONLINE"),IF($Q$3=4,COUNTIFS('DATA ENTRY'!$F$9:$F$1000,'PRAPTRA-A'!$D8,'DATA ENTRY'!$W$9:$W$1000,"ONLINE"),IF($Q$3=5,COUNTIFS('DATA ENTRY'!$F$9:$F$1000,'PRAPTRA-A'!$D8,'DATA ENTRY'!$X$9:$X$1000,"ONLINE"),"")))))</f>
        <v>0</v>
      </c>
      <c r="H8" s="279">
        <f>IF($Q$3=1,COUNTIFS('DATA ENTRY'!$F$9:$F$1000,'PRAPTRA-A'!$D8,'DATA ENTRY'!$T$9:$T$1000,"OFFLINE"),IF($Q$3=2,COUNTIFS('DATA ENTRY'!$F$9:$F$1000,'PRAPTRA-A'!$D8,'DATA ENTRY'!$U$9:$U$1000,"OFFLINE"),IF($Q$3=3,COUNTIFS('DATA ENTRY'!$F$9:$F$1000,'PRAPTRA-A'!$D8,'DATA ENTRY'!$V$9:$V$1000,"OFFLINE"),IF($Q$3=4,COUNTIFS('DATA ENTRY'!$F$9:$F$1000,'PRAPTRA-A'!$D8,'DATA ENTRY'!$W$9:$W$1000,"OFFLINE"),IF($Q$3=5,COUNTIFS('DATA ENTRY'!$F$9:$F$1000,'PRAPTRA-A'!$D8,'DATA ENTRY'!$X$9:$X$1000,"OFFLINE"),"")))))</f>
        <v>0</v>
      </c>
      <c r="I8" s="189">
        <f t="shared" si="0"/>
        <v>0</v>
      </c>
      <c r="J8" s="189">
        <f t="shared" si="1"/>
        <v>24</v>
      </c>
      <c r="K8" s="188" t="s">
        <v>344</v>
      </c>
      <c r="L8" s="279">
        <f>IF($Q$3=1,COUNTIFS('DATA ENTRY'!$F$9:$F$1000,'PRAPTRA-A'!$D8,'DATA ENTRY'!$Y$9:$Y$1000,"ONLINE"),IF($Q$3=2,COUNTIFS('DATA ENTRY'!$F$9:$F$1000,'PRAPTRA-A'!$D8,'DATA ENTRY'!$Z$9:$Z$1000,"ONLINE"),IF($Q$3=3,COUNTIFS('DATA ENTRY'!$F$9:$F$1000,'PRAPTRA-A'!$D8,'DATA ENTRY'!$AA$9:$AA$1000,"ONLINE"),IF($Q$3=4,COUNTIFS('DATA ENTRY'!$F$9:$F$1000,'PRAPTRA-A'!$D8,'DATA ENTRY'!$AB$9:$AB$1000,"ONLINE"),IF($Q$3=5,COUNTIFS('DATA ENTRY'!$F$9:$F$1000,'PRAPTRA-A'!$D8,'DATA ENTRY'!$AC$9:$AC$1000,"ONLINE"),"")))))</f>
        <v>0</v>
      </c>
      <c r="M8" s="279">
        <f>IF($Q$3=1,COUNTIFS('DATA ENTRY'!$F$9:$F$1000,'PRAPTRA-A'!$D8,'DATA ENTRY'!$Y$9:$Y$1000,"OFFLINE"),IF($Q$3=2,COUNTIFS('DATA ENTRY'!$F$9:$F$1000,'PRAPTRA-A'!$D8,'DATA ENTRY'!$Z$9:$Z$1000,"OFFLINE"),IF($Q$3=3,COUNTIFS('DATA ENTRY'!$F$9:$F$1000,'PRAPTRA-A'!$D8,'DATA ENTRY'!$AA$9:$AA$1000,"OFFLINE"),IF($Q$3=4,COUNTIFS('DATA ENTRY'!$F$9:$F$1000,'PRAPTRA-A'!$D8,'DATA ENTRY'!$AB$9:$AB$1000,"OFFLINE"),IF($Q$3=5,COUNTIFS('DATA ENTRY'!$F$9:$F$1000,'PRAPTRA-A'!$D8,'DATA ENTRY'!$AC$9:$AC$1000,"OFFLINE"),"")))))</f>
        <v>0</v>
      </c>
      <c r="N8" s="190">
        <f t="shared" si="2"/>
        <v>0</v>
      </c>
      <c r="O8" s="189">
        <f aca="true" t="shared" si="3" ref="O8:O14">E8-N8</f>
        <v>24</v>
      </c>
      <c r="P8" s="243" t="s">
        <v>344</v>
      </c>
      <c r="Q8" s="281">
        <f>COUNTIFS('DATA ENTRY'!$F$9:$F$1000,$D8,'DATA ENTRY'!$AI$9:$AI$1000,"YES")</f>
        <v>0</v>
      </c>
      <c r="R8" s="255"/>
    </row>
    <row r="9" spans="1:18" ht="16.5" customHeight="1">
      <c r="A9" s="255"/>
      <c r="B9" s="488"/>
      <c r="C9" s="488"/>
      <c r="D9" s="185">
        <v>3</v>
      </c>
      <c r="E9" s="280">
        <f>COUNTIF('DATA ENTRY'!$F$9:$F$1000,D9)</f>
        <v>13</v>
      </c>
      <c r="F9" s="187" t="s">
        <v>228</v>
      </c>
      <c r="G9" s="279">
        <f>IF($Q$3=1,COUNTIFS('DATA ENTRY'!$F$9:$F$1000,'PRAPTRA-A'!$D9,'DATA ENTRY'!$T$9:$T$1000,"ONLINE"),IF($Q$3=2,COUNTIFS('DATA ENTRY'!$F$9:$F$1000,'PRAPTRA-A'!$D9,'DATA ENTRY'!$U$9:$U$1000,"ONLINE"),IF($Q$3=3,COUNTIFS('DATA ENTRY'!$F$9:$F$1000,'PRAPTRA-A'!$D9,'DATA ENTRY'!$V$9:$V$1000,"ONLINE"),IF($Q$3=4,COUNTIFS('DATA ENTRY'!$F$9:$F$1000,'PRAPTRA-A'!$D9,'DATA ENTRY'!$W$9:$W$1000,"ONLINE"),IF($Q$3=5,COUNTIFS('DATA ENTRY'!$F$9:$F$1000,'PRAPTRA-A'!$D9,'DATA ENTRY'!$X$9:$X$1000,"ONLINE"),"")))))</f>
        <v>0</v>
      </c>
      <c r="H9" s="279">
        <f>IF($Q$3=1,COUNTIFS('DATA ENTRY'!$F$9:$F$1000,'PRAPTRA-A'!$D9,'DATA ENTRY'!$T$9:$T$1000,"OFFLINE"),IF($Q$3=2,COUNTIFS('DATA ENTRY'!$F$9:$F$1000,'PRAPTRA-A'!$D9,'DATA ENTRY'!$U$9:$U$1000,"OFFLINE"),IF($Q$3=3,COUNTIFS('DATA ENTRY'!$F$9:$F$1000,'PRAPTRA-A'!$D9,'DATA ENTRY'!$V$9:$V$1000,"OFFLINE"),IF($Q$3=4,COUNTIFS('DATA ENTRY'!$F$9:$F$1000,'PRAPTRA-A'!$D9,'DATA ENTRY'!$W$9:$W$1000,"OFFLINE"),IF($Q$3=5,COUNTIFS('DATA ENTRY'!$F$9:$F$1000,'PRAPTRA-A'!$D9,'DATA ENTRY'!$X$9:$X$1000,"OFFLINE"),"")))))</f>
        <v>0</v>
      </c>
      <c r="I9" s="189">
        <f t="shared" si="0"/>
        <v>0</v>
      </c>
      <c r="J9" s="189">
        <f t="shared" si="1"/>
        <v>13</v>
      </c>
      <c r="K9" s="188" t="s">
        <v>344</v>
      </c>
      <c r="L9" s="279">
        <f>IF($Q$3=1,COUNTIFS('DATA ENTRY'!$F$9:$F$1000,'PRAPTRA-A'!$D9,'DATA ENTRY'!$Y$9:$Y$1000,"ONLINE"),IF($Q$3=2,COUNTIFS('DATA ENTRY'!$F$9:$F$1000,'PRAPTRA-A'!$D9,'DATA ENTRY'!$Z$9:$Z$1000,"ONLINE"),IF($Q$3=3,COUNTIFS('DATA ENTRY'!$F$9:$F$1000,'PRAPTRA-A'!$D9,'DATA ENTRY'!$AA$9:$AA$1000,"ONLINE"),IF($Q$3=4,COUNTIFS('DATA ENTRY'!$F$9:$F$1000,'PRAPTRA-A'!$D9,'DATA ENTRY'!$AB$9:$AB$1000,"ONLINE"),IF($Q$3=5,COUNTIFS('DATA ENTRY'!$F$9:$F$1000,'PRAPTRA-A'!$D9,'DATA ENTRY'!$AC$9:$AC$1000,"ONLINE"),"")))))</f>
        <v>0</v>
      </c>
      <c r="M9" s="279">
        <f>IF($Q$3=1,COUNTIFS('DATA ENTRY'!$F$9:$F$1000,'PRAPTRA-A'!$D9,'DATA ENTRY'!$Y$9:$Y$1000,"OFFLINE"),IF($Q$3=2,COUNTIFS('DATA ENTRY'!$F$9:$F$1000,'PRAPTRA-A'!$D9,'DATA ENTRY'!$Z$9:$Z$1000,"OFFLINE"),IF($Q$3=3,COUNTIFS('DATA ENTRY'!$F$9:$F$1000,'PRAPTRA-A'!$D9,'DATA ENTRY'!$AA$9:$AA$1000,"OFFLINE"),IF($Q$3=4,COUNTIFS('DATA ENTRY'!$F$9:$F$1000,'PRAPTRA-A'!$D9,'DATA ENTRY'!$AB$9:$AB$1000,"OFFLINE"),IF($Q$3=5,COUNTIFS('DATA ENTRY'!$F$9:$F$1000,'PRAPTRA-A'!$D9,'DATA ENTRY'!$AC$9:$AC$1000,"OFFLINE"),"")))))</f>
        <v>0</v>
      </c>
      <c r="N9" s="190">
        <f t="shared" si="2"/>
        <v>0</v>
      </c>
      <c r="O9" s="189">
        <f t="shared" si="3"/>
        <v>13</v>
      </c>
      <c r="P9" s="243" t="s">
        <v>344</v>
      </c>
      <c r="Q9" s="281">
        <f>COUNTIFS('DATA ENTRY'!$F$9:$F$1000,$D9,'DATA ENTRY'!$AI$9:$AI$1000,"YES")</f>
        <v>0</v>
      </c>
      <c r="R9" s="255"/>
    </row>
    <row r="10" spans="1:18" ht="15">
      <c r="A10" s="255"/>
      <c r="B10" s="488"/>
      <c r="C10" s="488"/>
      <c r="D10" s="185">
        <v>4</v>
      </c>
      <c r="E10" s="280">
        <f>COUNTIF('DATA ENTRY'!$F$9:$F$1000,D10)</f>
        <v>16</v>
      </c>
      <c r="F10" s="187" t="s">
        <v>228</v>
      </c>
      <c r="G10" s="279">
        <f>IF($Q$3=1,COUNTIFS('DATA ENTRY'!$F$9:$F$1000,'PRAPTRA-A'!$D10,'DATA ENTRY'!$T$9:$T$1000,"ONLINE"),IF($Q$3=2,COUNTIFS('DATA ENTRY'!$F$9:$F$1000,'PRAPTRA-A'!$D10,'DATA ENTRY'!$U$9:$U$1000,"ONLINE"),IF($Q$3=3,COUNTIFS('DATA ENTRY'!$F$9:$F$1000,'PRAPTRA-A'!$D10,'DATA ENTRY'!$V$9:$V$1000,"ONLINE"),IF($Q$3=4,COUNTIFS('DATA ENTRY'!$F$9:$F$1000,'PRAPTRA-A'!$D10,'DATA ENTRY'!$W$9:$W$1000,"ONLINE"),IF($Q$3=5,COUNTIFS('DATA ENTRY'!$F$9:$F$1000,'PRAPTRA-A'!$D10,'DATA ENTRY'!$X$9:$X$1000,"ONLINE"),"")))))</f>
        <v>0</v>
      </c>
      <c r="H10" s="279">
        <f>IF($Q$3=1,COUNTIFS('DATA ENTRY'!$F$9:$F$1000,'PRAPTRA-A'!$D10,'DATA ENTRY'!$T$9:$T$1000,"OFFLINE"),IF($Q$3=2,COUNTIFS('DATA ENTRY'!$F$9:$F$1000,'PRAPTRA-A'!$D10,'DATA ENTRY'!$U$9:$U$1000,"OFFLINE"),IF($Q$3=3,COUNTIFS('DATA ENTRY'!$F$9:$F$1000,'PRAPTRA-A'!$D10,'DATA ENTRY'!$V$9:$V$1000,"OFFLINE"),IF($Q$3=4,COUNTIFS('DATA ENTRY'!$F$9:$F$1000,'PRAPTRA-A'!$D10,'DATA ENTRY'!$W$9:$W$1000,"OFFLINE"),IF($Q$3=5,COUNTIFS('DATA ENTRY'!$F$9:$F$1000,'PRAPTRA-A'!$D10,'DATA ENTRY'!$X$9:$X$1000,"OFFLINE"),"")))))</f>
        <v>0</v>
      </c>
      <c r="I10" s="189">
        <f t="shared" si="0"/>
        <v>0</v>
      </c>
      <c r="J10" s="189">
        <f t="shared" si="1"/>
        <v>16</v>
      </c>
      <c r="K10" s="188" t="s">
        <v>344</v>
      </c>
      <c r="L10" s="279">
        <f>IF($Q$3=1,COUNTIFS('DATA ENTRY'!$F$9:$F$1000,'PRAPTRA-A'!$D10,'DATA ENTRY'!$Y$9:$Y$1000,"ONLINE"),IF($Q$3=2,COUNTIFS('DATA ENTRY'!$F$9:$F$1000,'PRAPTRA-A'!$D10,'DATA ENTRY'!$Z$9:$Z$1000,"ONLINE"),IF($Q$3=3,COUNTIFS('DATA ENTRY'!$F$9:$F$1000,'PRAPTRA-A'!$D10,'DATA ENTRY'!$AA$9:$AA$1000,"ONLINE"),IF($Q$3=4,COUNTIFS('DATA ENTRY'!$F$9:$F$1000,'PRAPTRA-A'!$D10,'DATA ENTRY'!$AB$9:$AB$1000,"ONLINE"),IF($Q$3=5,COUNTIFS('DATA ENTRY'!$F$9:$F$1000,'PRAPTRA-A'!$D10,'DATA ENTRY'!$AC$9:$AC$1000,"ONLINE"),"")))))</f>
        <v>0</v>
      </c>
      <c r="M10" s="279">
        <f>IF($Q$3=1,COUNTIFS('DATA ENTRY'!$F$9:$F$1000,'PRAPTRA-A'!$D10,'DATA ENTRY'!$Y$9:$Y$1000,"OFFLINE"),IF($Q$3=2,COUNTIFS('DATA ENTRY'!$F$9:$F$1000,'PRAPTRA-A'!$D10,'DATA ENTRY'!$Z$9:$Z$1000,"OFFLINE"),IF($Q$3=3,COUNTIFS('DATA ENTRY'!$F$9:$F$1000,'PRAPTRA-A'!$D10,'DATA ENTRY'!$AA$9:$AA$1000,"OFFLINE"),IF($Q$3=4,COUNTIFS('DATA ENTRY'!$F$9:$F$1000,'PRAPTRA-A'!$D10,'DATA ENTRY'!$AB$9:$AB$1000,"OFFLINE"),IF($Q$3=5,COUNTIFS('DATA ENTRY'!$F$9:$F$1000,'PRAPTRA-A'!$D10,'DATA ENTRY'!$AC$9:$AC$1000,"OFFLINE"),"")))))</f>
        <v>0</v>
      </c>
      <c r="N10" s="190">
        <f t="shared" si="2"/>
        <v>0</v>
      </c>
      <c r="O10" s="189">
        <f t="shared" si="3"/>
        <v>16</v>
      </c>
      <c r="P10" s="243" t="s">
        <v>344</v>
      </c>
      <c r="Q10" s="281">
        <f>COUNTIFS('DATA ENTRY'!$F$9:$F$1000,$D10,'DATA ENTRY'!$AI$9:$AI$1000,"YES")</f>
        <v>0</v>
      </c>
      <c r="R10" s="255"/>
    </row>
    <row r="11" spans="1:18" ht="15">
      <c r="A11" s="255"/>
      <c r="B11" s="488"/>
      <c r="C11" s="488"/>
      <c r="D11" s="185">
        <v>5</v>
      </c>
      <c r="E11" s="280">
        <f>COUNTIF('DATA ENTRY'!$F$9:$F$1000,D11)</f>
        <v>17</v>
      </c>
      <c r="F11" s="187" t="s">
        <v>228</v>
      </c>
      <c r="G11" s="279">
        <f>IF($Q$3=1,COUNTIFS('DATA ENTRY'!$F$9:$F$1000,'PRAPTRA-A'!$D11,'DATA ENTRY'!$T$9:$T$1000,"ONLINE"),IF($Q$3=2,COUNTIFS('DATA ENTRY'!$F$9:$F$1000,'PRAPTRA-A'!$D11,'DATA ENTRY'!$U$9:$U$1000,"ONLINE"),IF($Q$3=3,COUNTIFS('DATA ENTRY'!$F$9:$F$1000,'PRAPTRA-A'!$D11,'DATA ENTRY'!$V$9:$V$1000,"ONLINE"),IF($Q$3=4,COUNTIFS('DATA ENTRY'!$F$9:$F$1000,'PRAPTRA-A'!$D11,'DATA ENTRY'!$W$9:$W$1000,"ONLINE"),IF($Q$3=5,COUNTIFS('DATA ENTRY'!$F$9:$F$1000,'PRAPTRA-A'!$D11,'DATA ENTRY'!$X$9:$X$1000,"ONLINE"),"")))))</f>
        <v>0</v>
      </c>
      <c r="H11" s="279">
        <f>IF($Q$3=1,COUNTIFS('DATA ENTRY'!$F$9:$F$1000,'PRAPTRA-A'!$D11,'DATA ENTRY'!$T$9:$T$1000,"OFFLINE"),IF($Q$3=2,COUNTIFS('DATA ENTRY'!$F$9:$F$1000,'PRAPTRA-A'!$D11,'DATA ENTRY'!$U$9:$U$1000,"OFFLINE"),IF($Q$3=3,COUNTIFS('DATA ENTRY'!$F$9:$F$1000,'PRAPTRA-A'!$D11,'DATA ENTRY'!$V$9:$V$1000,"OFFLINE"),IF($Q$3=4,COUNTIFS('DATA ENTRY'!$F$9:$F$1000,'PRAPTRA-A'!$D11,'DATA ENTRY'!$W$9:$W$1000,"OFFLINE"),IF($Q$3=5,COUNTIFS('DATA ENTRY'!$F$9:$F$1000,'PRAPTRA-A'!$D11,'DATA ENTRY'!$X$9:$X$1000,"OFFLINE"),"")))))</f>
        <v>0</v>
      </c>
      <c r="I11" s="189">
        <f t="shared" si="0"/>
        <v>0</v>
      </c>
      <c r="J11" s="189">
        <f t="shared" si="1"/>
        <v>17</v>
      </c>
      <c r="K11" s="188" t="s">
        <v>344</v>
      </c>
      <c r="L11" s="279">
        <f>IF($Q$3=1,COUNTIFS('DATA ENTRY'!$F$9:$F$1000,'PRAPTRA-A'!$D11,'DATA ENTRY'!$Y$9:$Y$1000,"ONLINE"),IF($Q$3=2,COUNTIFS('DATA ENTRY'!$F$9:$F$1000,'PRAPTRA-A'!$D11,'DATA ENTRY'!$Z$9:$Z$1000,"ONLINE"),IF($Q$3=3,COUNTIFS('DATA ENTRY'!$F$9:$F$1000,'PRAPTRA-A'!$D11,'DATA ENTRY'!$AA$9:$AA$1000,"ONLINE"),IF($Q$3=4,COUNTIFS('DATA ENTRY'!$F$9:$F$1000,'PRAPTRA-A'!$D11,'DATA ENTRY'!$AB$9:$AB$1000,"ONLINE"),IF($Q$3=5,COUNTIFS('DATA ENTRY'!$F$9:$F$1000,'PRAPTRA-A'!$D11,'DATA ENTRY'!$AC$9:$AC$1000,"ONLINE"),"")))))</f>
        <v>0</v>
      </c>
      <c r="M11" s="279">
        <f>IF($Q$3=1,COUNTIFS('DATA ENTRY'!$F$9:$F$1000,'PRAPTRA-A'!$D11,'DATA ENTRY'!$Y$9:$Y$1000,"OFFLINE"),IF($Q$3=2,COUNTIFS('DATA ENTRY'!$F$9:$F$1000,'PRAPTRA-A'!$D11,'DATA ENTRY'!$Z$9:$Z$1000,"OFFLINE"),IF($Q$3=3,COUNTIFS('DATA ENTRY'!$F$9:$F$1000,'PRAPTRA-A'!$D11,'DATA ENTRY'!$AA$9:$AA$1000,"OFFLINE"),IF($Q$3=4,COUNTIFS('DATA ENTRY'!$F$9:$F$1000,'PRAPTRA-A'!$D11,'DATA ENTRY'!$AB$9:$AB$1000,"OFFLINE"),IF($Q$3=5,COUNTIFS('DATA ENTRY'!$F$9:$F$1000,'PRAPTRA-A'!$D11,'DATA ENTRY'!$AC$9:$AC$1000,"OFFLINE"),"")))))</f>
        <v>0</v>
      </c>
      <c r="N11" s="190">
        <f t="shared" si="2"/>
        <v>0</v>
      </c>
      <c r="O11" s="189">
        <f t="shared" si="3"/>
        <v>17</v>
      </c>
      <c r="P11" s="243" t="s">
        <v>344</v>
      </c>
      <c r="Q11" s="281">
        <f>COUNTIFS('DATA ENTRY'!$F$9:$F$1000,$D11,'DATA ENTRY'!$AI$9:$AI$1000,"YES")</f>
        <v>0</v>
      </c>
      <c r="R11" s="255"/>
    </row>
    <row r="12" spans="1:18" ht="15">
      <c r="A12" s="255"/>
      <c r="B12" s="488"/>
      <c r="C12" s="488"/>
      <c r="D12" s="185">
        <v>6</v>
      </c>
      <c r="E12" s="280">
        <f>COUNTIF('DATA ENTRY'!$F$9:$F$1000,D12)</f>
        <v>23</v>
      </c>
      <c r="F12" s="187" t="s">
        <v>228</v>
      </c>
      <c r="G12" s="279">
        <f>IF($Q$3=1,COUNTIFS('DATA ENTRY'!$F$9:$F$1000,'PRAPTRA-A'!$D12,'DATA ENTRY'!$T$9:$T$1000,"ONLINE"),IF($Q$3=2,COUNTIFS('DATA ENTRY'!$F$9:$F$1000,'PRAPTRA-A'!$D12,'DATA ENTRY'!$U$9:$U$1000,"ONLINE"),IF($Q$3=3,COUNTIFS('DATA ENTRY'!$F$9:$F$1000,'PRAPTRA-A'!$D12,'DATA ENTRY'!$V$9:$V$1000,"ONLINE"),IF($Q$3=4,COUNTIFS('DATA ENTRY'!$F$9:$F$1000,'PRAPTRA-A'!$D12,'DATA ENTRY'!$W$9:$W$1000,"ONLINE"),IF($Q$3=5,COUNTIFS('DATA ENTRY'!$F$9:$F$1000,'PRAPTRA-A'!$D12,'DATA ENTRY'!$X$9:$X$1000,"ONLINE"),"")))))</f>
        <v>0</v>
      </c>
      <c r="H12" s="279">
        <f>IF($Q$3=1,COUNTIFS('DATA ENTRY'!$F$9:$F$1000,'PRAPTRA-A'!$D12,'DATA ENTRY'!$T$9:$T$1000,"OFFLINE"),IF($Q$3=2,COUNTIFS('DATA ENTRY'!$F$9:$F$1000,'PRAPTRA-A'!$D12,'DATA ENTRY'!$U$9:$U$1000,"OFFLINE"),IF($Q$3=3,COUNTIFS('DATA ENTRY'!$F$9:$F$1000,'PRAPTRA-A'!$D12,'DATA ENTRY'!$V$9:$V$1000,"OFFLINE"),IF($Q$3=4,COUNTIFS('DATA ENTRY'!$F$9:$F$1000,'PRAPTRA-A'!$D12,'DATA ENTRY'!$W$9:$W$1000,"OFFLINE"),IF($Q$3=5,COUNTIFS('DATA ENTRY'!$F$9:$F$1000,'PRAPTRA-A'!$D12,'DATA ENTRY'!$X$9:$X$1000,"OFFLINE"),"")))))</f>
        <v>0</v>
      </c>
      <c r="I12" s="189">
        <f t="shared" si="0"/>
        <v>0</v>
      </c>
      <c r="J12" s="189">
        <f t="shared" si="1"/>
        <v>23</v>
      </c>
      <c r="K12" s="188" t="s">
        <v>344</v>
      </c>
      <c r="L12" s="279">
        <f>IF($Q$3=1,COUNTIFS('DATA ENTRY'!$F$9:$F$1000,'PRAPTRA-A'!$D12,'DATA ENTRY'!$Y$9:$Y$1000,"ONLINE"),IF($Q$3=2,COUNTIFS('DATA ENTRY'!$F$9:$F$1000,'PRAPTRA-A'!$D12,'DATA ENTRY'!$Z$9:$Z$1000,"ONLINE"),IF($Q$3=3,COUNTIFS('DATA ENTRY'!$F$9:$F$1000,'PRAPTRA-A'!$D12,'DATA ENTRY'!$AA$9:$AA$1000,"ONLINE"),IF($Q$3=4,COUNTIFS('DATA ENTRY'!$F$9:$F$1000,'PRAPTRA-A'!$D12,'DATA ENTRY'!$AB$9:$AB$1000,"ONLINE"),IF($Q$3=5,COUNTIFS('DATA ENTRY'!$F$9:$F$1000,'PRAPTRA-A'!$D12,'DATA ENTRY'!$AC$9:$AC$1000,"ONLINE"),"")))))</f>
        <v>0</v>
      </c>
      <c r="M12" s="279">
        <f>IF($Q$3=1,COUNTIFS('DATA ENTRY'!$F$9:$F$1000,'PRAPTRA-A'!$D12,'DATA ENTRY'!$Y$9:$Y$1000,"OFFLINE"),IF($Q$3=2,COUNTIFS('DATA ENTRY'!$F$9:$F$1000,'PRAPTRA-A'!$D12,'DATA ENTRY'!$Z$9:$Z$1000,"OFFLINE"),IF($Q$3=3,COUNTIFS('DATA ENTRY'!$F$9:$F$1000,'PRAPTRA-A'!$D12,'DATA ENTRY'!$AA$9:$AA$1000,"OFFLINE"),IF($Q$3=4,COUNTIFS('DATA ENTRY'!$F$9:$F$1000,'PRAPTRA-A'!$D12,'DATA ENTRY'!$AB$9:$AB$1000,"OFFLINE"),IF($Q$3=5,COUNTIFS('DATA ENTRY'!$F$9:$F$1000,'PRAPTRA-A'!$D12,'DATA ENTRY'!$AC$9:$AC$1000,"OFFLINE"),"")))))</f>
        <v>0</v>
      </c>
      <c r="N12" s="190">
        <f t="shared" si="2"/>
        <v>0</v>
      </c>
      <c r="O12" s="189">
        <f t="shared" si="3"/>
        <v>23</v>
      </c>
      <c r="P12" s="243" t="s">
        <v>344</v>
      </c>
      <c r="Q12" s="281">
        <f>COUNTIFS('DATA ENTRY'!$F$9:$F$1000,$D12,'DATA ENTRY'!$AI$9:$AI$1000,"YES")</f>
        <v>0</v>
      </c>
      <c r="R12" s="255"/>
    </row>
    <row r="13" spans="1:18" ht="15">
      <c r="A13" s="255"/>
      <c r="B13" s="488"/>
      <c r="C13" s="488"/>
      <c r="D13" s="185">
        <v>7</v>
      </c>
      <c r="E13" s="280">
        <f>COUNTIF('DATA ENTRY'!$F$9:$F$1000,D13)</f>
        <v>19</v>
      </c>
      <c r="F13" s="187" t="s">
        <v>228</v>
      </c>
      <c r="G13" s="279">
        <f>IF($Q$3=1,COUNTIFS('DATA ENTRY'!$F$9:$F$1000,'PRAPTRA-A'!$D13,'DATA ENTRY'!$T$9:$T$1000,"ONLINE"),IF($Q$3=2,COUNTIFS('DATA ENTRY'!$F$9:$F$1000,'PRAPTRA-A'!$D13,'DATA ENTRY'!$U$9:$U$1000,"ONLINE"),IF($Q$3=3,COUNTIFS('DATA ENTRY'!$F$9:$F$1000,'PRAPTRA-A'!$D13,'DATA ENTRY'!$V$9:$V$1000,"ONLINE"),IF($Q$3=4,COUNTIFS('DATA ENTRY'!$F$9:$F$1000,'PRAPTRA-A'!$D13,'DATA ENTRY'!$W$9:$W$1000,"ONLINE"),IF($Q$3=5,COUNTIFS('DATA ENTRY'!$F$9:$F$1000,'PRAPTRA-A'!$D13,'DATA ENTRY'!$X$9:$X$1000,"ONLINE"),"")))))</f>
        <v>0</v>
      </c>
      <c r="H13" s="279">
        <f>IF($Q$3=1,COUNTIFS('DATA ENTRY'!$F$9:$F$1000,'PRAPTRA-A'!$D13,'DATA ENTRY'!$T$9:$T$1000,"OFFLINE"),IF($Q$3=2,COUNTIFS('DATA ENTRY'!$F$9:$F$1000,'PRAPTRA-A'!$D13,'DATA ENTRY'!$U$9:$U$1000,"OFFLINE"),IF($Q$3=3,COUNTIFS('DATA ENTRY'!$F$9:$F$1000,'PRAPTRA-A'!$D13,'DATA ENTRY'!$V$9:$V$1000,"OFFLINE"),IF($Q$3=4,COUNTIFS('DATA ENTRY'!$F$9:$F$1000,'PRAPTRA-A'!$D13,'DATA ENTRY'!$W$9:$W$1000,"OFFLINE"),IF($Q$3=5,COUNTIFS('DATA ENTRY'!$F$9:$F$1000,'PRAPTRA-A'!$D13,'DATA ENTRY'!$X$9:$X$1000,"OFFLINE"),"")))))</f>
        <v>0</v>
      </c>
      <c r="I13" s="189">
        <f t="shared" si="0"/>
        <v>0</v>
      </c>
      <c r="J13" s="189">
        <f t="shared" si="1"/>
        <v>19</v>
      </c>
      <c r="K13" s="188" t="s">
        <v>344</v>
      </c>
      <c r="L13" s="279">
        <f>IF($Q$3=1,COUNTIFS('DATA ENTRY'!$F$9:$F$1000,'PRAPTRA-A'!$D13,'DATA ENTRY'!$Y$9:$Y$1000,"ONLINE"),IF($Q$3=2,COUNTIFS('DATA ENTRY'!$F$9:$F$1000,'PRAPTRA-A'!$D13,'DATA ENTRY'!$Z$9:$Z$1000,"ONLINE"),IF($Q$3=3,COUNTIFS('DATA ENTRY'!$F$9:$F$1000,'PRAPTRA-A'!$D13,'DATA ENTRY'!$AA$9:$AA$1000,"ONLINE"),IF($Q$3=4,COUNTIFS('DATA ENTRY'!$F$9:$F$1000,'PRAPTRA-A'!$D13,'DATA ENTRY'!$AB$9:$AB$1000,"ONLINE"),IF($Q$3=5,COUNTIFS('DATA ENTRY'!$F$9:$F$1000,'PRAPTRA-A'!$D13,'DATA ENTRY'!$AC$9:$AC$1000,"ONLINE"),"")))))</f>
        <v>0</v>
      </c>
      <c r="M13" s="279">
        <f>IF($Q$3=1,COUNTIFS('DATA ENTRY'!$F$9:$F$1000,'PRAPTRA-A'!$D13,'DATA ENTRY'!$Y$9:$Y$1000,"OFFLINE"),IF($Q$3=2,COUNTIFS('DATA ENTRY'!$F$9:$F$1000,'PRAPTRA-A'!$D13,'DATA ENTRY'!$Z$9:$Z$1000,"OFFLINE"),IF($Q$3=3,COUNTIFS('DATA ENTRY'!$F$9:$F$1000,'PRAPTRA-A'!$D13,'DATA ENTRY'!$AA$9:$AA$1000,"OFFLINE"),IF($Q$3=4,COUNTIFS('DATA ENTRY'!$F$9:$F$1000,'PRAPTRA-A'!$D13,'DATA ENTRY'!$AB$9:$AB$1000,"OFFLINE"),IF($Q$3=5,COUNTIFS('DATA ENTRY'!$F$9:$F$1000,'PRAPTRA-A'!$D13,'DATA ENTRY'!$AC$9:$AC$1000,"OFFLINE"),"")))))</f>
        <v>0</v>
      </c>
      <c r="N13" s="190">
        <f t="shared" si="2"/>
        <v>0</v>
      </c>
      <c r="O13" s="189">
        <f t="shared" si="3"/>
        <v>19</v>
      </c>
      <c r="P13" s="243" t="s">
        <v>344</v>
      </c>
      <c r="Q13" s="281">
        <f>COUNTIFS('DATA ENTRY'!$F$9:$F$1000,$D13,'DATA ENTRY'!$AI$9:$AI$1000,"YES")</f>
        <v>0</v>
      </c>
      <c r="R13" s="255"/>
    </row>
    <row r="14" spans="1:18" ht="15">
      <c r="A14" s="255"/>
      <c r="B14" s="489"/>
      <c r="C14" s="489"/>
      <c r="D14" s="185">
        <v>8</v>
      </c>
      <c r="E14" s="280">
        <f>COUNTIF('DATA ENTRY'!$F$9:$F$1000,D14)</f>
        <v>18</v>
      </c>
      <c r="F14" s="187" t="s">
        <v>228</v>
      </c>
      <c r="G14" s="279">
        <f>IF($Q$3=1,COUNTIFS('DATA ENTRY'!$F$9:$F$1000,'PRAPTRA-A'!$D14,'DATA ENTRY'!$T$9:$T$1000,"ONLINE"),IF($Q$3=2,COUNTIFS('DATA ENTRY'!$F$9:$F$1000,'PRAPTRA-A'!$D14,'DATA ENTRY'!$U$9:$U$1000,"ONLINE"),IF($Q$3=3,COUNTIFS('DATA ENTRY'!$F$9:$F$1000,'PRAPTRA-A'!$D14,'DATA ENTRY'!$V$9:$V$1000,"ONLINE"),IF($Q$3=4,COUNTIFS('DATA ENTRY'!$F$9:$F$1000,'PRAPTRA-A'!$D14,'DATA ENTRY'!$W$9:$W$1000,"ONLINE"),IF($Q$3=5,COUNTIFS('DATA ENTRY'!$F$9:$F$1000,'PRAPTRA-A'!$D14,'DATA ENTRY'!$X$9:$X$1000,"ONLINE"),"")))))</f>
        <v>13</v>
      </c>
      <c r="H14" s="279">
        <f>IF($Q$3=1,COUNTIFS('DATA ENTRY'!$F$9:$F$1000,'PRAPTRA-A'!$D14,'DATA ENTRY'!$T$9:$T$1000,"OFFLINE"),IF($Q$3=2,COUNTIFS('DATA ENTRY'!$F$9:$F$1000,'PRAPTRA-A'!$D14,'DATA ENTRY'!$U$9:$U$1000,"OFFLINE"),IF($Q$3=3,COUNTIFS('DATA ENTRY'!$F$9:$F$1000,'PRAPTRA-A'!$D14,'DATA ENTRY'!$V$9:$V$1000,"OFFLINE"),IF($Q$3=4,COUNTIFS('DATA ENTRY'!$F$9:$F$1000,'PRAPTRA-A'!$D14,'DATA ENTRY'!$W$9:$W$1000,"OFFLINE"),IF($Q$3=5,COUNTIFS('DATA ENTRY'!$F$9:$F$1000,'PRAPTRA-A'!$D14,'DATA ENTRY'!$X$9:$X$1000,"OFFLINE"),"")))))</f>
        <v>5</v>
      </c>
      <c r="I14" s="189">
        <f t="shared" si="0"/>
        <v>18</v>
      </c>
      <c r="J14" s="189">
        <f t="shared" si="1"/>
        <v>0</v>
      </c>
      <c r="K14" s="188" t="s">
        <v>344</v>
      </c>
      <c r="L14" s="279">
        <f>IF($Q$3=1,COUNTIFS('DATA ENTRY'!$F$9:$F$1000,'PRAPTRA-A'!$D14,'DATA ENTRY'!$Y$9:$Y$1000,"ONLINE"),IF($Q$3=2,COUNTIFS('DATA ENTRY'!$F$9:$F$1000,'PRAPTRA-A'!$D14,'DATA ENTRY'!$Z$9:$Z$1000,"ONLINE"),IF($Q$3=3,COUNTIFS('DATA ENTRY'!$F$9:$F$1000,'PRAPTRA-A'!$D14,'DATA ENTRY'!$AA$9:$AA$1000,"ONLINE"),IF($Q$3=4,COUNTIFS('DATA ENTRY'!$F$9:$F$1000,'PRAPTRA-A'!$D14,'DATA ENTRY'!$AB$9:$AB$1000,"ONLINE"),IF($Q$3=5,COUNTIFS('DATA ENTRY'!$F$9:$F$1000,'PRAPTRA-A'!$D14,'DATA ENTRY'!$AC$9:$AC$1000,"ONLINE"),"")))))</f>
        <v>1</v>
      </c>
      <c r="M14" s="279">
        <f>IF($Q$3=1,COUNTIFS('DATA ENTRY'!$F$9:$F$1000,'PRAPTRA-A'!$D14,'DATA ENTRY'!$Y$9:$Y$1000,"OFFLINE"),IF($Q$3=2,COUNTIFS('DATA ENTRY'!$F$9:$F$1000,'PRAPTRA-A'!$D14,'DATA ENTRY'!$Z$9:$Z$1000,"OFFLINE"),IF($Q$3=3,COUNTIFS('DATA ENTRY'!$F$9:$F$1000,'PRAPTRA-A'!$D14,'DATA ENTRY'!$AA$9:$AA$1000,"OFFLINE"),IF($Q$3=4,COUNTIFS('DATA ENTRY'!$F$9:$F$1000,'PRAPTRA-A'!$D14,'DATA ENTRY'!$AB$9:$AB$1000,"OFFLINE"),IF($Q$3=5,COUNTIFS('DATA ENTRY'!$F$9:$F$1000,'PRAPTRA-A'!$D14,'DATA ENTRY'!$AC$9:$AC$1000,"OFFLINE"),"")))))</f>
        <v>16</v>
      </c>
      <c r="N14" s="190">
        <f t="shared" si="2"/>
        <v>17</v>
      </c>
      <c r="O14" s="189">
        <f t="shared" si="3"/>
        <v>1</v>
      </c>
      <c r="P14" s="243" t="s">
        <v>344</v>
      </c>
      <c r="Q14" s="281">
        <f>COUNTIFS('DATA ENTRY'!$F$9:$F$1000,$D14,'DATA ENTRY'!$AI$9:$AI$1000,"YES")</f>
        <v>17</v>
      </c>
      <c r="R14" s="255"/>
    </row>
    <row r="15" spans="1:18" ht="15">
      <c r="A15" s="255"/>
      <c r="B15" s="256"/>
      <c r="C15" s="192" t="s">
        <v>229</v>
      </c>
      <c r="D15" s="193"/>
      <c r="E15" s="194">
        <f>SUM(E7:E14)</f>
        <v>137</v>
      </c>
      <c r="F15" s="193"/>
      <c r="G15" s="194">
        <f>SUM(G7:G14)</f>
        <v>13</v>
      </c>
      <c r="H15" s="194">
        <f>SUM(H7:H14)</f>
        <v>5</v>
      </c>
      <c r="I15" s="194">
        <f>SUM(I7:I14)</f>
        <v>18</v>
      </c>
      <c r="J15" s="194">
        <f>SUM(J7:J14)</f>
        <v>119</v>
      </c>
      <c r="K15" s="193"/>
      <c r="L15" s="194">
        <f>SUM(L7:L14)</f>
        <v>1</v>
      </c>
      <c r="M15" s="194">
        <f>SUM(M7:M14)</f>
        <v>16</v>
      </c>
      <c r="N15" s="194">
        <f>SUM(N7:N14)</f>
        <v>17</v>
      </c>
      <c r="O15" s="194">
        <f>SUM(O7:O14)</f>
        <v>120</v>
      </c>
      <c r="P15" s="244"/>
      <c r="Q15" s="251">
        <f>SUM(Q7:Q14)</f>
        <v>17</v>
      </c>
      <c r="R15" s="255"/>
    </row>
    <row r="16" spans="1:18" ht="15">
      <c r="A16" s="255"/>
      <c r="B16" s="482">
        <v>2</v>
      </c>
      <c r="C16" s="496" t="s">
        <v>345</v>
      </c>
      <c r="D16" s="186">
        <v>1</v>
      </c>
      <c r="E16" s="186">
        <v>11</v>
      </c>
      <c r="F16" s="187" t="s">
        <v>228</v>
      </c>
      <c r="G16" s="195">
        <v>7</v>
      </c>
      <c r="H16" s="195">
        <v>3</v>
      </c>
      <c r="I16" s="189">
        <f aca="true" t="shared" si="4" ref="I16:I23">G16+H16</f>
        <v>10</v>
      </c>
      <c r="J16" s="189">
        <f aca="true" t="shared" si="5" ref="J16:J23">E16-I16</f>
        <v>1</v>
      </c>
      <c r="K16" s="195"/>
      <c r="L16" s="195">
        <v>2</v>
      </c>
      <c r="M16" s="195">
        <v>3</v>
      </c>
      <c r="N16" s="190">
        <f aca="true" t="shared" si="6" ref="N16:N23">L16+M16</f>
        <v>5</v>
      </c>
      <c r="O16" s="190">
        <f>E16-N16</f>
        <v>6</v>
      </c>
      <c r="P16" s="245" t="s">
        <v>344</v>
      </c>
      <c r="Q16" s="250"/>
      <c r="R16" s="255"/>
    </row>
    <row r="17" spans="1:18" ht="15">
      <c r="A17" s="255"/>
      <c r="B17" s="482"/>
      <c r="C17" s="497"/>
      <c r="D17" s="186">
        <v>2</v>
      </c>
      <c r="E17" s="186">
        <v>22</v>
      </c>
      <c r="F17" s="187" t="s">
        <v>228</v>
      </c>
      <c r="G17" s="195">
        <v>12</v>
      </c>
      <c r="H17" s="195">
        <v>8</v>
      </c>
      <c r="I17" s="189">
        <f t="shared" si="4"/>
        <v>20</v>
      </c>
      <c r="J17" s="189">
        <f t="shared" si="5"/>
        <v>2</v>
      </c>
      <c r="K17" s="195"/>
      <c r="L17" s="195">
        <v>3</v>
      </c>
      <c r="M17" s="195">
        <v>7</v>
      </c>
      <c r="N17" s="190">
        <f t="shared" si="6"/>
        <v>10</v>
      </c>
      <c r="O17" s="190">
        <f aca="true" t="shared" si="7" ref="O17:O23">E17-N17</f>
        <v>12</v>
      </c>
      <c r="P17" s="245" t="s">
        <v>344</v>
      </c>
      <c r="Q17" s="250"/>
      <c r="R17" s="255"/>
    </row>
    <row r="18" spans="1:18" ht="15">
      <c r="A18" s="255"/>
      <c r="B18" s="482"/>
      <c r="C18" s="497"/>
      <c r="D18" s="186">
        <v>3</v>
      </c>
      <c r="E18" s="186">
        <v>14</v>
      </c>
      <c r="F18" s="187" t="s">
        <v>228</v>
      </c>
      <c r="G18" s="195">
        <v>9</v>
      </c>
      <c r="H18" s="195">
        <v>5</v>
      </c>
      <c r="I18" s="189">
        <f t="shared" si="4"/>
        <v>14</v>
      </c>
      <c r="J18" s="189">
        <f t="shared" si="5"/>
        <v>0</v>
      </c>
      <c r="K18" s="195"/>
      <c r="L18" s="195">
        <v>2</v>
      </c>
      <c r="M18" s="195">
        <v>5</v>
      </c>
      <c r="N18" s="190">
        <f t="shared" si="6"/>
        <v>7</v>
      </c>
      <c r="O18" s="190">
        <f t="shared" si="7"/>
        <v>7</v>
      </c>
      <c r="P18" s="245" t="s">
        <v>344</v>
      </c>
      <c r="Q18" s="250"/>
      <c r="R18" s="255"/>
    </row>
    <row r="19" spans="1:18" ht="15">
      <c r="A19" s="255"/>
      <c r="B19" s="482"/>
      <c r="C19" s="497"/>
      <c r="D19" s="186">
        <v>4</v>
      </c>
      <c r="E19" s="186">
        <v>18</v>
      </c>
      <c r="F19" s="187" t="s">
        <v>228</v>
      </c>
      <c r="G19" s="195">
        <v>12</v>
      </c>
      <c r="H19" s="195">
        <v>6</v>
      </c>
      <c r="I19" s="189">
        <f t="shared" si="4"/>
        <v>18</v>
      </c>
      <c r="J19" s="189">
        <f t="shared" si="5"/>
        <v>0</v>
      </c>
      <c r="K19" s="195"/>
      <c r="L19" s="195">
        <v>1</v>
      </c>
      <c r="M19" s="195">
        <v>5</v>
      </c>
      <c r="N19" s="190">
        <f t="shared" si="6"/>
        <v>6</v>
      </c>
      <c r="O19" s="190">
        <f t="shared" si="7"/>
        <v>12</v>
      </c>
      <c r="P19" s="245" t="s">
        <v>344</v>
      </c>
      <c r="Q19" s="250"/>
      <c r="R19" s="255"/>
    </row>
    <row r="20" spans="1:18" ht="15">
      <c r="A20" s="255"/>
      <c r="B20" s="482"/>
      <c r="C20" s="497"/>
      <c r="D20" s="186">
        <v>5</v>
      </c>
      <c r="E20" s="186">
        <v>16</v>
      </c>
      <c r="F20" s="187" t="s">
        <v>228</v>
      </c>
      <c r="G20" s="195">
        <v>8</v>
      </c>
      <c r="H20" s="195">
        <v>5</v>
      </c>
      <c r="I20" s="189">
        <f t="shared" si="4"/>
        <v>13</v>
      </c>
      <c r="J20" s="189">
        <f t="shared" si="5"/>
        <v>3</v>
      </c>
      <c r="K20" s="195"/>
      <c r="L20" s="195">
        <v>2</v>
      </c>
      <c r="M20" s="195">
        <v>5</v>
      </c>
      <c r="N20" s="190">
        <f t="shared" si="6"/>
        <v>7</v>
      </c>
      <c r="O20" s="190">
        <f t="shared" si="7"/>
        <v>9</v>
      </c>
      <c r="P20" s="245" t="s">
        <v>344</v>
      </c>
      <c r="Q20" s="250"/>
      <c r="R20" s="255"/>
    </row>
    <row r="21" spans="1:18" ht="15">
      <c r="A21" s="255"/>
      <c r="B21" s="482"/>
      <c r="C21" s="497"/>
      <c r="D21" s="186">
        <v>6</v>
      </c>
      <c r="E21" s="186">
        <v>23</v>
      </c>
      <c r="F21" s="187" t="s">
        <v>228</v>
      </c>
      <c r="G21" s="195">
        <v>13</v>
      </c>
      <c r="H21" s="195">
        <v>8</v>
      </c>
      <c r="I21" s="189">
        <f t="shared" si="4"/>
        <v>21</v>
      </c>
      <c r="J21" s="189">
        <f t="shared" si="5"/>
        <v>2</v>
      </c>
      <c r="K21" s="195"/>
      <c r="L21" s="195">
        <v>3</v>
      </c>
      <c r="M21" s="195">
        <v>7</v>
      </c>
      <c r="N21" s="190">
        <f t="shared" si="6"/>
        <v>10</v>
      </c>
      <c r="O21" s="190">
        <f t="shared" si="7"/>
        <v>13</v>
      </c>
      <c r="P21" s="245" t="s">
        <v>344</v>
      </c>
      <c r="Q21" s="250"/>
      <c r="R21" s="255"/>
    </row>
    <row r="22" spans="1:18" ht="15">
      <c r="A22" s="255"/>
      <c r="B22" s="482"/>
      <c r="C22" s="497"/>
      <c r="D22" s="186">
        <v>7</v>
      </c>
      <c r="E22" s="186">
        <v>26</v>
      </c>
      <c r="F22" s="187" t="s">
        <v>228</v>
      </c>
      <c r="G22" s="195">
        <v>3</v>
      </c>
      <c r="H22" s="195">
        <v>4</v>
      </c>
      <c r="I22" s="189">
        <f t="shared" si="4"/>
        <v>7</v>
      </c>
      <c r="J22" s="189">
        <f t="shared" si="5"/>
        <v>19</v>
      </c>
      <c r="K22" s="195"/>
      <c r="L22" s="195">
        <v>0</v>
      </c>
      <c r="M22" s="195">
        <v>3</v>
      </c>
      <c r="N22" s="190">
        <f t="shared" si="6"/>
        <v>3</v>
      </c>
      <c r="O22" s="190">
        <f t="shared" si="7"/>
        <v>23</v>
      </c>
      <c r="P22" s="245" t="s">
        <v>344</v>
      </c>
      <c r="Q22" s="250"/>
      <c r="R22" s="255"/>
    </row>
    <row r="23" spans="1:18" ht="15">
      <c r="A23" s="255"/>
      <c r="B23" s="482"/>
      <c r="C23" s="498"/>
      <c r="D23" s="186">
        <v>8</v>
      </c>
      <c r="E23" s="186">
        <v>26</v>
      </c>
      <c r="F23" s="187" t="s">
        <v>228</v>
      </c>
      <c r="G23" s="195">
        <v>17</v>
      </c>
      <c r="H23" s="195">
        <v>8</v>
      </c>
      <c r="I23" s="189">
        <f t="shared" si="4"/>
        <v>25</v>
      </c>
      <c r="J23" s="189">
        <f t="shared" si="5"/>
        <v>1</v>
      </c>
      <c r="K23" s="195"/>
      <c r="L23" s="195">
        <v>4</v>
      </c>
      <c r="M23" s="195">
        <v>7</v>
      </c>
      <c r="N23" s="190">
        <f t="shared" si="6"/>
        <v>11</v>
      </c>
      <c r="O23" s="190">
        <f t="shared" si="7"/>
        <v>15</v>
      </c>
      <c r="P23" s="245" t="s">
        <v>344</v>
      </c>
      <c r="Q23" s="250"/>
      <c r="R23" s="255"/>
    </row>
    <row r="24" spans="1:18" ht="15">
      <c r="A24" s="255"/>
      <c r="B24" s="482"/>
      <c r="C24" s="261" t="s">
        <v>229</v>
      </c>
      <c r="D24" s="196"/>
      <c r="E24" s="197">
        <f>SUM(E16:E23)</f>
        <v>156</v>
      </c>
      <c r="F24" s="196"/>
      <c r="G24" s="197">
        <f aca="true" t="shared" si="8" ref="G24:P24">SUM(G16:G23)</f>
        <v>81</v>
      </c>
      <c r="H24" s="197">
        <f t="shared" si="8"/>
        <v>47</v>
      </c>
      <c r="I24" s="197">
        <f t="shared" si="8"/>
        <v>128</v>
      </c>
      <c r="J24" s="197">
        <f t="shared" si="8"/>
        <v>28</v>
      </c>
      <c r="K24" s="197">
        <f t="shared" si="8"/>
        <v>0</v>
      </c>
      <c r="L24" s="197">
        <f t="shared" si="8"/>
        <v>17</v>
      </c>
      <c r="M24" s="197">
        <f t="shared" si="8"/>
        <v>42</v>
      </c>
      <c r="N24" s="197">
        <f t="shared" si="8"/>
        <v>59</v>
      </c>
      <c r="O24" s="197">
        <f t="shared" si="8"/>
        <v>97</v>
      </c>
      <c r="P24" s="246">
        <f t="shared" si="8"/>
        <v>0</v>
      </c>
      <c r="Q24" s="252"/>
      <c r="R24" s="255"/>
    </row>
    <row r="25" spans="1:18" ht="15">
      <c r="A25" s="255"/>
      <c r="B25" s="257"/>
      <c r="C25" s="199"/>
      <c r="D25" s="200"/>
      <c r="E25" s="200"/>
      <c r="F25" s="200"/>
      <c r="G25" s="200"/>
      <c r="H25" s="200"/>
      <c r="I25" s="200"/>
      <c r="J25" s="200"/>
      <c r="K25" s="200"/>
      <c r="L25" s="200"/>
      <c r="M25" s="200"/>
      <c r="N25" s="200"/>
      <c r="O25" s="200"/>
      <c r="P25" s="200"/>
      <c r="Q25" s="253"/>
      <c r="R25" s="255"/>
    </row>
    <row r="26" spans="1:18" ht="15">
      <c r="A26" s="255"/>
      <c r="B26" s="499">
        <v>3</v>
      </c>
      <c r="C26" s="490" t="s">
        <v>346</v>
      </c>
      <c r="D26" s="201">
        <v>1</v>
      </c>
      <c r="E26" s="202">
        <v>5</v>
      </c>
      <c r="F26" s="187" t="s">
        <v>228</v>
      </c>
      <c r="G26" s="203">
        <v>5</v>
      </c>
      <c r="H26" s="204">
        <v>0</v>
      </c>
      <c r="I26" s="205">
        <f aca="true" t="shared" si="9" ref="I26:I30">G26+H26</f>
        <v>5</v>
      </c>
      <c r="J26" s="205">
        <f aca="true" t="shared" si="10" ref="J26:J29">E26-I26</f>
        <v>0</v>
      </c>
      <c r="K26" s="206"/>
      <c r="L26" s="206">
        <v>0</v>
      </c>
      <c r="M26" s="206">
        <v>5</v>
      </c>
      <c r="N26" s="207">
        <f aca="true" t="shared" si="11" ref="N26:N30">L26+M26</f>
        <v>5</v>
      </c>
      <c r="O26" s="207">
        <f>E26-N26</f>
        <v>0</v>
      </c>
      <c r="P26" s="247"/>
      <c r="Q26" s="250"/>
      <c r="R26" s="255"/>
    </row>
    <row r="27" spans="1:18" ht="15">
      <c r="A27" s="255"/>
      <c r="B27" s="500"/>
      <c r="C27" s="491"/>
      <c r="D27" s="201">
        <v>2</v>
      </c>
      <c r="E27" s="201">
        <v>8</v>
      </c>
      <c r="F27" s="187" t="s">
        <v>228</v>
      </c>
      <c r="G27" s="206">
        <v>8</v>
      </c>
      <c r="H27" s="204">
        <v>0</v>
      </c>
      <c r="I27" s="205">
        <f t="shared" si="9"/>
        <v>8</v>
      </c>
      <c r="J27" s="205">
        <f t="shared" si="10"/>
        <v>0</v>
      </c>
      <c r="K27" s="206"/>
      <c r="L27" s="206">
        <v>0</v>
      </c>
      <c r="M27" s="206">
        <v>8</v>
      </c>
      <c r="N27" s="207">
        <f t="shared" si="11"/>
        <v>8</v>
      </c>
      <c r="O27" s="207">
        <f aca="true" t="shared" si="12" ref="O27:O30">E27-N27</f>
        <v>0</v>
      </c>
      <c r="P27" s="247"/>
      <c r="Q27" s="250"/>
      <c r="R27" s="255"/>
    </row>
    <row r="28" spans="1:18" ht="15">
      <c r="A28" s="255"/>
      <c r="B28" s="500"/>
      <c r="C28" s="491"/>
      <c r="D28" s="201">
        <v>3</v>
      </c>
      <c r="E28" s="208">
        <v>5</v>
      </c>
      <c r="F28" s="187" t="s">
        <v>228</v>
      </c>
      <c r="G28" s="206">
        <v>5</v>
      </c>
      <c r="H28" s="204">
        <v>0</v>
      </c>
      <c r="I28" s="205">
        <f t="shared" si="9"/>
        <v>5</v>
      </c>
      <c r="J28" s="205">
        <f t="shared" si="10"/>
        <v>0</v>
      </c>
      <c r="K28" s="206"/>
      <c r="L28" s="206">
        <v>0</v>
      </c>
      <c r="M28" s="206">
        <v>5</v>
      </c>
      <c r="N28" s="207">
        <f t="shared" si="11"/>
        <v>5</v>
      </c>
      <c r="O28" s="207">
        <f t="shared" si="12"/>
        <v>0</v>
      </c>
      <c r="P28" s="247"/>
      <c r="Q28" s="250"/>
      <c r="R28" s="255"/>
    </row>
    <row r="29" spans="1:18" ht="15">
      <c r="A29" s="255"/>
      <c r="B29" s="500"/>
      <c r="C29" s="491"/>
      <c r="D29" s="201">
        <v>4</v>
      </c>
      <c r="E29" s="208">
        <v>6</v>
      </c>
      <c r="F29" s="187" t="s">
        <v>228</v>
      </c>
      <c r="G29" s="206">
        <v>5</v>
      </c>
      <c r="H29" s="204">
        <v>1</v>
      </c>
      <c r="I29" s="205">
        <f t="shared" si="9"/>
        <v>6</v>
      </c>
      <c r="J29" s="205">
        <f t="shared" si="10"/>
        <v>0</v>
      </c>
      <c r="K29" s="206"/>
      <c r="L29" s="206">
        <v>0</v>
      </c>
      <c r="M29" s="206">
        <v>6</v>
      </c>
      <c r="N29" s="207">
        <f t="shared" si="11"/>
        <v>6</v>
      </c>
      <c r="O29" s="207">
        <f t="shared" si="12"/>
        <v>0</v>
      </c>
      <c r="P29" s="247"/>
      <c r="Q29" s="250"/>
      <c r="R29" s="255"/>
    </row>
    <row r="30" spans="1:18" ht="15">
      <c r="A30" s="255"/>
      <c r="B30" s="501"/>
      <c r="C30" s="492"/>
      <c r="D30" s="201">
        <v>5</v>
      </c>
      <c r="E30" s="201">
        <v>6</v>
      </c>
      <c r="F30" s="187" t="s">
        <v>228</v>
      </c>
      <c r="G30" s="206">
        <v>4</v>
      </c>
      <c r="H30" s="206">
        <v>2</v>
      </c>
      <c r="I30" s="205">
        <f t="shared" si="9"/>
        <v>6</v>
      </c>
      <c r="J30" s="205">
        <f>E30-I30</f>
        <v>0</v>
      </c>
      <c r="K30" s="206"/>
      <c r="L30" s="206">
        <v>0</v>
      </c>
      <c r="M30" s="206">
        <v>6</v>
      </c>
      <c r="N30" s="207">
        <f t="shared" si="11"/>
        <v>6</v>
      </c>
      <c r="O30" s="207">
        <f t="shared" si="12"/>
        <v>0</v>
      </c>
      <c r="P30" s="247"/>
      <c r="Q30" s="250"/>
      <c r="R30" s="255"/>
    </row>
    <row r="31" spans="1:18" ht="15">
      <c r="A31" s="255"/>
      <c r="C31" s="209" t="s">
        <v>229</v>
      </c>
      <c r="D31" s="210"/>
      <c r="E31" s="211">
        <f>SUM(E26:E30)</f>
        <v>30</v>
      </c>
      <c r="F31" s="210"/>
      <c r="G31" s="211">
        <f aca="true" t="shared" si="13" ref="G31:O31">SUM(G26:G30)</f>
        <v>27</v>
      </c>
      <c r="H31" s="211">
        <f t="shared" si="13"/>
        <v>3</v>
      </c>
      <c r="I31" s="211">
        <f t="shared" si="13"/>
        <v>30</v>
      </c>
      <c r="J31" s="211">
        <f t="shared" si="13"/>
        <v>0</v>
      </c>
      <c r="K31" s="211">
        <f t="shared" si="13"/>
        <v>0</v>
      </c>
      <c r="L31" s="211">
        <f t="shared" si="13"/>
        <v>0</v>
      </c>
      <c r="M31" s="211">
        <f t="shared" si="13"/>
        <v>30</v>
      </c>
      <c r="N31" s="211">
        <f t="shared" si="13"/>
        <v>30</v>
      </c>
      <c r="O31" s="211">
        <f t="shared" si="13"/>
        <v>0</v>
      </c>
      <c r="P31" s="248"/>
      <c r="Q31" s="254"/>
      <c r="R31" s="255"/>
    </row>
    <row r="32" spans="1:18" ht="15">
      <c r="A32" s="255"/>
      <c r="C32" s="199"/>
      <c r="D32" s="200"/>
      <c r="E32" s="200"/>
      <c r="F32" s="200"/>
      <c r="G32" s="200"/>
      <c r="H32" s="200"/>
      <c r="I32" s="200"/>
      <c r="J32" s="200"/>
      <c r="K32" s="200"/>
      <c r="L32" s="200"/>
      <c r="M32" s="200"/>
      <c r="N32" s="200"/>
      <c r="O32" s="200"/>
      <c r="P32" s="200"/>
      <c r="Q32" s="253"/>
      <c r="R32" s="255"/>
    </row>
    <row r="33" spans="1:18" ht="15">
      <c r="A33" s="255"/>
      <c r="B33" s="475">
        <v>4</v>
      </c>
      <c r="C33" s="493" t="s">
        <v>347</v>
      </c>
      <c r="D33" s="201">
        <v>1</v>
      </c>
      <c r="E33" s="202">
        <v>1</v>
      </c>
      <c r="F33" s="187" t="s">
        <v>228</v>
      </c>
      <c r="G33" s="203">
        <v>1</v>
      </c>
      <c r="H33" s="206">
        <v>0</v>
      </c>
      <c r="I33" s="207">
        <f aca="true" t="shared" si="14" ref="I33:I37">G33+H33</f>
        <v>1</v>
      </c>
      <c r="J33" s="207">
        <f aca="true" t="shared" si="15" ref="J33:J37">E33-I33</f>
        <v>0</v>
      </c>
      <c r="K33" s="206"/>
      <c r="L33" s="206">
        <v>0</v>
      </c>
      <c r="M33" s="206">
        <v>1</v>
      </c>
      <c r="N33" s="207">
        <f aca="true" t="shared" si="16" ref="N33:N37">L33+M33</f>
        <v>1</v>
      </c>
      <c r="O33" s="207">
        <f>E33-N33</f>
        <v>0</v>
      </c>
      <c r="P33" s="247"/>
      <c r="Q33" s="250"/>
      <c r="R33" s="255"/>
    </row>
    <row r="34" spans="1:18" ht="15">
      <c r="A34" s="255"/>
      <c r="B34" s="476"/>
      <c r="C34" s="494"/>
      <c r="D34" s="201">
        <v>2</v>
      </c>
      <c r="E34" s="201">
        <v>1</v>
      </c>
      <c r="F34" s="187" t="s">
        <v>228</v>
      </c>
      <c r="G34" s="206">
        <v>1</v>
      </c>
      <c r="H34" s="206">
        <v>0</v>
      </c>
      <c r="I34" s="207">
        <f t="shared" si="14"/>
        <v>1</v>
      </c>
      <c r="J34" s="207">
        <f t="shared" si="15"/>
        <v>0</v>
      </c>
      <c r="K34" s="206"/>
      <c r="L34" s="206">
        <v>0</v>
      </c>
      <c r="M34" s="206">
        <v>1</v>
      </c>
      <c r="N34" s="207">
        <f t="shared" si="16"/>
        <v>1</v>
      </c>
      <c r="O34" s="207">
        <f aca="true" t="shared" si="17" ref="O34:O37">E34-N34</f>
        <v>0</v>
      </c>
      <c r="P34" s="247"/>
      <c r="Q34" s="250"/>
      <c r="R34" s="255"/>
    </row>
    <row r="35" spans="1:18" ht="15">
      <c r="A35" s="255"/>
      <c r="B35" s="476"/>
      <c r="C35" s="494"/>
      <c r="D35" s="201">
        <v>3</v>
      </c>
      <c r="E35" s="201">
        <v>8</v>
      </c>
      <c r="F35" s="187" t="s">
        <v>228</v>
      </c>
      <c r="G35" s="206">
        <v>6</v>
      </c>
      <c r="H35" s="206">
        <v>2</v>
      </c>
      <c r="I35" s="207">
        <f t="shared" si="14"/>
        <v>8</v>
      </c>
      <c r="J35" s="207">
        <f t="shared" si="15"/>
        <v>0</v>
      </c>
      <c r="K35" s="206"/>
      <c r="L35" s="206">
        <v>0</v>
      </c>
      <c r="M35" s="206">
        <v>8</v>
      </c>
      <c r="N35" s="207">
        <f t="shared" si="16"/>
        <v>8</v>
      </c>
      <c r="O35" s="207">
        <f t="shared" si="17"/>
        <v>0</v>
      </c>
      <c r="P35" s="247"/>
      <c r="Q35" s="250"/>
      <c r="R35" s="255"/>
    </row>
    <row r="36" spans="1:18" ht="15">
      <c r="A36" s="255"/>
      <c r="B36" s="476"/>
      <c r="C36" s="494"/>
      <c r="D36" s="201">
        <v>4</v>
      </c>
      <c r="E36" s="201">
        <v>5</v>
      </c>
      <c r="F36" s="187" t="s">
        <v>228</v>
      </c>
      <c r="G36" s="206">
        <v>3</v>
      </c>
      <c r="H36" s="206">
        <v>2</v>
      </c>
      <c r="I36" s="207">
        <f t="shared" si="14"/>
        <v>5</v>
      </c>
      <c r="J36" s="207">
        <f t="shared" si="15"/>
        <v>0</v>
      </c>
      <c r="K36" s="206"/>
      <c r="L36" s="206">
        <v>0</v>
      </c>
      <c r="M36" s="206">
        <v>5</v>
      </c>
      <c r="N36" s="207">
        <f t="shared" si="16"/>
        <v>5</v>
      </c>
      <c r="O36" s="207">
        <f t="shared" si="17"/>
        <v>0</v>
      </c>
      <c r="P36" s="247"/>
      <c r="Q36" s="250"/>
      <c r="R36" s="255"/>
    </row>
    <row r="37" spans="1:18" ht="15">
      <c r="A37" s="255"/>
      <c r="B37" s="476"/>
      <c r="C37" s="495"/>
      <c r="D37" s="201">
        <v>5</v>
      </c>
      <c r="E37" s="201">
        <v>5</v>
      </c>
      <c r="F37" s="187" t="s">
        <v>228</v>
      </c>
      <c r="G37" s="206">
        <v>2</v>
      </c>
      <c r="H37" s="206">
        <v>3</v>
      </c>
      <c r="I37" s="207">
        <f t="shared" si="14"/>
        <v>5</v>
      </c>
      <c r="J37" s="207">
        <f t="shared" si="15"/>
        <v>0</v>
      </c>
      <c r="K37" s="206"/>
      <c r="L37" s="206">
        <v>0</v>
      </c>
      <c r="M37" s="206">
        <v>5</v>
      </c>
      <c r="N37" s="207">
        <f t="shared" si="16"/>
        <v>5</v>
      </c>
      <c r="O37" s="207">
        <f t="shared" si="17"/>
        <v>0</v>
      </c>
      <c r="P37" s="247"/>
      <c r="Q37" s="250"/>
      <c r="R37" s="255"/>
    </row>
    <row r="38" spans="1:18" ht="15">
      <c r="A38" s="255"/>
      <c r="B38" s="477"/>
      <c r="C38" s="258" t="s">
        <v>229</v>
      </c>
      <c r="D38" s="210"/>
      <c r="E38" s="211">
        <f>SUM(E33:E37)</f>
        <v>20</v>
      </c>
      <c r="F38" s="210"/>
      <c r="G38" s="211">
        <f aca="true" t="shared" si="18" ref="G38:O38">SUM(G33:G37)</f>
        <v>13</v>
      </c>
      <c r="H38" s="211">
        <f t="shared" si="18"/>
        <v>7</v>
      </c>
      <c r="I38" s="211">
        <f t="shared" si="18"/>
        <v>20</v>
      </c>
      <c r="J38" s="211">
        <f t="shared" si="18"/>
        <v>0</v>
      </c>
      <c r="K38" s="211">
        <f t="shared" si="18"/>
        <v>0</v>
      </c>
      <c r="L38" s="211">
        <f t="shared" si="18"/>
        <v>0</v>
      </c>
      <c r="M38" s="211">
        <f t="shared" si="18"/>
        <v>20</v>
      </c>
      <c r="N38" s="211">
        <f t="shared" si="18"/>
        <v>20</v>
      </c>
      <c r="O38" s="211">
        <f t="shared" si="18"/>
        <v>0</v>
      </c>
      <c r="P38" s="210"/>
      <c r="Q38" s="212"/>
      <c r="R38" s="255"/>
    </row>
    <row r="39" spans="1:18" ht="15">
      <c r="A39" s="255"/>
      <c r="C39" s="199"/>
      <c r="D39" s="200"/>
      <c r="E39" s="200"/>
      <c r="F39" s="200"/>
      <c r="G39" s="200"/>
      <c r="H39" s="200"/>
      <c r="I39" s="200"/>
      <c r="J39" s="200"/>
      <c r="K39" s="200"/>
      <c r="L39" s="200"/>
      <c r="M39" s="200"/>
      <c r="N39" s="200"/>
      <c r="O39" s="200"/>
      <c r="P39" s="200"/>
      <c r="Q39" s="199"/>
      <c r="R39" s="255"/>
    </row>
    <row r="40" spans="1:18" ht="15">
      <c r="A40" s="255"/>
      <c r="B40" s="475">
        <v>5</v>
      </c>
      <c r="C40" s="478" t="s">
        <v>348</v>
      </c>
      <c r="D40" s="201">
        <v>1</v>
      </c>
      <c r="E40" s="201">
        <v>8</v>
      </c>
      <c r="F40" s="187" t="s">
        <v>228</v>
      </c>
      <c r="G40" s="206">
        <v>4</v>
      </c>
      <c r="H40" s="206">
        <v>4</v>
      </c>
      <c r="I40" s="207">
        <f aca="true" t="shared" si="19" ref="I40:I44">G40+H40</f>
        <v>8</v>
      </c>
      <c r="J40" s="207">
        <f aca="true" t="shared" si="20" ref="J40:J44">E40-I40</f>
        <v>0</v>
      </c>
      <c r="K40" s="206"/>
      <c r="L40" s="206">
        <v>0</v>
      </c>
      <c r="M40" s="206">
        <v>6</v>
      </c>
      <c r="N40" s="207">
        <f aca="true" t="shared" si="21" ref="N40:N44">L40+M40</f>
        <v>6</v>
      </c>
      <c r="O40" s="207">
        <f>E40-N40</f>
        <v>2</v>
      </c>
      <c r="P40" s="195" t="s">
        <v>344</v>
      </c>
      <c r="Q40" s="191"/>
      <c r="R40" s="255"/>
    </row>
    <row r="41" spans="1:18" ht="15">
      <c r="A41" s="255"/>
      <c r="B41" s="476"/>
      <c r="C41" s="479"/>
      <c r="D41" s="201">
        <v>2</v>
      </c>
      <c r="E41" s="201">
        <v>5</v>
      </c>
      <c r="F41" s="187" t="s">
        <v>228</v>
      </c>
      <c r="G41" s="206">
        <v>2</v>
      </c>
      <c r="H41" s="206">
        <v>3</v>
      </c>
      <c r="I41" s="207">
        <f t="shared" si="19"/>
        <v>5</v>
      </c>
      <c r="J41" s="207">
        <f t="shared" si="20"/>
        <v>0</v>
      </c>
      <c r="K41" s="206"/>
      <c r="L41" s="206">
        <v>0</v>
      </c>
      <c r="M41" s="206">
        <v>3</v>
      </c>
      <c r="N41" s="207">
        <f t="shared" si="21"/>
        <v>3</v>
      </c>
      <c r="O41" s="207">
        <f aca="true" t="shared" si="22" ref="O41:O44">E41-N41</f>
        <v>2</v>
      </c>
      <c r="P41" s="195" t="s">
        <v>344</v>
      </c>
      <c r="Q41" s="191"/>
      <c r="R41" s="255"/>
    </row>
    <row r="42" spans="1:18" ht="15">
      <c r="A42" s="255"/>
      <c r="B42" s="476"/>
      <c r="C42" s="479"/>
      <c r="D42" s="201">
        <v>3</v>
      </c>
      <c r="E42" s="201">
        <v>6</v>
      </c>
      <c r="F42" s="187" t="s">
        <v>228</v>
      </c>
      <c r="G42" s="206">
        <v>1</v>
      </c>
      <c r="H42" s="206">
        <v>5</v>
      </c>
      <c r="I42" s="207">
        <f t="shared" si="19"/>
        <v>6</v>
      </c>
      <c r="J42" s="207">
        <f t="shared" si="20"/>
        <v>0</v>
      </c>
      <c r="K42" s="206"/>
      <c r="L42" s="206">
        <v>0</v>
      </c>
      <c r="M42" s="206">
        <v>4</v>
      </c>
      <c r="N42" s="207">
        <f t="shared" si="21"/>
        <v>4</v>
      </c>
      <c r="O42" s="207">
        <f t="shared" si="22"/>
        <v>2</v>
      </c>
      <c r="P42" s="195" t="s">
        <v>344</v>
      </c>
      <c r="Q42" s="191"/>
      <c r="R42" s="255"/>
    </row>
    <row r="43" spans="1:18" ht="15">
      <c r="A43" s="255"/>
      <c r="B43" s="476"/>
      <c r="C43" s="479"/>
      <c r="D43" s="201">
        <v>4</v>
      </c>
      <c r="E43" s="201">
        <v>4</v>
      </c>
      <c r="F43" s="187" t="s">
        <v>228</v>
      </c>
      <c r="G43" s="206">
        <v>2</v>
      </c>
      <c r="H43" s="206">
        <v>2</v>
      </c>
      <c r="I43" s="207">
        <f t="shared" si="19"/>
        <v>4</v>
      </c>
      <c r="J43" s="207">
        <f t="shared" si="20"/>
        <v>0</v>
      </c>
      <c r="K43" s="206"/>
      <c r="L43" s="206">
        <v>0</v>
      </c>
      <c r="M43" s="206">
        <v>2</v>
      </c>
      <c r="N43" s="207">
        <f t="shared" si="21"/>
        <v>2</v>
      </c>
      <c r="O43" s="207">
        <f t="shared" si="22"/>
        <v>2</v>
      </c>
      <c r="P43" s="195" t="s">
        <v>344</v>
      </c>
      <c r="Q43" s="191"/>
      <c r="R43" s="255"/>
    </row>
    <row r="44" spans="1:18" ht="15">
      <c r="A44" s="255"/>
      <c r="B44" s="477"/>
      <c r="C44" s="480"/>
      <c r="D44" s="201">
        <v>5</v>
      </c>
      <c r="E44" s="201">
        <v>8</v>
      </c>
      <c r="F44" s="187" t="s">
        <v>228</v>
      </c>
      <c r="G44" s="206">
        <v>5</v>
      </c>
      <c r="H44" s="206">
        <v>3</v>
      </c>
      <c r="I44" s="207">
        <f t="shared" si="19"/>
        <v>8</v>
      </c>
      <c r="J44" s="207">
        <f t="shared" si="20"/>
        <v>0</v>
      </c>
      <c r="K44" s="206"/>
      <c r="L44" s="206">
        <v>1</v>
      </c>
      <c r="M44" s="206">
        <v>5</v>
      </c>
      <c r="N44" s="207">
        <f t="shared" si="21"/>
        <v>6</v>
      </c>
      <c r="O44" s="207">
        <f t="shared" si="22"/>
        <v>2</v>
      </c>
      <c r="P44" s="195" t="s">
        <v>344</v>
      </c>
      <c r="Q44" s="191"/>
      <c r="R44" s="255"/>
    </row>
    <row r="45" spans="1:18" ht="15">
      <c r="A45" s="255"/>
      <c r="C45" s="213" t="s">
        <v>229</v>
      </c>
      <c r="D45" s="196"/>
      <c r="E45" s="197">
        <f aca="true" t="shared" si="23" ref="E45:O45">SUM(E40:E44)</f>
        <v>31</v>
      </c>
      <c r="F45" s="196"/>
      <c r="G45" s="197">
        <f t="shared" si="23"/>
        <v>14</v>
      </c>
      <c r="H45" s="197">
        <f t="shared" si="23"/>
        <v>17</v>
      </c>
      <c r="I45" s="197">
        <f t="shared" si="23"/>
        <v>31</v>
      </c>
      <c r="J45" s="197">
        <f t="shared" si="23"/>
        <v>0</v>
      </c>
      <c r="K45" s="197">
        <f t="shared" si="23"/>
        <v>0</v>
      </c>
      <c r="L45" s="197">
        <f t="shared" si="23"/>
        <v>1</v>
      </c>
      <c r="M45" s="197">
        <f t="shared" si="23"/>
        <v>20</v>
      </c>
      <c r="N45" s="197">
        <f t="shared" si="23"/>
        <v>21</v>
      </c>
      <c r="O45" s="197">
        <f t="shared" si="23"/>
        <v>10</v>
      </c>
      <c r="P45" s="196"/>
      <c r="Q45" s="198"/>
      <c r="R45" s="255"/>
    </row>
    <row r="46" spans="1:18" ht="15">
      <c r="A46" s="255"/>
      <c r="C46" s="199"/>
      <c r="D46" s="200"/>
      <c r="E46" s="200"/>
      <c r="F46" s="200"/>
      <c r="G46" s="200"/>
      <c r="H46" s="200"/>
      <c r="I46" s="200"/>
      <c r="J46" s="200"/>
      <c r="K46" s="200"/>
      <c r="L46" s="200"/>
      <c r="M46" s="200"/>
      <c r="N46" s="200"/>
      <c r="O46" s="200"/>
      <c r="P46" s="200"/>
      <c r="Q46" s="199"/>
      <c r="R46" s="255"/>
    </row>
    <row r="47" spans="1:18" s="9" customFormat="1" ht="15">
      <c r="A47" s="255"/>
      <c r="B47" s="263"/>
      <c r="C47" s="199"/>
      <c r="D47" s="200"/>
      <c r="E47" s="200"/>
      <c r="F47" s="200"/>
      <c r="G47" s="200"/>
      <c r="H47" s="200"/>
      <c r="I47" s="200"/>
      <c r="J47" s="200"/>
      <c r="K47" s="200"/>
      <c r="L47" s="200"/>
      <c r="M47" s="200"/>
      <c r="N47" s="200"/>
      <c r="O47" s="200"/>
      <c r="P47" s="200"/>
      <c r="Q47" s="199"/>
      <c r="R47" s="255"/>
    </row>
    <row r="48" spans="1:18" s="9" customFormat="1" ht="15">
      <c r="A48" s="255"/>
      <c r="B48" s="475">
        <v>6</v>
      </c>
      <c r="C48" s="478" t="s">
        <v>348</v>
      </c>
      <c r="D48" s="201">
        <v>1</v>
      </c>
      <c r="E48" s="201"/>
      <c r="F48" s="187" t="s">
        <v>228</v>
      </c>
      <c r="G48" s="206"/>
      <c r="H48" s="206"/>
      <c r="I48" s="207">
        <f aca="true" t="shared" si="24" ref="I48:I52">G48+H48</f>
        <v>0</v>
      </c>
      <c r="J48" s="207">
        <f aca="true" t="shared" si="25" ref="J48:J52">E48-I48</f>
        <v>0</v>
      </c>
      <c r="K48" s="206"/>
      <c r="L48" s="206"/>
      <c r="M48" s="206"/>
      <c r="N48" s="207">
        <f aca="true" t="shared" si="26" ref="N48:N52">L48+M48</f>
        <v>0</v>
      </c>
      <c r="O48" s="207">
        <f>E48-N48</f>
        <v>0</v>
      </c>
      <c r="P48" s="195" t="s">
        <v>344</v>
      </c>
      <c r="Q48" s="191"/>
      <c r="R48" s="255"/>
    </row>
    <row r="49" spans="1:18" s="9" customFormat="1" ht="15">
      <c r="A49" s="255"/>
      <c r="B49" s="476"/>
      <c r="C49" s="479"/>
      <c r="D49" s="201">
        <v>2</v>
      </c>
      <c r="E49" s="201"/>
      <c r="F49" s="187" t="s">
        <v>228</v>
      </c>
      <c r="G49" s="206"/>
      <c r="H49" s="206"/>
      <c r="I49" s="207">
        <f t="shared" si="24"/>
        <v>0</v>
      </c>
      <c r="J49" s="207">
        <f t="shared" si="25"/>
        <v>0</v>
      </c>
      <c r="K49" s="206"/>
      <c r="L49" s="206"/>
      <c r="M49" s="206"/>
      <c r="N49" s="207">
        <f t="shared" si="26"/>
        <v>0</v>
      </c>
      <c r="O49" s="207">
        <f aca="true" t="shared" si="27" ref="O49:O52">E49-N49</f>
        <v>0</v>
      </c>
      <c r="P49" s="195" t="s">
        <v>344</v>
      </c>
      <c r="Q49" s="191"/>
      <c r="R49" s="255"/>
    </row>
    <row r="50" spans="1:18" s="9" customFormat="1" ht="15">
      <c r="A50" s="255"/>
      <c r="B50" s="476"/>
      <c r="C50" s="479"/>
      <c r="D50" s="201">
        <v>3</v>
      </c>
      <c r="E50" s="201"/>
      <c r="F50" s="187" t="s">
        <v>228</v>
      </c>
      <c r="G50" s="206"/>
      <c r="H50" s="206"/>
      <c r="I50" s="207">
        <f t="shared" si="24"/>
        <v>0</v>
      </c>
      <c r="J50" s="207">
        <f t="shared" si="25"/>
        <v>0</v>
      </c>
      <c r="K50" s="206"/>
      <c r="L50" s="206"/>
      <c r="M50" s="206"/>
      <c r="N50" s="207">
        <f t="shared" si="26"/>
        <v>0</v>
      </c>
      <c r="O50" s="207">
        <f t="shared" si="27"/>
        <v>0</v>
      </c>
      <c r="P50" s="195" t="s">
        <v>344</v>
      </c>
      <c r="Q50" s="191"/>
      <c r="R50" s="255"/>
    </row>
    <row r="51" spans="1:18" s="9" customFormat="1" ht="15">
      <c r="A51" s="255"/>
      <c r="B51" s="476"/>
      <c r="C51" s="479"/>
      <c r="D51" s="201">
        <v>4</v>
      </c>
      <c r="E51" s="201"/>
      <c r="F51" s="187" t="s">
        <v>228</v>
      </c>
      <c r="G51" s="206"/>
      <c r="H51" s="206"/>
      <c r="I51" s="207">
        <f t="shared" si="24"/>
        <v>0</v>
      </c>
      <c r="J51" s="207">
        <f t="shared" si="25"/>
        <v>0</v>
      </c>
      <c r="K51" s="206"/>
      <c r="L51" s="206"/>
      <c r="M51" s="206"/>
      <c r="N51" s="207">
        <f t="shared" si="26"/>
        <v>0</v>
      </c>
      <c r="O51" s="207">
        <f t="shared" si="27"/>
        <v>0</v>
      </c>
      <c r="P51" s="195" t="s">
        <v>344</v>
      </c>
      <c r="Q51" s="191"/>
      <c r="R51" s="255"/>
    </row>
    <row r="52" spans="1:18" s="9" customFormat="1" ht="15">
      <c r="A52" s="255"/>
      <c r="B52" s="476"/>
      <c r="C52" s="480"/>
      <c r="D52" s="201">
        <v>5</v>
      </c>
      <c r="E52" s="201"/>
      <c r="F52" s="187" t="s">
        <v>228</v>
      </c>
      <c r="G52" s="206"/>
      <c r="H52" s="206"/>
      <c r="I52" s="207">
        <f t="shared" si="24"/>
        <v>0</v>
      </c>
      <c r="J52" s="207">
        <f t="shared" si="25"/>
        <v>0</v>
      </c>
      <c r="K52" s="206"/>
      <c r="L52" s="206"/>
      <c r="M52" s="206"/>
      <c r="N52" s="207">
        <f t="shared" si="26"/>
        <v>0</v>
      </c>
      <c r="O52" s="207">
        <f t="shared" si="27"/>
        <v>0</v>
      </c>
      <c r="P52" s="195" t="s">
        <v>344</v>
      </c>
      <c r="Q52" s="191"/>
      <c r="R52" s="255"/>
    </row>
    <row r="53" spans="1:18" s="9" customFormat="1" ht="15">
      <c r="A53" s="255"/>
      <c r="B53" s="477"/>
      <c r="C53" s="259" t="s">
        <v>229</v>
      </c>
      <c r="D53" s="196"/>
      <c r="E53" s="197">
        <f aca="true" t="shared" si="28" ref="E53">SUM(E48:E52)</f>
        <v>0</v>
      </c>
      <c r="F53" s="196"/>
      <c r="G53" s="197">
        <f aca="true" t="shared" si="29" ref="G53:O53">SUM(G48:G52)</f>
        <v>0</v>
      </c>
      <c r="H53" s="197">
        <f t="shared" si="29"/>
        <v>0</v>
      </c>
      <c r="I53" s="197">
        <f t="shared" si="29"/>
        <v>0</v>
      </c>
      <c r="J53" s="197">
        <f t="shared" si="29"/>
        <v>0</v>
      </c>
      <c r="K53" s="197">
        <f t="shared" si="29"/>
        <v>0</v>
      </c>
      <c r="L53" s="197">
        <f t="shared" si="29"/>
        <v>0</v>
      </c>
      <c r="M53" s="197">
        <f t="shared" si="29"/>
        <v>0</v>
      </c>
      <c r="N53" s="197">
        <f t="shared" si="29"/>
        <v>0</v>
      </c>
      <c r="O53" s="197">
        <f t="shared" si="29"/>
        <v>0</v>
      </c>
      <c r="P53" s="196"/>
      <c r="Q53" s="198"/>
      <c r="R53" s="255"/>
    </row>
    <row r="54" spans="1:18" s="9" customFormat="1" ht="15">
      <c r="A54" s="255"/>
      <c r="B54" s="263"/>
      <c r="C54" s="199"/>
      <c r="D54" s="200"/>
      <c r="E54" s="200"/>
      <c r="F54" s="200"/>
      <c r="G54" s="200"/>
      <c r="H54" s="200"/>
      <c r="I54" s="200"/>
      <c r="J54" s="200"/>
      <c r="K54" s="200"/>
      <c r="L54" s="200"/>
      <c r="M54" s="200"/>
      <c r="N54" s="200"/>
      <c r="O54" s="200"/>
      <c r="P54" s="200"/>
      <c r="Q54" s="199"/>
      <c r="R54" s="255"/>
    </row>
    <row r="55" spans="1:18" s="9" customFormat="1" ht="15">
      <c r="A55" s="255"/>
      <c r="B55" s="475">
        <v>7</v>
      </c>
      <c r="C55" s="478" t="s">
        <v>348</v>
      </c>
      <c r="D55" s="201">
        <v>1</v>
      </c>
      <c r="E55" s="201"/>
      <c r="F55" s="187" t="s">
        <v>228</v>
      </c>
      <c r="G55" s="206"/>
      <c r="H55" s="206"/>
      <c r="I55" s="207">
        <f aca="true" t="shared" si="30" ref="I55:I59">G55+H55</f>
        <v>0</v>
      </c>
      <c r="J55" s="207">
        <f aca="true" t="shared" si="31" ref="J55:J59">E55-I55</f>
        <v>0</v>
      </c>
      <c r="K55" s="206"/>
      <c r="L55" s="206"/>
      <c r="M55" s="206"/>
      <c r="N55" s="207">
        <f aca="true" t="shared" si="32" ref="N55:N59">L55+M55</f>
        <v>0</v>
      </c>
      <c r="O55" s="207">
        <f>E55-N55</f>
        <v>0</v>
      </c>
      <c r="P55" s="195" t="s">
        <v>344</v>
      </c>
      <c r="Q55" s="191"/>
      <c r="R55" s="255"/>
    </row>
    <row r="56" spans="1:18" s="9" customFormat="1" ht="15">
      <c r="A56" s="255"/>
      <c r="B56" s="476"/>
      <c r="C56" s="479"/>
      <c r="D56" s="201">
        <v>2</v>
      </c>
      <c r="E56" s="201"/>
      <c r="F56" s="187" t="s">
        <v>228</v>
      </c>
      <c r="G56" s="206"/>
      <c r="H56" s="206"/>
      <c r="I56" s="207">
        <f t="shared" si="30"/>
        <v>0</v>
      </c>
      <c r="J56" s="207">
        <f t="shared" si="31"/>
        <v>0</v>
      </c>
      <c r="K56" s="206"/>
      <c r="L56" s="206"/>
      <c r="M56" s="206"/>
      <c r="N56" s="207">
        <f t="shared" si="32"/>
        <v>0</v>
      </c>
      <c r="O56" s="207">
        <f aca="true" t="shared" si="33" ref="O56:O59">E56-N56</f>
        <v>0</v>
      </c>
      <c r="P56" s="195" t="s">
        <v>344</v>
      </c>
      <c r="Q56" s="191"/>
      <c r="R56" s="255"/>
    </row>
    <row r="57" spans="1:18" s="9" customFormat="1" ht="15">
      <c r="A57" s="255"/>
      <c r="B57" s="476"/>
      <c r="C57" s="479"/>
      <c r="D57" s="201">
        <v>3</v>
      </c>
      <c r="E57" s="201"/>
      <c r="F57" s="187" t="s">
        <v>228</v>
      </c>
      <c r="G57" s="206"/>
      <c r="H57" s="206"/>
      <c r="I57" s="207">
        <f t="shared" si="30"/>
        <v>0</v>
      </c>
      <c r="J57" s="207">
        <f t="shared" si="31"/>
        <v>0</v>
      </c>
      <c r="K57" s="206"/>
      <c r="L57" s="206"/>
      <c r="M57" s="206"/>
      <c r="N57" s="207">
        <f t="shared" si="32"/>
        <v>0</v>
      </c>
      <c r="O57" s="207">
        <f t="shared" si="33"/>
        <v>0</v>
      </c>
      <c r="P57" s="195" t="s">
        <v>344</v>
      </c>
      <c r="Q57" s="191"/>
      <c r="R57" s="255"/>
    </row>
    <row r="58" spans="1:18" s="9" customFormat="1" ht="15">
      <c r="A58" s="255"/>
      <c r="B58" s="476"/>
      <c r="C58" s="479"/>
      <c r="D58" s="201">
        <v>4</v>
      </c>
      <c r="E58" s="201"/>
      <c r="F58" s="187" t="s">
        <v>228</v>
      </c>
      <c r="G58" s="206"/>
      <c r="H58" s="206"/>
      <c r="I58" s="207">
        <f t="shared" si="30"/>
        <v>0</v>
      </c>
      <c r="J58" s="207">
        <f t="shared" si="31"/>
        <v>0</v>
      </c>
      <c r="K58" s="206"/>
      <c r="L58" s="206"/>
      <c r="M58" s="206"/>
      <c r="N58" s="207">
        <f t="shared" si="32"/>
        <v>0</v>
      </c>
      <c r="O58" s="207">
        <f t="shared" si="33"/>
        <v>0</v>
      </c>
      <c r="P58" s="195" t="s">
        <v>344</v>
      </c>
      <c r="Q58" s="191"/>
      <c r="R58" s="255"/>
    </row>
    <row r="59" spans="1:18" s="9" customFormat="1" ht="15">
      <c r="A59" s="255"/>
      <c r="B59" s="476"/>
      <c r="C59" s="480"/>
      <c r="D59" s="201">
        <v>5</v>
      </c>
      <c r="E59" s="201"/>
      <c r="F59" s="187" t="s">
        <v>228</v>
      </c>
      <c r="G59" s="206"/>
      <c r="H59" s="206"/>
      <c r="I59" s="207">
        <f t="shared" si="30"/>
        <v>0</v>
      </c>
      <c r="J59" s="207">
        <f t="shared" si="31"/>
        <v>0</v>
      </c>
      <c r="K59" s="206"/>
      <c r="L59" s="206"/>
      <c r="M59" s="206"/>
      <c r="N59" s="207">
        <f t="shared" si="32"/>
        <v>0</v>
      </c>
      <c r="O59" s="207">
        <f t="shared" si="33"/>
        <v>0</v>
      </c>
      <c r="P59" s="195" t="s">
        <v>344</v>
      </c>
      <c r="Q59" s="191"/>
      <c r="R59" s="255"/>
    </row>
    <row r="60" spans="1:18" s="9" customFormat="1" ht="15">
      <c r="A60" s="255"/>
      <c r="B60" s="477"/>
      <c r="C60" s="259" t="s">
        <v>229</v>
      </c>
      <c r="D60" s="196"/>
      <c r="E60" s="197">
        <f aca="true" t="shared" si="34" ref="E60">SUM(E55:E59)</f>
        <v>0</v>
      </c>
      <c r="F60" s="196"/>
      <c r="G60" s="197">
        <f aca="true" t="shared" si="35" ref="G60:O60">SUM(G55:G59)</f>
        <v>0</v>
      </c>
      <c r="H60" s="197">
        <f t="shared" si="35"/>
        <v>0</v>
      </c>
      <c r="I60" s="197">
        <f t="shared" si="35"/>
        <v>0</v>
      </c>
      <c r="J60" s="197">
        <f t="shared" si="35"/>
        <v>0</v>
      </c>
      <c r="K60" s="197">
        <f t="shared" si="35"/>
        <v>0</v>
      </c>
      <c r="L60" s="197">
        <f t="shared" si="35"/>
        <v>0</v>
      </c>
      <c r="M60" s="197">
        <f t="shared" si="35"/>
        <v>0</v>
      </c>
      <c r="N60" s="197">
        <f t="shared" si="35"/>
        <v>0</v>
      </c>
      <c r="O60" s="197">
        <f t="shared" si="35"/>
        <v>0</v>
      </c>
      <c r="P60" s="196"/>
      <c r="Q60" s="198"/>
      <c r="R60" s="255"/>
    </row>
    <row r="61" spans="1:18" s="9" customFormat="1" ht="15">
      <c r="A61" s="255"/>
      <c r="B61" s="263"/>
      <c r="C61" s="199"/>
      <c r="D61" s="200"/>
      <c r="E61" s="200"/>
      <c r="F61" s="200"/>
      <c r="G61" s="200"/>
      <c r="H61" s="200"/>
      <c r="I61" s="200"/>
      <c r="J61" s="200"/>
      <c r="K61" s="200"/>
      <c r="L61" s="200"/>
      <c r="M61" s="200"/>
      <c r="N61" s="200"/>
      <c r="O61" s="200"/>
      <c r="P61" s="200"/>
      <c r="Q61" s="199"/>
      <c r="R61" s="255"/>
    </row>
    <row r="62" spans="1:18" s="9" customFormat="1" ht="15">
      <c r="A62" s="255"/>
      <c r="B62" s="475">
        <v>8</v>
      </c>
      <c r="C62" s="478" t="s">
        <v>348</v>
      </c>
      <c r="D62" s="201">
        <v>1</v>
      </c>
      <c r="E62" s="201"/>
      <c r="F62" s="187" t="s">
        <v>228</v>
      </c>
      <c r="G62" s="206"/>
      <c r="H62" s="206"/>
      <c r="I62" s="207">
        <f aca="true" t="shared" si="36" ref="I62:I66">G62+H62</f>
        <v>0</v>
      </c>
      <c r="J62" s="207">
        <f aca="true" t="shared" si="37" ref="J62:J66">E62-I62</f>
        <v>0</v>
      </c>
      <c r="K62" s="206"/>
      <c r="L62" s="206"/>
      <c r="M62" s="206"/>
      <c r="N62" s="207">
        <f aca="true" t="shared" si="38" ref="N62:N66">L62+M62</f>
        <v>0</v>
      </c>
      <c r="O62" s="207">
        <f>E62-N62</f>
        <v>0</v>
      </c>
      <c r="P62" s="195" t="s">
        <v>344</v>
      </c>
      <c r="Q62" s="191"/>
      <c r="R62" s="255"/>
    </row>
    <row r="63" spans="1:18" s="9" customFormat="1" ht="15">
      <c r="A63" s="255"/>
      <c r="B63" s="476"/>
      <c r="C63" s="479"/>
      <c r="D63" s="201">
        <v>2</v>
      </c>
      <c r="E63" s="201"/>
      <c r="F63" s="187" t="s">
        <v>228</v>
      </c>
      <c r="G63" s="206"/>
      <c r="H63" s="206"/>
      <c r="I63" s="207">
        <f t="shared" si="36"/>
        <v>0</v>
      </c>
      <c r="J63" s="207">
        <f t="shared" si="37"/>
        <v>0</v>
      </c>
      <c r="K63" s="206"/>
      <c r="L63" s="206"/>
      <c r="M63" s="206"/>
      <c r="N63" s="207">
        <f t="shared" si="38"/>
        <v>0</v>
      </c>
      <c r="O63" s="207">
        <f aca="true" t="shared" si="39" ref="O63:O66">E63-N63</f>
        <v>0</v>
      </c>
      <c r="P63" s="195" t="s">
        <v>344</v>
      </c>
      <c r="Q63" s="191"/>
      <c r="R63" s="255"/>
    </row>
    <row r="64" spans="1:18" s="9" customFormat="1" ht="15">
      <c r="A64" s="255"/>
      <c r="B64" s="476"/>
      <c r="C64" s="479"/>
      <c r="D64" s="201">
        <v>3</v>
      </c>
      <c r="E64" s="201"/>
      <c r="F64" s="187" t="s">
        <v>228</v>
      </c>
      <c r="G64" s="206"/>
      <c r="H64" s="206"/>
      <c r="I64" s="207">
        <f t="shared" si="36"/>
        <v>0</v>
      </c>
      <c r="J64" s="207">
        <f t="shared" si="37"/>
        <v>0</v>
      </c>
      <c r="K64" s="206"/>
      <c r="L64" s="206"/>
      <c r="M64" s="206"/>
      <c r="N64" s="207">
        <f t="shared" si="38"/>
        <v>0</v>
      </c>
      <c r="O64" s="207">
        <f t="shared" si="39"/>
        <v>0</v>
      </c>
      <c r="P64" s="195" t="s">
        <v>344</v>
      </c>
      <c r="Q64" s="191"/>
      <c r="R64" s="255"/>
    </row>
    <row r="65" spans="1:18" s="9" customFormat="1" ht="15">
      <c r="A65" s="255"/>
      <c r="B65" s="476"/>
      <c r="C65" s="479"/>
      <c r="D65" s="201">
        <v>4</v>
      </c>
      <c r="E65" s="201"/>
      <c r="F65" s="187" t="s">
        <v>228</v>
      </c>
      <c r="G65" s="206"/>
      <c r="H65" s="206"/>
      <c r="I65" s="207">
        <f t="shared" si="36"/>
        <v>0</v>
      </c>
      <c r="J65" s="207">
        <f t="shared" si="37"/>
        <v>0</v>
      </c>
      <c r="K65" s="206"/>
      <c r="L65" s="206"/>
      <c r="M65" s="206"/>
      <c r="N65" s="207">
        <f t="shared" si="38"/>
        <v>0</v>
      </c>
      <c r="O65" s="207">
        <f t="shared" si="39"/>
        <v>0</v>
      </c>
      <c r="P65" s="195" t="s">
        <v>344</v>
      </c>
      <c r="Q65" s="191"/>
      <c r="R65" s="255"/>
    </row>
    <row r="66" spans="1:18" s="9" customFormat="1" ht="15">
      <c r="A66" s="255"/>
      <c r="B66" s="476"/>
      <c r="C66" s="480"/>
      <c r="D66" s="201">
        <v>5</v>
      </c>
      <c r="E66" s="201"/>
      <c r="F66" s="187" t="s">
        <v>228</v>
      </c>
      <c r="G66" s="206"/>
      <c r="H66" s="206"/>
      <c r="I66" s="207">
        <f t="shared" si="36"/>
        <v>0</v>
      </c>
      <c r="J66" s="207">
        <f t="shared" si="37"/>
        <v>0</v>
      </c>
      <c r="K66" s="206"/>
      <c r="L66" s="206"/>
      <c r="M66" s="206"/>
      <c r="N66" s="207">
        <f t="shared" si="38"/>
        <v>0</v>
      </c>
      <c r="O66" s="207">
        <f t="shared" si="39"/>
        <v>0</v>
      </c>
      <c r="P66" s="195" t="s">
        <v>344</v>
      </c>
      <c r="Q66" s="191"/>
      <c r="R66" s="255"/>
    </row>
    <row r="67" spans="1:18" s="9" customFormat="1" ht="15">
      <c r="A67" s="255"/>
      <c r="B67" s="477"/>
      <c r="C67" s="259" t="s">
        <v>229</v>
      </c>
      <c r="D67" s="196"/>
      <c r="E67" s="197">
        <f aca="true" t="shared" si="40" ref="E67">SUM(E62:E66)</f>
        <v>0</v>
      </c>
      <c r="F67" s="196"/>
      <c r="G67" s="197">
        <f aca="true" t="shared" si="41" ref="G67:O67">SUM(G62:G66)</f>
        <v>0</v>
      </c>
      <c r="H67" s="197">
        <f t="shared" si="41"/>
        <v>0</v>
      </c>
      <c r="I67" s="197">
        <f t="shared" si="41"/>
        <v>0</v>
      </c>
      <c r="J67" s="197">
        <f t="shared" si="41"/>
        <v>0</v>
      </c>
      <c r="K67" s="197">
        <f t="shared" si="41"/>
        <v>0</v>
      </c>
      <c r="L67" s="197">
        <f t="shared" si="41"/>
        <v>0</v>
      </c>
      <c r="M67" s="197">
        <f t="shared" si="41"/>
        <v>0</v>
      </c>
      <c r="N67" s="197">
        <f t="shared" si="41"/>
        <v>0</v>
      </c>
      <c r="O67" s="197">
        <f t="shared" si="41"/>
        <v>0</v>
      </c>
      <c r="P67" s="196"/>
      <c r="Q67" s="198"/>
      <c r="R67" s="255"/>
    </row>
    <row r="68" spans="1:18" s="9" customFormat="1" ht="15">
      <c r="A68" s="255"/>
      <c r="B68" s="263"/>
      <c r="C68" s="199"/>
      <c r="D68" s="200"/>
      <c r="E68" s="200"/>
      <c r="F68" s="200"/>
      <c r="G68" s="200"/>
      <c r="H68" s="200"/>
      <c r="I68" s="200"/>
      <c r="J68" s="200"/>
      <c r="K68" s="200"/>
      <c r="L68" s="200"/>
      <c r="M68" s="200"/>
      <c r="N68" s="200"/>
      <c r="O68" s="200"/>
      <c r="P68" s="200"/>
      <c r="Q68" s="199"/>
      <c r="R68" s="255"/>
    </row>
    <row r="69" spans="1:18" s="9" customFormat="1" ht="15">
      <c r="A69" s="255"/>
      <c r="B69" s="475">
        <v>9</v>
      </c>
      <c r="C69" s="478" t="s">
        <v>348</v>
      </c>
      <c r="D69" s="201">
        <v>1</v>
      </c>
      <c r="E69" s="201"/>
      <c r="F69" s="187" t="s">
        <v>228</v>
      </c>
      <c r="G69" s="206"/>
      <c r="H69" s="206"/>
      <c r="I69" s="207">
        <f aca="true" t="shared" si="42" ref="I69:I73">G69+H69</f>
        <v>0</v>
      </c>
      <c r="J69" s="207">
        <f aca="true" t="shared" si="43" ref="J69:J73">E69-I69</f>
        <v>0</v>
      </c>
      <c r="K69" s="206"/>
      <c r="L69" s="206"/>
      <c r="M69" s="206"/>
      <c r="N69" s="207">
        <f aca="true" t="shared" si="44" ref="N69:N73">L69+M69</f>
        <v>0</v>
      </c>
      <c r="O69" s="207">
        <f>E69-N69</f>
        <v>0</v>
      </c>
      <c r="P69" s="195" t="s">
        <v>344</v>
      </c>
      <c r="Q69" s="191"/>
      <c r="R69" s="255"/>
    </row>
    <row r="70" spans="1:18" s="9" customFormat="1" ht="15">
      <c r="A70" s="255"/>
      <c r="B70" s="476"/>
      <c r="C70" s="479"/>
      <c r="D70" s="201">
        <v>2</v>
      </c>
      <c r="E70" s="201"/>
      <c r="F70" s="187" t="s">
        <v>228</v>
      </c>
      <c r="G70" s="206"/>
      <c r="H70" s="206"/>
      <c r="I70" s="207">
        <f t="shared" si="42"/>
        <v>0</v>
      </c>
      <c r="J70" s="207">
        <f t="shared" si="43"/>
        <v>0</v>
      </c>
      <c r="K70" s="206"/>
      <c r="L70" s="206"/>
      <c r="M70" s="206"/>
      <c r="N70" s="207">
        <f t="shared" si="44"/>
        <v>0</v>
      </c>
      <c r="O70" s="207">
        <f aca="true" t="shared" si="45" ref="O70:O73">E70-N70</f>
        <v>0</v>
      </c>
      <c r="P70" s="195" t="s">
        <v>344</v>
      </c>
      <c r="Q70" s="191"/>
      <c r="R70" s="255"/>
    </row>
    <row r="71" spans="1:18" s="9" customFormat="1" ht="15">
      <c r="A71" s="255"/>
      <c r="B71" s="476"/>
      <c r="C71" s="479"/>
      <c r="D71" s="201">
        <v>3</v>
      </c>
      <c r="E71" s="201"/>
      <c r="F71" s="187" t="s">
        <v>228</v>
      </c>
      <c r="G71" s="206"/>
      <c r="H71" s="206"/>
      <c r="I71" s="207">
        <f t="shared" si="42"/>
        <v>0</v>
      </c>
      <c r="J71" s="207">
        <f t="shared" si="43"/>
        <v>0</v>
      </c>
      <c r="K71" s="206"/>
      <c r="L71" s="206"/>
      <c r="M71" s="206"/>
      <c r="N71" s="207">
        <f t="shared" si="44"/>
        <v>0</v>
      </c>
      <c r="O71" s="207">
        <f t="shared" si="45"/>
        <v>0</v>
      </c>
      <c r="P71" s="195" t="s">
        <v>344</v>
      </c>
      <c r="Q71" s="191"/>
      <c r="R71" s="255"/>
    </row>
    <row r="72" spans="1:18" s="9" customFormat="1" ht="15">
      <c r="A72" s="255"/>
      <c r="B72" s="476"/>
      <c r="C72" s="479"/>
      <c r="D72" s="201">
        <v>4</v>
      </c>
      <c r="E72" s="201"/>
      <c r="F72" s="187" t="s">
        <v>228</v>
      </c>
      <c r="G72" s="206"/>
      <c r="H72" s="206"/>
      <c r="I72" s="207">
        <f t="shared" si="42"/>
        <v>0</v>
      </c>
      <c r="J72" s="207">
        <f t="shared" si="43"/>
        <v>0</v>
      </c>
      <c r="K72" s="206"/>
      <c r="L72" s="206"/>
      <c r="M72" s="206"/>
      <c r="N72" s="207">
        <f t="shared" si="44"/>
        <v>0</v>
      </c>
      <c r="O72" s="207">
        <f t="shared" si="45"/>
        <v>0</v>
      </c>
      <c r="P72" s="195" t="s">
        <v>344</v>
      </c>
      <c r="Q72" s="191"/>
      <c r="R72" s="255"/>
    </row>
    <row r="73" spans="1:18" s="9" customFormat="1" ht="15">
      <c r="A73" s="255"/>
      <c r="B73" s="476"/>
      <c r="C73" s="480"/>
      <c r="D73" s="201">
        <v>5</v>
      </c>
      <c r="E73" s="201"/>
      <c r="F73" s="187" t="s">
        <v>228</v>
      </c>
      <c r="G73" s="206"/>
      <c r="H73" s="206"/>
      <c r="I73" s="207">
        <f t="shared" si="42"/>
        <v>0</v>
      </c>
      <c r="J73" s="207">
        <f t="shared" si="43"/>
        <v>0</v>
      </c>
      <c r="K73" s="206"/>
      <c r="L73" s="206"/>
      <c r="M73" s="206"/>
      <c r="N73" s="207">
        <f t="shared" si="44"/>
        <v>0</v>
      </c>
      <c r="O73" s="207">
        <f t="shared" si="45"/>
        <v>0</v>
      </c>
      <c r="P73" s="195" t="s">
        <v>344</v>
      </c>
      <c r="Q73" s="191"/>
      <c r="R73" s="255"/>
    </row>
    <row r="74" spans="1:18" s="9" customFormat="1" ht="15">
      <c r="A74" s="255"/>
      <c r="B74" s="477"/>
      <c r="C74" s="259" t="s">
        <v>229</v>
      </c>
      <c r="D74" s="196"/>
      <c r="E74" s="197">
        <f aca="true" t="shared" si="46" ref="E74">SUM(E69:E73)</f>
        <v>0</v>
      </c>
      <c r="F74" s="196"/>
      <c r="G74" s="197">
        <f aca="true" t="shared" si="47" ref="G74:O74">SUM(G69:G73)</f>
        <v>0</v>
      </c>
      <c r="H74" s="197">
        <f t="shared" si="47"/>
        <v>0</v>
      </c>
      <c r="I74" s="197">
        <f t="shared" si="47"/>
        <v>0</v>
      </c>
      <c r="J74" s="197">
        <f t="shared" si="47"/>
        <v>0</v>
      </c>
      <c r="K74" s="197">
        <f t="shared" si="47"/>
        <v>0</v>
      </c>
      <c r="L74" s="197">
        <f t="shared" si="47"/>
        <v>0</v>
      </c>
      <c r="M74" s="197">
        <f t="shared" si="47"/>
        <v>0</v>
      </c>
      <c r="N74" s="197">
        <f t="shared" si="47"/>
        <v>0</v>
      </c>
      <c r="O74" s="197">
        <f t="shared" si="47"/>
        <v>0</v>
      </c>
      <c r="P74" s="196"/>
      <c r="Q74" s="198"/>
      <c r="R74" s="255"/>
    </row>
    <row r="75" spans="1:18" s="9" customFormat="1" ht="15">
      <c r="A75" s="255"/>
      <c r="B75" s="263"/>
      <c r="C75" s="199"/>
      <c r="D75" s="200"/>
      <c r="E75" s="200"/>
      <c r="F75" s="200"/>
      <c r="G75" s="200"/>
      <c r="H75" s="200"/>
      <c r="I75" s="200"/>
      <c r="J75" s="200"/>
      <c r="K75" s="200"/>
      <c r="L75" s="200"/>
      <c r="M75" s="200"/>
      <c r="N75" s="200"/>
      <c r="O75" s="200"/>
      <c r="P75" s="200"/>
      <c r="Q75" s="199"/>
      <c r="R75" s="255"/>
    </row>
    <row r="76" spans="1:18" s="9" customFormat="1" ht="15">
      <c r="A76" s="255"/>
      <c r="B76" s="475">
        <v>10</v>
      </c>
      <c r="C76" s="478" t="s">
        <v>348</v>
      </c>
      <c r="D76" s="201">
        <v>1</v>
      </c>
      <c r="E76" s="201"/>
      <c r="F76" s="187" t="s">
        <v>228</v>
      </c>
      <c r="G76" s="206"/>
      <c r="H76" s="206"/>
      <c r="I76" s="207">
        <f aca="true" t="shared" si="48" ref="I76:I80">G76+H76</f>
        <v>0</v>
      </c>
      <c r="J76" s="207">
        <f aca="true" t="shared" si="49" ref="J76:J80">E76-I76</f>
        <v>0</v>
      </c>
      <c r="K76" s="206"/>
      <c r="L76" s="206"/>
      <c r="M76" s="206"/>
      <c r="N76" s="207">
        <f aca="true" t="shared" si="50" ref="N76:N80">L76+M76</f>
        <v>0</v>
      </c>
      <c r="O76" s="207">
        <f>E76-N76</f>
        <v>0</v>
      </c>
      <c r="P76" s="195" t="s">
        <v>344</v>
      </c>
      <c r="Q76" s="191"/>
      <c r="R76" s="255"/>
    </row>
    <row r="77" spans="1:18" s="9" customFormat="1" ht="15">
      <c r="A77" s="255"/>
      <c r="B77" s="476"/>
      <c r="C77" s="479"/>
      <c r="D77" s="201">
        <v>2</v>
      </c>
      <c r="E77" s="201"/>
      <c r="F77" s="187" t="s">
        <v>228</v>
      </c>
      <c r="G77" s="206"/>
      <c r="H77" s="206"/>
      <c r="I77" s="207">
        <f t="shared" si="48"/>
        <v>0</v>
      </c>
      <c r="J77" s="207">
        <f t="shared" si="49"/>
        <v>0</v>
      </c>
      <c r="K77" s="206"/>
      <c r="L77" s="206"/>
      <c r="M77" s="206"/>
      <c r="N77" s="207">
        <f t="shared" si="50"/>
        <v>0</v>
      </c>
      <c r="O77" s="207">
        <f aca="true" t="shared" si="51" ref="O77:O80">E77-N77</f>
        <v>0</v>
      </c>
      <c r="P77" s="195" t="s">
        <v>344</v>
      </c>
      <c r="Q77" s="191"/>
      <c r="R77" s="255"/>
    </row>
    <row r="78" spans="1:18" s="9" customFormat="1" ht="15">
      <c r="A78" s="255"/>
      <c r="B78" s="476"/>
      <c r="C78" s="479"/>
      <c r="D78" s="201">
        <v>3</v>
      </c>
      <c r="E78" s="201"/>
      <c r="F78" s="187" t="s">
        <v>228</v>
      </c>
      <c r="G78" s="206"/>
      <c r="H78" s="206"/>
      <c r="I78" s="207">
        <f t="shared" si="48"/>
        <v>0</v>
      </c>
      <c r="J78" s="207">
        <f t="shared" si="49"/>
        <v>0</v>
      </c>
      <c r="K78" s="206"/>
      <c r="L78" s="206"/>
      <c r="M78" s="206"/>
      <c r="N78" s="207">
        <f t="shared" si="50"/>
        <v>0</v>
      </c>
      <c r="O78" s="207">
        <f t="shared" si="51"/>
        <v>0</v>
      </c>
      <c r="P78" s="195" t="s">
        <v>344</v>
      </c>
      <c r="Q78" s="191"/>
      <c r="R78" s="255"/>
    </row>
    <row r="79" spans="1:18" s="9" customFormat="1" ht="15">
      <c r="A79" s="255"/>
      <c r="B79" s="476"/>
      <c r="C79" s="479"/>
      <c r="D79" s="201">
        <v>4</v>
      </c>
      <c r="E79" s="201"/>
      <c r="F79" s="187" t="s">
        <v>228</v>
      </c>
      <c r="G79" s="206"/>
      <c r="H79" s="206"/>
      <c r="I79" s="207">
        <f t="shared" si="48"/>
        <v>0</v>
      </c>
      <c r="J79" s="207">
        <f t="shared" si="49"/>
        <v>0</v>
      </c>
      <c r="K79" s="206"/>
      <c r="L79" s="206"/>
      <c r="M79" s="206"/>
      <c r="N79" s="207">
        <f t="shared" si="50"/>
        <v>0</v>
      </c>
      <c r="O79" s="207">
        <f t="shared" si="51"/>
        <v>0</v>
      </c>
      <c r="P79" s="195" t="s">
        <v>344</v>
      </c>
      <c r="Q79" s="191"/>
      <c r="R79" s="255"/>
    </row>
    <row r="80" spans="1:18" s="9" customFormat="1" ht="15">
      <c r="A80" s="255"/>
      <c r="B80" s="476"/>
      <c r="C80" s="480"/>
      <c r="D80" s="201">
        <v>5</v>
      </c>
      <c r="E80" s="201"/>
      <c r="F80" s="187" t="s">
        <v>228</v>
      </c>
      <c r="G80" s="206"/>
      <c r="H80" s="206"/>
      <c r="I80" s="207">
        <f t="shared" si="48"/>
        <v>0</v>
      </c>
      <c r="J80" s="207">
        <f t="shared" si="49"/>
        <v>0</v>
      </c>
      <c r="K80" s="206"/>
      <c r="L80" s="206"/>
      <c r="M80" s="206"/>
      <c r="N80" s="207">
        <f t="shared" si="50"/>
        <v>0</v>
      </c>
      <c r="O80" s="207">
        <f t="shared" si="51"/>
        <v>0</v>
      </c>
      <c r="P80" s="195" t="s">
        <v>344</v>
      </c>
      <c r="Q80" s="191"/>
      <c r="R80" s="255"/>
    </row>
    <row r="81" spans="1:18" s="9" customFormat="1" ht="15">
      <c r="A81" s="255"/>
      <c r="B81" s="477"/>
      <c r="C81" s="259" t="s">
        <v>229</v>
      </c>
      <c r="D81" s="196"/>
      <c r="E81" s="197">
        <f aca="true" t="shared" si="52" ref="E81">SUM(E76:E80)</f>
        <v>0</v>
      </c>
      <c r="F81" s="196"/>
      <c r="G81" s="197">
        <f aca="true" t="shared" si="53" ref="G81:O81">SUM(G76:G80)</f>
        <v>0</v>
      </c>
      <c r="H81" s="197">
        <f t="shared" si="53"/>
        <v>0</v>
      </c>
      <c r="I81" s="197">
        <f t="shared" si="53"/>
        <v>0</v>
      </c>
      <c r="J81" s="197">
        <f t="shared" si="53"/>
        <v>0</v>
      </c>
      <c r="K81" s="197">
        <f t="shared" si="53"/>
        <v>0</v>
      </c>
      <c r="L81" s="197">
        <f t="shared" si="53"/>
        <v>0</v>
      </c>
      <c r="M81" s="197">
        <f t="shared" si="53"/>
        <v>0</v>
      </c>
      <c r="N81" s="197">
        <f t="shared" si="53"/>
        <v>0</v>
      </c>
      <c r="O81" s="197">
        <f t="shared" si="53"/>
        <v>0</v>
      </c>
      <c r="P81" s="196"/>
      <c r="Q81" s="198"/>
      <c r="R81" s="255"/>
    </row>
    <row r="82" spans="1:18" s="9" customFormat="1" ht="15">
      <c r="A82" s="255"/>
      <c r="B82" s="263"/>
      <c r="C82" s="199"/>
      <c r="D82" s="200"/>
      <c r="E82" s="200"/>
      <c r="F82" s="200"/>
      <c r="G82" s="200"/>
      <c r="H82" s="200"/>
      <c r="I82" s="200"/>
      <c r="J82" s="200"/>
      <c r="K82" s="200"/>
      <c r="L82" s="200"/>
      <c r="M82" s="200"/>
      <c r="N82" s="200"/>
      <c r="O82" s="200"/>
      <c r="P82" s="200"/>
      <c r="Q82" s="199"/>
      <c r="R82" s="255"/>
    </row>
    <row r="83" spans="1:18" s="9" customFormat="1" ht="15">
      <c r="A83" s="255"/>
      <c r="B83" s="475">
        <v>11</v>
      </c>
      <c r="C83" s="478" t="s">
        <v>348</v>
      </c>
      <c r="D83" s="201">
        <v>1</v>
      </c>
      <c r="E83" s="201"/>
      <c r="F83" s="187" t="s">
        <v>228</v>
      </c>
      <c r="G83" s="206"/>
      <c r="H83" s="206"/>
      <c r="I83" s="207">
        <f aca="true" t="shared" si="54" ref="I83:I87">G83+H83</f>
        <v>0</v>
      </c>
      <c r="J83" s="207">
        <f aca="true" t="shared" si="55" ref="J83:J87">E83-I83</f>
        <v>0</v>
      </c>
      <c r="K83" s="206"/>
      <c r="L83" s="206"/>
      <c r="M83" s="206"/>
      <c r="N83" s="207">
        <f aca="true" t="shared" si="56" ref="N83:N87">L83+M83</f>
        <v>0</v>
      </c>
      <c r="O83" s="207">
        <f>E83-N83</f>
        <v>0</v>
      </c>
      <c r="P83" s="195" t="s">
        <v>344</v>
      </c>
      <c r="Q83" s="191"/>
      <c r="R83" s="255"/>
    </row>
    <row r="84" spans="1:18" s="9" customFormat="1" ht="15">
      <c r="A84" s="255"/>
      <c r="B84" s="476"/>
      <c r="C84" s="479"/>
      <c r="D84" s="201">
        <v>2</v>
      </c>
      <c r="E84" s="201"/>
      <c r="F84" s="187" t="s">
        <v>228</v>
      </c>
      <c r="G84" s="206"/>
      <c r="H84" s="206"/>
      <c r="I84" s="207">
        <f t="shared" si="54"/>
        <v>0</v>
      </c>
      <c r="J84" s="207">
        <f t="shared" si="55"/>
        <v>0</v>
      </c>
      <c r="K84" s="206"/>
      <c r="L84" s="206"/>
      <c r="M84" s="206"/>
      <c r="N84" s="207">
        <f t="shared" si="56"/>
        <v>0</v>
      </c>
      <c r="O84" s="207">
        <f aca="true" t="shared" si="57" ref="O84:O87">E84-N84</f>
        <v>0</v>
      </c>
      <c r="P84" s="195" t="s">
        <v>344</v>
      </c>
      <c r="Q84" s="191"/>
      <c r="R84" s="255"/>
    </row>
    <row r="85" spans="1:18" s="9" customFormat="1" ht="15">
      <c r="A85" s="255"/>
      <c r="B85" s="476"/>
      <c r="C85" s="479"/>
      <c r="D85" s="201">
        <v>3</v>
      </c>
      <c r="E85" s="201"/>
      <c r="F85" s="187" t="s">
        <v>228</v>
      </c>
      <c r="G85" s="206"/>
      <c r="H85" s="206"/>
      <c r="I85" s="207">
        <f t="shared" si="54"/>
        <v>0</v>
      </c>
      <c r="J85" s="207">
        <f t="shared" si="55"/>
        <v>0</v>
      </c>
      <c r="K85" s="206"/>
      <c r="L85" s="206"/>
      <c r="M85" s="206"/>
      <c r="N85" s="207">
        <f t="shared" si="56"/>
        <v>0</v>
      </c>
      <c r="O85" s="207">
        <f t="shared" si="57"/>
        <v>0</v>
      </c>
      <c r="P85" s="195" t="s">
        <v>344</v>
      </c>
      <c r="Q85" s="191"/>
      <c r="R85" s="255"/>
    </row>
    <row r="86" spans="1:18" s="9" customFormat="1" ht="15">
      <c r="A86" s="255"/>
      <c r="B86" s="476"/>
      <c r="C86" s="479"/>
      <c r="D86" s="201">
        <v>4</v>
      </c>
      <c r="E86" s="201"/>
      <c r="F86" s="187" t="s">
        <v>228</v>
      </c>
      <c r="G86" s="206"/>
      <c r="H86" s="206"/>
      <c r="I86" s="207">
        <f t="shared" si="54"/>
        <v>0</v>
      </c>
      <c r="J86" s="207">
        <f t="shared" si="55"/>
        <v>0</v>
      </c>
      <c r="K86" s="206"/>
      <c r="L86" s="206"/>
      <c r="M86" s="206"/>
      <c r="N86" s="207">
        <f t="shared" si="56"/>
        <v>0</v>
      </c>
      <c r="O86" s="207">
        <f t="shared" si="57"/>
        <v>0</v>
      </c>
      <c r="P86" s="195" t="s">
        <v>344</v>
      </c>
      <c r="Q86" s="191"/>
      <c r="R86" s="255"/>
    </row>
    <row r="87" spans="1:18" s="9" customFormat="1" ht="15">
      <c r="A87" s="255"/>
      <c r="B87" s="476"/>
      <c r="C87" s="480"/>
      <c r="D87" s="201">
        <v>5</v>
      </c>
      <c r="E87" s="201"/>
      <c r="F87" s="187" t="s">
        <v>228</v>
      </c>
      <c r="G87" s="206"/>
      <c r="H87" s="206"/>
      <c r="I87" s="207">
        <f t="shared" si="54"/>
        <v>0</v>
      </c>
      <c r="J87" s="207">
        <f t="shared" si="55"/>
        <v>0</v>
      </c>
      <c r="K87" s="206"/>
      <c r="L87" s="206"/>
      <c r="M87" s="206"/>
      <c r="N87" s="207">
        <f t="shared" si="56"/>
        <v>0</v>
      </c>
      <c r="O87" s="207">
        <f t="shared" si="57"/>
        <v>0</v>
      </c>
      <c r="P87" s="195" t="s">
        <v>344</v>
      </c>
      <c r="Q87" s="191"/>
      <c r="R87" s="255"/>
    </row>
    <row r="88" spans="1:18" s="9" customFormat="1" ht="15">
      <c r="A88" s="255"/>
      <c r="B88" s="477"/>
      <c r="C88" s="259" t="s">
        <v>229</v>
      </c>
      <c r="D88" s="196"/>
      <c r="E88" s="197">
        <f aca="true" t="shared" si="58" ref="E88">SUM(E83:E87)</f>
        <v>0</v>
      </c>
      <c r="F88" s="196"/>
      <c r="G88" s="197">
        <f aca="true" t="shared" si="59" ref="G88:O88">SUM(G83:G87)</f>
        <v>0</v>
      </c>
      <c r="H88" s="197">
        <f t="shared" si="59"/>
        <v>0</v>
      </c>
      <c r="I88" s="197">
        <f t="shared" si="59"/>
        <v>0</v>
      </c>
      <c r="J88" s="197">
        <f t="shared" si="59"/>
        <v>0</v>
      </c>
      <c r="K88" s="197">
        <f t="shared" si="59"/>
        <v>0</v>
      </c>
      <c r="L88" s="197">
        <f t="shared" si="59"/>
        <v>0</v>
      </c>
      <c r="M88" s="197">
        <f t="shared" si="59"/>
        <v>0</v>
      </c>
      <c r="N88" s="197">
        <f t="shared" si="59"/>
        <v>0</v>
      </c>
      <c r="O88" s="197">
        <f t="shared" si="59"/>
        <v>0</v>
      </c>
      <c r="P88" s="196"/>
      <c r="Q88" s="198"/>
      <c r="R88" s="255"/>
    </row>
    <row r="89" spans="1:18" s="9" customFormat="1" ht="15">
      <c r="A89" s="255"/>
      <c r="B89" s="263"/>
      <c r="C89" s="199"/>
      <c r="D89" s="200"/>
      <c r="E89" s="200"/>
      <c r="F89" s="200"/>
      <c r="G89" s="200"/>
      <c r="H89" s="200"/>
      <c r="I89" s="200"/>
      <c r="J89" s="200"/>
      <c r="K89" s="200"/>
      <c r="L89" s="200"/>
      <c r="M89" s="200"/>
      <c r="N89" s="200"/>
      <c r="O89" s="200"/>
      <c r="P89" s="200"/>
      <c r="Q89" s="199"/>
      <c r="R89" s="255"/>
    </row>
    <row r="90" spans="1:18" s="9" customFormat="1" ht="15">
      <c r="A90" s="255"/>
      <c r="B90" s="475">
        <v>12</v>
      </c>
      <c r="C90" s="478" t="s">
        <v>348</v>
      </c>
      <c r="D90" s="201">
        <v>1</v>
      </c>
      <c r="E90" s="201"/>
      <c r="F90" s="187" t="s">
        <v>228</v>
      </c>
      <c r="G90" s="206"/>
      <c r="H90" s="206"/>
      <c r="I90" s="207">
        <f aca="true" t="shared" si="60" ref="I90:I94">G90+H90</f>
        <v>0</v>
      </c>
      <c r="J90" s="207">
        <f aca="true" t="shared" si="61" ref="J90:J94">E90-I90</f>
        <v>0</v>
      </c>
      <c r="K90" s="206"/>
      <c r="L90" s="206"/>
      <c r="M90" s="206"/>
      <c r="N90" s="207">
        <f aca="true" t="shared" si="62" ref="N90:N94">L90+M90</f>
        <v>0</v>
      </c>
      <c r="O90" s="207">
        <f>E90-N90</f>
        <v>0</v>
      </c>
      <c r="P90" s="195" t="s">
        <v>344</v>
      </c>
      <c r="Q90" s="191"/>
      <c r="R90" s="255"/>
    </row>
    <row r="91" spans="1:18" s="9" customFormat="1" ht="15">
      <c r="A91" s="255"/>
      <c r="B91" s="476"/>
      <c r="C91" s="479"/>
      <c r="D91" s="201">
        <v>2</v>
      </c>
      <c r="E91" s="201"/>
      <c r="F91" s="187" t="s">
        <v>228</v>
      </c>
      <c r="G91" s="206"/>
      <c r="H91" s="206"/>
      <c r="I91" s="207">
        <f t="shared" si="60"/>
        <v>0</v>
      </c>
      <c r="J91" s="207">
        <f t="shared" si="61"/>
        <v>0</v>
      </c>
      <c r="K91" s="206"/>
      <c r="L91" s="206"/>
      <c r="M91" s="206"/>
      <c r="N91" s="207">
        <f t="shared" si="62"/>
        <v>0</v>
      </c>
      <c r="O91" s="207">
        <f aca="true" t="shared" si="63" ref="O91:O94">E91-N91</f>
        <v>0</v>
      </c>
      <c r="P91" s="195" t="s">
        <v>344</v>
      </c>
      <c r="Q91" s="191"/>
      <c r="R91" s="255"/>
    </row>
    <row r="92" spans="1:18" s="9" customFormat="1" ht="15">
      <c r="A92" s="255"/>
      <c r="B92" s="476"/>
      <c r="C92" s="479"/>
      <c r="D92" s="201">
        <v>3</v>
      </c>
      <c r="E92" s="201"/>
      <c r="F92" s="187" t="s">
        <v>228</v>
      </c>
      <c r="G92" s="206"/>
      <c r="H92" s="206"/>
      <c r="I92" s="207">
        <f t="shared" si="60"/>
        <v>0</v>
      </c>
      <c r="J92" s="207">
        <f t="shared" si="61"/>
        <v>0</v>
      </c>
      <c r="K92" s="206"/>
      <c r="L92" s="206"/>
      <c r="M92" s="206"/>
      <c r="N92" s="207">
        <f t="shared" si="62"/>
        <v>0</v>
      </c>
      <c r="O92" s="207">
        <f t="shared" si="63"/>
        <v>0</v>
      </c>
      <c r="P92" s="195" t="s">
        <v>344</v>
      </c>
      <c r="Q92" s="191"/>
      <c r="R92" s="255"/>
    </row>
    <row r="93" spans="1:18" s="9" customFormat="1" ht="15">
      <c r="A93" s="255"/>
      <c r="B93" s="476"/>
      <c r="C93" s="479"/>
      <c r="D93" s="201">
        <v>4</v>
      </c>
      <c r="E93" s="201"/>
      <c r="F93" s="187" t="s">
        <v>228</v>
      </c>
      <c r="G93" s="206"/>
      <c r="H93" s="206"/>
      <c r="I93" s="207">
        <f t="shared" si="60"/>
        <v>0</v>
      </c>
      <c r="J93" s="207">
        <f t="shared" si="61"/>
        <v>0</v>
      </c>
      <c r="K93" s="206"/>
      <c r="L93" s="206"/>
      <c r="M93" s="206"/>
      <c r="N93" s="207">
        <f t="shared" si="62"/>
        <v>0</v>
      </c>
      <c r="O93" s="207">
        <f t="shared" si="63"/>
        <v>0</v>
      </c>
      <c r="P93" s="195" t="s">
        <v>344</v>
      </c>
      <c r="Q93" s="191"/>
      <c r="R93" s="255"/>
    </row>
    <row r="94" spans="1:18" s="9" customFormat="1" ht="15">
      <c r="A94" s="255"/>
      <c r="B94" s="476"/>
      <c r="C94" s="480"/>
      <c r="D94" s="201">
        <v>5</v>
      </c>
      <c r="E94" s="201"/>
      <c r="F94" s="187" t="s">
        <v>228</v>
      </c>
      <c r="G94" s="206"/>
      <c r="H94" s="206"/>
      <c r="I94" s="207">
        <f t="shared" si="60"/>
        <v>0</v>
      </c>
      <c r="J94" s="207">
        <f t="shared" si="61"/>
        <v>0</v>
      </c>
      <c r="K94" s="206"/>
      <c r="L94" s="206"/>
      <c r="M94" s="206"/>
      <c r="N94" s="207">
        <f t="shared" si="62"/>
        <v>0</v>
      </c>
      <c r="O94" s="207">
        <f t="shared" si="63"/>
        <v>0</v>
      </c>
      <c r="P94" s="195" t="s">
        <v>344</v>
      </c>
      <c r="Q94" s="191"/>
      <c r="R94" s="255"/>
    </row>
    <row r="95" spans="1:18" s="9" customFormat="1" ht="15">
      <c r="A95" s="255"/>
      <c r="B95" s="477"/>
      <c r="C95" s="259" t="s">
        <v>229</v>
      </c>
      <c r="D95" s="196"/>
      <c r="E95" s="197">
        <f aca="true" t="shared" si="64" ref="E95">SUM(E90:E94)</f>
        <v>0</v>
      </c>
      <c r="F95" s="196"/>
      <c r="G95" s="197">
        <f aca="true" t="shared" si="65" ref="G95:O95">SUM(G90:G94)</f>
        <v>0</v>
      </c>
      <c r="H95" s="197">
        <f t="shared" si="65"/>
        <v>0</v>
      </c>
      <c r="I95" s="197">
        <f t="shared" si="65"/>
        <v>0</v>
      </c>
      <c r="J95" s="197">
        <f t="shared" si="65"/>
        <v>0</v>
      </c>
      <c r="K95" s="197">
        <f t="shared" si="65"/>
        <v>0</v>
      </c>
      <c r="L95" s="197">
        <f t="shared" si="65"/>
        <v>0</v>
      </c>
      <c r="M95" s="197">
        <f t="shared" si="65"/>
        <v>0</v>
      </c>
      <c r="N95" s="197">
        <f t="shared" si="65"/>
        <v>0</v>
      </c>
      <c r="O95" s="197">
        <f t="shared" si="65"/>
        <v>0</v>
      </c>
      <c r="P95" s="196"/>
      <c r="Q95" s="198"/>
      <c r="R95" s="255"/>
    </row>
    <row r="96" spans="1:18" s="9" customFormat="1" ht="15">
      <c r="A96" s="255"/>
      <c r="B96" s="263"/>
      <c r="C96" s="199"/>
      <c r="D96" s="200"/>
      <c r="E96" s="200"/>
      <c r="F96" s="200"/>
      <c r="G96" s="200"/>
      <c r="H96" s="200"/>
      <c r="I96" s="200"/>
      <c r="J96" s="200"/>
      <c r="K96" s="200"/>
      <c r="L96" s="200"/>
      <c r="M96" s="200"/>
      <c r="N96" s="200"/>
      <c r="O96" s="200"/>
      <c r="P96" s="200"/>
      <c r="Q96" s="199"/>
      <c r="R96" s="255"/>
    </row>
    <row r="97" spans="1:18" s="9" customFormat="1" ht="15">
      <c r="A97" s="255"/>
      <c r="B97" s="481">
        <v>13</v>
      </c>
      <c r="C97" s="472" t="s">
        <v>348</v>
      </c>
      <c r="D97" s="201">
        <v>1</v>
      </c>
      <c r="E97" s="201"/>
      <c r="F97" s="187" t="s">
        <v>228</v>
      </c>
      <c r="G97" s="206"/>
      <c r="H97" s="206"/>
      <c r="I97" s="207">
        <f aca="true" t="shared" si="66" ref="I97:I101">G97+H97</f>
        <v>0</v>
      </c>
      <c r="J97" s="207">
        <f aca="true" t="shared" si="67" ref="J97:J101">E97-I97</f>
        <v>0</v>
      </c>
      <c r="K97" s="206"/>
      <c r="L97" s="206"/>
      <c r="M97" s="206"/>
      <c r="N97" s="207">
        <f aca="true" t="shared" si="68" ref="N97:N101">L97+M97</f>
        <v>0</v>
      </c>
      <c r="O97" s="207">
        <f>E97-N97</f>
        <v>0</v>
      </c>
      <c r="P97" s="195" t="s">
        <v>344</v>
      </c>
      <c r="Q97" s="191"/>
      <c r="R97" s="255"/>
    </row>
    <row r="98" spans="1:18" s="9" customFormat="1" ht="15">
      <c r="A98" s="255"/>
      <c r="B98" s="481"/>
      <c r="C98" s="473"/>
      <c r="D98" s="201">
        <v>2</v>
      </c>
      <c r="E98" s="201"/>
      <c r="F98" s="187" t="s">
        <v>228</v>
      </c>
      <c r="G98" s="206"/>
      <c r="H98" s="206"/>
      <c r="I98" s="207">
        <f t="shared" si="66"/>
        <v>0</v>
      </c>
      <c r="J98" s="207">
        <f t="shared" si="67"/>
        <v>0</v>
      </c>
      <c r="K98" s="206"/>
      <c r="L98" s="206"/>
      <c r="M98" s="206"/>
      <c r="N98" s="207">
        <f t="shared" si="68"/>
        <v>0</v>
      </c>
      <c r="O98" s="207">
        <f aca="true" t="shared" si="69" ref="O98:O101">E98-N98</f>
        <v>0</v>
      </c>
      <c r="P98" s="195" t="s">
        <v>344</v>
      </c>
      <c r="Q98" s="191"/>
      <c r="R98" s="255"/>
    </row>
    <row r="99" spans="1:18" s="9" customFormat="1" ht="15">
      <c r="A99" s="255"/>
      <c r="B99" s="481"/>
      <c r="C99" s="473"/>
      <c r="D99" s="201">
        <v>3</v>
      </c>
      <c r="E99" s="201"/>
      <c r="F99" s="187" t="s">
        <v>228</v>
      </c>
      <c r="G99" s="206"/>
      <c r="H99" s="206"/>
      <c r="I99" s="207">
        <f t="shared" si="66"/>
        <v>0</v>
      </c>
      <c r="J99" s="207">
        <f t="shared" si="67"/>
        <v>0</v>
      </c>
      <c r="K99" s="206"/>
      <c r="L99" s="206"/>
      <c r="M99" s="206"/>
      <c r="N99" s="207">
        <f t="shared" si="68"/>
        <v>0</v>
      </c>
      <c r="O99" s="207">
        <f t="shared" si="69"/>
        <v>0</v>
      </c>
      <c r="P99" s="195" t="s">
        <v>344</v>
      </c>
      <c r="Q99" s="191"/>
      <c r="R99" s="255"/>
    </row>
    <row r="100" spans="1:18" s="9" customFormat="1" ht="15">
      <c r="A100" s="255"/>
      <c r="B100" s="481"/>
      <c r="C100" s="473"/>
      <c r="D100" s="201">
        <v>4</v>
      </c>
      <c r="E100" s="201"/>
      <c r="F100" s="187" t="s">
        <v>228</v>
      </c>
      <c r="G100" s="206"/>
      <c r="H100" s="206"/>
      <c r="I100" s="207">
        <f t="shared" si="66"/>
        <v>0</v>
      </c>
      <c r="J100" s="207">
        <f t="shared" si="67"/>
        <v>0</v>
      </c>
      <c r="K100" s="206"/>
      <c r="L100" s="206"/>
      <c r="M100" s="206"/>
      <c r="N100" s="207">
        <f t="shared" si="68"/>
        <v>0</v>
      </c>
      <c r="O100" s="207">
        <f t="shared" si="69"/>
        <v>0</v>
      </c>
      <c r="P100" s="195" t="s">
        <v>344</v>
      </c>
      <c r="Q100" s="191"/>
      <c r="R100" s="255"/>
    </row>
    <row r="101" spans="1:18" s="9" customFormat="1" ht="15">
      <c r="A101" s="255"/>
      <c r="B101" s="481"/>
      <c r="C101" s="474"/>
      <c r="D101" s="201">
        <v>5</v>
      </c>
      <c r="E101" s="201"/>
      <c r="F101" s="187" t="s">
        <v>228</v>
      </c>
      <c r="G101" s="206"/>
      <c r="H101" s="206"/>
      <c r="I101" s="207">
        <f t="shared" si="66"/>
        <v>0</v>
      </c>
      <c r="J101" s="207">
        <f t="shared" si="67"/>
        <v>0</v>
      </c>
      <c r="K101" s="206"/>
      <c r="L101" s="206"/>
      <c r="M101" s="206"/>
      <c r="N101" s="207">
        <f t="shared" si="68"/>
        <v>0</v>
      </c>
      <c r="O101" s="207">
        <f t="shared" si="69"/>
        <v>0</v>
      </c>
      <c r="P101" s="195" t="s">
        <v>344</v>
      </c>
      <c r="Q101" s="191"/>
      <c r="R101" s="255"/>
    </row>
    <row r="102" spans="1:18" s="9" customFormat="1" ht="15">
      <c r="A102" s="255"/>
      <c r="B102" s="481"/>
      <c r="C102" s="213" t="s">
        <v>229</v>
      </c>
      <c r="D102" s="196"/>
      <c r="E102" s="197">
        <f aca="true" t="shared" si="70" ref="E102">SUM(E97:E101)</f>
        <v>0</v>
      </c>
      <c r="F102" s="196"/>
      <c r="G102" s="197">
        <f aca="true" t="shared" si="71" ref="G102:O102">SUM(G97:G101)</f>
        <v>0</v>
      </c>
      <c r="H102" s="197">
        <f t="shared" si="71"/>
        <v>0</v>
      </c>
      <c r="I102" s="197">
        <f t="shared" si="71"/>
        <v>0</v>
      </c>
      <c r="J102" s="197">
        <f t="shared" si="71"/>
        <v>0</v>
      </c>
      <c r="K102" s="197">
        <f t="shared" si="71"/>
        <v>0</v>
      </c>
      <c r="L102" s="197">
        <f t="shared" si="71"/>
        <v>0</v>
      </c>
      <c r="M102" s="197">
        <f t="shared" si="71"/>
        <v>0</v>
      </c>
      <c r="N102" s="197">
        <f t="shared" si="71"/>
        <v>0</v>
      </c>
      <c r="O102" s="197">
        <f t="shared" si="71"/>
        <v>0</v>
      </c>
      <c r="P102" s="196"/>
      <c r="Q102" s="198"/>
      <c r="R102" s="255"/>
    </row>
    <row r="103" spans="1:18" ht="15.5">
      <c r="A103" s="255"/>
      <c r="B103" s="265"/>
      <c r="C103" s="260" t="s">
        <v>349</v>
      </c>
      <c r="D103" s="214"/>
      <c r="E103" s="215">
        <f>SUM(E15,E24,E31,E38,E45,E53,E60,E67,E74,E81,E88,E95,E102)</f>
        <v>374</v>
      </c>
      <c r="F103" s="215"/>
      <c r="G103" s="215">
        <f aca="true" t="shared" si="72" ref="G103:Q103">SUM(G15,G24,G31,G38,G45,G53,G60,G67,G74,G81,G88,G95,G102)</f>
        <v>148</v>
      </c>
      <c r="H103" s="215">
        <f t="shared" si="72"/>
        <v>79</v>
      </c>
      <c r="I103" s="215">
        <f t="shared" si="72"/>
        <v>227</v>
      </c>
      <c r="J103" s="215">
        <f t="shared" si="72"/>
        <v>147</v>
      </c>
      <c r="K103" s="215"/>
      <c r="L103" s="215">
        <f t="shared" si="72"/>
        <v>19</v>
      </c>
      <c r="M103" s="215">
        <f t="shared" si="72"/>
        <v>128</v>
      </c>
      <c r="N103" s="215">
        <f t="shared" si="72"/>
        <v>147</v>
      </c>
      <c r="O103" s="215">
        <f t="shared" si="72"/>
        <v>227</v>
      </c>
      <c r="P103" s="215"/>
      <c r="Q103" s="215">
        <f t="shared" si="72"/>
        <v>17</v>
      </c>
      <c r="R103" s="255"/>
    </row>
    <row r="104" spans="1:18" ht="15">
      <c r="A104" s="255"/>
      <c r="R104" s="255"/>
    </row>
    <row r="105" spans="1:18" ht="15">
      <c r="A105" s="255"/>
      <c r="R105" s="255"/>
    </row>
    <row r="106" spans="1:18" ht="15">
      <c r="A106" s="255"/>
      <c r="R106" s="255"/>
    </row>
    <row r="107" spans="1:18" ht="15">
      <c r="A107" s="255"/>
      <c r="R107" s="255"/>
    </row>
    <row r="108" spans="1:18" ht="15">
      <c r="A108" s="255"/>
      <c r="R108" s="255"/>
    </row>
    <row r="109" spans="1:18" ht="15">
      <c r="A109" s="255"/>
      <c r="R109" s="255"/>
    </row>
    <row r="110" spans="1:18" ht="15">
      <c r="A110" s="255"/>
      <c r="R110" s="255"/>
    </row>
    <row r="111" ht="15">
      <c r="A111" s="255"/>
    </row>
    <row r="112" ht="15">
      <c r="A112" s="255"/>
    </row>
  </sheetData>
  <sheetProtection password="CE20" sheet="1" objects="1" scenarios="1"/>
  <mergeCells count="32">
    <mergeCell ref="G4:K4"/>
    <mergeCell ref="L4:P4"/>
    <mergeCell ref="C7:C14"/>
    <mergeCell ref="B2:Q2"/>
    <mergeCell ref="B3:O3"/>
    <mergeCell ref="B16:B24"/>
    <mergeCell ref="C48:C52"/>
    <mergeCell ref="C55:C59"/>
    <mergeCell ref="C62:C66"/>
    <mergeCell ref="B5:C5"/>
    <mergeCell ref="B6:C6"/>
    <mergeCell ref="B7:B14"/>
    <mergeCell ref="C26:C30"/>
    <mergeCell ref="C33:C37"/>
    <mergeCell ref="C40:C44"/>
    <mergeCell ref="C16:C23"/>
    <mergeCell ref="B26:B30"/>
    <mergeCell ref="C97:C101"/>
    <mergeCell ref="B33:B38"/>
    <mergeCell ref="B40:B44"/>
    <mergeCell ref="B48:B53"/>
    <mergeCell ref="B55:B60"/>
    <mergeCell ref="B62:B67"/>
    <mergeCell ref="C69:C73"/>
    <mergeCell ref="C76:C80"/>
    <mergeCell ref="C83:C87"/>
    <mergeCell ref="C90:C94"/>
    <mergeCell ref="B69:B74"/>
    <mergeCell ref="B76:B81"/>
    <mergeCell ref="B83:B88"/>
    <mergeCell ref="B90:B95"/>
    <mergeCell ref="B97:B102"/>
  </mergeCells>
  <dataValidations count="1">
    <dataValidation type="list" allowBlank="1" showInputMessage="1" showErrorMessage="1" sqref="Q3">
      <formula1>"1,2,3,4,5"</formula1>
    </dataValidation>
  </dataValidation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P22"/>
  <sheetViews>
    <sheetView workbookViewId="0" topLeftCell="A1">
      <selection activeCell="P3" sqref="P3 E6:H14 J6:M14 P6:P13 C6:C14 O14:P14 M19:O21"/>
    </sheetView>
  </sheetViews>
  <sheetFormatPr defaultColWidth="9.140625" defaultRowHeight="15"/>
  <cols>
    <col min="4" max="4" width="15.00390625" style="0" customWidth="1"/>
    <col min="9" max="9" width="15.421875" style="0" customWidth="1"/>
    <col min="14" max="14" width="15.421875" style="0" customWidth="1"/>
    <col min="16" max="16" width="10.140625" style="0" customWidth="1"/>
  </cols>
  <sheetData>
    <row r="1" spans="1:16" ht="17.5">
      <c r="A1" s="512" t="s">
        <v>342</v>
      </c>
      <c r="B1" s="513"/>
      <c r="C1" s="513"/>
      <c r="D1" s="513"/>
      <c r="E1" s="513"/>
      <c r="F1" s="513"/>
      <c r="G1" s="513"/>
      <c r="H1" s="513"/>
      <c r="I1" s="513"/>
      <c r="J1" s="513"/>
      <c r="K1" s="513"/>
      <c r="L1" s="513"/>
      <c r="M1" s="513"/>
      <c r="N1" s="513"/>
      <c r="O1" s="513"/>
      <c r="P1" s="514"/>
    </row>
    <row r="2" spans="1:16" ht="18.5" thickBot="1">
      <c r="A2" s="515" t="s">
        <v>214</v>
      </c>
      <c r="B2" s="516"/>
      <c r="C2" s="516"/>
      <c r="D2" s="516"/>
      <c r="E2" s="516"/>
      <c r="F2" s="516"/>
      <c r="G2" s="516"/>
      <c r="H2" s="516"/>
      <c r="I2" s="516"/>
      <c r="J2" s="516"/>
      <c r="K2" s="516"/>
      <c r="L2" s="516"/>
      <c r="M2" s="516"/>
      <c r="N2" s="516"/>
      <c r="O2" s="516"/>
      <c r="P2" s="276" t="s">
        <v>240</v>
      </c>
    </row>
    <row r="3" spans="1:16" ht="19.5" thickBot="1" thickTop="1">
      <c r="A3" s="219"/>
      <c r="B3" s="220"/>
      <c r="C3" s="220"/>
      <c r="D3" s="220"/>
      <c r="E3" s="517" t="s">
        <v>215</v>
      </c>
      <c r="F3" s="516"/>
      <c r="G3" s="516"/>
      <c r="H3" s="516"/>
      <c r="I3" s="518"/>
      <c r="J3" s="517" t="s">
        <v>216</v>
      </c>
      <c r="K3" s="516"/>
      <c r="L3" s="516"/>
      <c r="M3" s="516"/>
      <c r="N3" s="518"/>
      <c r="O3" s="216"/>
      <c r="P3" s="288">
        <f>PEEO_SCH!Q3</f>
        <v>2</v>
      </c>
    </row>
    <row r="4" spans="1:16" ht="138" thickTop="1">
      <c r="A4" s="221" t="s">
        <v>217</v>
      </c>
      <c r="B4" s="222" t="s">
        <v>158</v>
      </c>
      <c r="C4" s="222" t="s">
        <v>218</v>
      </c>
      <c r="D4" s="222" t="s">
        <v>219</v>
      </c>
      <c r="E4" s="222" t="s">
        <v>220</v>
      </c>
      <c r="F4" s="222" t="s">
        <v>221</v>
      </c>
      <c r="G4" s="222" t="s">
        <v>222</v>
      </c>
      <c r="H4" s="222" t="s">
        <v>223</v>
      </c>
      <c r="I4" s="222" t="s">
        <v>224</v>
      </c>
      <c r="J4" s="222" t="s">
        <v>220</v>
      </c>
      <c r="K4" s="222" t="s">
        <v>221</v>
      </c>
      <c r="L4" s="222" t="s">
        <v>225</v>
      </c>
      <c r="M4" s="222" t="s">
        <v>223</v>
      </c>
      <c r="N4" s="222" t="s">
        <v>226</v>
      </c>
      <c r="O4" s="223" t="s">
        <v>227</v>
      </c>
      <c r="P4" s="224" t="s">
        <v>277</v>
      </c>
    </row>
    <row r="5" spans="1:16" ht="15">
      <c r="A5" s="225">
        <v>1</v>
      </c>
      <c r="B5" s="226">
        <v>2</v>
      </c>
      <c r="C5" s="226">
        <v>3</v>
      </c>
      <c r="D5" s="226">
        <v>4</v>
      </c>
      <c r="E5" s="226">
        <v>5</v>
      </c>
      <c r="F5" s="226">
        <v>6</v>
      </c>
      <c r="G5" s="226">
        <v>7</v>
      </c>
      <c r="H5" s="226">
        <v>8</v>
      </c>
      <c r="I5" s="226">
        <v>9</v>
      </c>
      <c r="J5" s="226">
        <v>10</v>
      </c>
      <c r="K5" s="226">
        <v>11</v>
      </c>
      <c r="L5" s="226">
        <v>12</v>
      </c>
      <c r="M5" s="226">
        <v>13</v>
      </c>
      <c r="N5" s="226">
        <v>14</v>
      </c>
      <c r="O5" s="227">
        <v>15</v>
      </c>
      <c r="P5" s="228">
        <v>16</v>
      </c>
    </row>
    <row r="6" spans="1:16" ht="15">
      <c r="A6" s="519" t="s">
        <v>343</v>
      </c>
      <c r="B6" s="229">
        <v>1</v>
      </c>
      <c r="C6" s="291">
        <f>SUMIF(PEEO_SCH!$D$7:$D$101,$B6,PEEO_SCH!$E$7:$E$102)</f>
        <v>32</v>
      </c>
      <c r="D6" s="217" t="s">
        <v>228</v>
      </c>
      <c r="E6" s="160">
        <f>SUMIF(PEEO_SCH!$D$7:$D$101,$B6,PEEO_SCH!$G$7:$G$102)</f>
        <v>17</v>
      </c>
      <c r="F6" s="160">
        <f>SUMIF(PEEO_SCH!$D$7:$D$101,$B6,PEEO_SCH!$H$7:$H$102)</f>
        <v>7</v>
      </c>
      <c r="G6" s="289">
        <f aca="true" t="shared" si="0" ref="G6:G13">E6+F6</f>
        <v>24</v>
      </c>
      <c r="H6" s="289">
        <f aca="true" t="shared" si="1" ref="H6:H13">C6-G6</f>
        <v>8</v>
      </c>
      <c r="I6" s="218" t="s">
        <v>344</v>
      </c>
      <c r="J6" s="160">
        <f>SUMIF(PEEO_SCH!$D$7:$D$101,$B6,PEEO_SCH!$L$7:$L$102)</f>
        <v>2</v>
      </c>
      <c r="K6" s="160">
        <f>SUMIF(PEEO_SCH!$D$7:$D$101,$B6,PEEO_SCH!$M$7:$M$102)</f>
        <v>15</v>
      </c>
      <c r="L6" s="291">
        <f aca="true" t="shared" si="2" ref="L6:L13">J6+K6</f>
        <v>17</v>
      </c>
      <c r="M6" s="289">
        <f>C6-L6</f>
        <v>15</v>
      </c>
      <c r="N6" s="218" t="s">
        <v>344</v>
      </c>
      <c r="O6" s="109" t="s">
        <v>183</v>
      </c>
      <c r="P6" s="292">
        <f>COUNTIFS('DATA ENTRY'!$F$9:$F$1000,$B6,'DATA ENTRY'!$AI$9:$AI$1000,"YES")</f>
        <v>0</v>
      </c>
    </row>
    <row r="7" spans="1:16" ht="15">
      <c r="A7" s="520"/>
      <c r="B7" s="229">
        <v>2</v>
      </c>
      <c r="C7" s="291">
        <f>SUMIF(PEEO_SCH!$D$7:$D$101,$B7,PEEO_SCH!$E$7:$E$102)</f>
        <v>60</v>
      </c>
      <c r="D7" s="217" t="s">
        <v>228</v>
      </c>
      <c r="E7" s="160">
        <f>SUMIF(PEEO_SCH!$D$7:$D$101,$B7,PEEO_SCH!$G$7:$G$102)</f>
        <v>23</v>
      </c>
      <c r="F7" s="160">
        <f>SUMIF(PEEO_SCH!$D$7:$D$101,$B7,PEEO_SCH!$H$7:$H$102)</f>
        <v>11</v>
      </c>
      <c r="G7" s="289">
        <f t="shared" si="0"/>
        <v>34</v>
      </c>
      <c r="H7" s="289">
        <f t="shared" si="1"/>
        <v>26</v>
      </c>
      <c r="I7" s="218" t="s">
        <v>344</v>
      </c>
      <c r="J7" s="160">
        <f>SUMIF(PEEO_SCH!$D$7:$D$101,$B7,PEEO_SCH!$L$7:$L$102)</f>
        <v>3</v>
      </c>
      <c r="K7" s="160">
        <f>SUMIF(PEEO_SCH!$D$7:$D$101,$B7,PEEO_SCH!$M$7:$M$102)</f>
        <v>19</v>
      </c>
      <c r="L7" s="291">
        <f t="shared" si="2"/>
        <v>22</v>
      </c>
      <c r="M7" s="289">
        <f aca="true" t="shared" si="3" ref="M7:M13">C7-L7</f>
        <v>38</v>
      </c>
      <c r="N7" s="218" t="s">
        <v>344</v>
      </c>
      <c r="O7" s="109" t="s">
        <v>183</v>
      </c>
      <c r="P7" s="292">
        <f>COUNTIFS('DATA ENTRY'!$F$9:$F$1000,$B7,'DATA ENTRY'!$AI$9:$AI$1000,"YES")</f>
        <v>0</v>
      </c>
    </row>
    <row r="8" spans="1:16" ht="15">
      <c r="A8" s="520"/>
      <c r="B8" s="229">
        <v>3</v>
      </c>
      <c r="C8" s="291">
        <f>SUMIF(PEEO_SCH!$D$7:$D$101,$B8,PEEO_SCH!$E$7:$E$102)</f>
        <v>46</v>
      </c>
      <c r="D8" s="217" t="s">
        <v>228</v>
      </c>
      <c r="E8" s="160">
        <f>SUMIF(PEEO_SCH!$D$7:$D$101,$B8,PEEO_SCH!$G$7:$G$102)</f>
        <v>21</v>
      </c>
      <c r="F8" s="160">
        <f>SUMIF(PEEO_SCH!$D$7:$D$101,$B8,PEEO_SCH!$H$7:$H$102)</f>
        <v>12</v>
      </c>
      <c r="G8" s="289">
        <f t="shared" si="0"/>
        <v>33</v>
      </c>
      <c r="H8" s="289">
        <f t="shared" si="1"/>
        <v>13</v>
      </c>
      <c r="I8" s="218" t="s">
        <v>344</v>
      </c>
      <c r="J8" s="160">
        <f>SUMIF(PEEO_SCH!$D$7:$D$101,$B8,PEEO_SCH!$L$7:$L$102)</f>
        <v>2</v>
      </c>
      <c r="K8" s="160">
        <f>SUMIF(PEEO_SCH!$D$7:$D$101,$B8,PEEO_SCH!$M$7:$M$102)</f>
        <v>22</v>
      </c>
      <c r="L8" s="291">
        <f t="shared" si="2"/>
        <v>24</v>
      </c>
      <c r="M8" s="289">
        <f t="shared" si="3"/>
        <v>22</v>
      </c>
      <c r="N8" s="218" t="s">
        <v>344</v>
      </c>
      <c r="O8" s="109" t="s">
        <v>183</v>
      </c>
      <c r="P8" s="292">
        <f>COUNTIFS('DATA ENTRY'!$F$9:$F$1000,$B8,'DATA ENTRY'!$AI$9:$AI$1000,"YES")</f>
        <v>0</v>
      </c>
    </row>
    <row r="9" spans="1:16" ht="15">
      <c r="A9" s="520"/>
      <c r="B9" s="229">
        <v>4</v>
      </c>
      <c r="C9" s="291">
        <f>SUMIF(PEEO_SCH!$D$7:$D$101,$B9,PEEO_SCH!$E$7:$E$102)</f>
        <v>49</v>
      </c>
      <c r="D9" s="217" t="s">
        <v>228</v>
      </c>
      <c r="E9" s="160">
        <f>SUMIF(PEEO_SCH!$D$7:$D$101,$B9,PEEO_SCH!$G$7:$G$102)</f>
        <v>22</v>
      </c>
      <c r="F9" s="160">
        <f>SUMIF(PEEO_SCH!$D$7:$D$101,$B9,PEEO_SCH!$H$7:$H$102)</f>
        <v>11</v>
      </c>
      <c r="G9" s="289">
        <f t="shared" si="0"/>
        <v>33</v>
      </c>
      <c r="H9" s="289">
        <f t="shared" si="1"/>
        <v>16</v>
      </c>
      <c r="I9" s="218" t="s">
        <v>344</v>
      </c>
      <c r="J9" s="160">
        <f>SUMIF(PEEO_SCH!$D$7:$D$101,$B9,PEEO_SCH!$L$7:$L$102)</f>
        <v>1</v>
      </c>
      <c r="K9" s="160">
        <f>SUMIF(PEEO_SCH!$D$7:$D$101,$B9,PEEO_SCH!$M$7:$M$102)</f>
        <v>18</v>
      </c>
      <c r="L9" s="291">
        <f t="shared" si="2"/>
        <v>19</v>
      </c>
      <c r="M9" s="289">
        <f t="shared" si="3"/>
        <v>30</v>
      </c>
      <c r="N9" s="218" t="s">
        <v>344</v>
      </c>
      <c r="O9" s="109" t="s">
        <v>183</v>
      </c>
      <c r="P9" s="292">
        <f>COUNTIFS('DATA ENTRY'!$F$9:$F$1000,$B9,'DATA ENTRY'!$AI$9:$AI$1000,"YES")</f>
        <v>0</v>
      </c>
    </row>
    <row r="10" spans="1:16" ht="15">
      <c r="A10" s="520"/>
      <c r="B10" s="229">
        <v>5</v>
      </c>
      <c r="C10" s="291">
        <f>SUMIF(PEEO_SCH!$D$7:$D$101,$B10,PEEO_SCH!$E$7:$E$102)</f>
        <v>52</v>
      </c>
      <c r="D10" s="217" t="s">
        <v>228</v>
      </c>
      <c r="E10" s="160">
        <f>SUMIF(PEEO_SCH!$D$7:$D$101,$B10,PEEO_SCH!$G$7:$G$102)</f>
        <v>19</v>
      </c>
      <c r="F10" s="160">
        <f>SUMIF(PEEO_SCH!$D$7:$D$101,$B10,PEEO_SCH!$H$7:$H$102)</f>
        <v>13</v>
      </c>
      <c r="G10" s="289">
        <f t="shared" si="0"/>
        <v>32</v>
      </c>
      <c r="H10" s="289">
        <f t="shared" si="1"/>
        <v>20</v>
      </c>
      <c r="I10" s="218" t="s">
        <v>344</v>
      </c>
      <c r="J10" s="160">
        <f>SUMIF(PEEO_SCH!$D$7:$D$101,$B10,PEEO_SCH!$L$7:$L$102)</f>
        <v>3</v>
      </c>
      <c r="K10" s="160">
        <f>SUMIF(PEEO_SCH!$D$7:$D$101,$B10,PEEO_SCH!$M$7:$M$102)</f>
        <v>21</v>
      </c>
      <c r="L10" s="291">
        <f t="shared" si="2"/>
        <v>24</v>
      </c>
      <c r="M10" s="289">
        <f t="shared" si="3"/>
        <v>28</v>
      </c>
      <c r="N10" s="218" t="s">
        <v>344</v>
      </c>
      <c r="O10" s="109" t="s">
        <v>183</v>
      </c>
      <c r="P10" s="292">
        <f>COUNTIFS('DATA ENTRY'!$F$9:$F$1000,$B10,'DATA ENTRY'!$AI$9:$AI$1000,"YES")</f>
        <v>0</v>
      </c>
    </row>
    <row r="11" spans="1:16" ht="15">
      <c r="A11" s="520"/>
      <c r="B11" s="229">
        <v>6</v>
      </c>
      <c r="C11" s="291">
        <f>SUMIF(PEEO_SCH!$D$7:$D$101,$B11,PEEO_SCH!$E$7:$E$102)</f>
        <v>46</v>
      </c>
      <c r="D11" s="217" t="s">
        <v>228</v>
      </c>
      <c r="E11" s="160">
        <f>SUMIF(PEEO_SCH!$D$7:$D$101,$B11,PEEO_SCH!$G$7:$G$102)</f>
        <v>13</v>
      </c>
      <c r="F11" s="160">
        <f>SUMIF(PEEO_SCH!$D$7:$D$101,$B11,PEEO_SCH!$H$7:$H$102)</f>
        <v>8</v>
      </c>
      <c r="G11" s="289">
        <f t="shared" si="0"/>
        <v>21</v>
      </c>
      <c r="H11" s="289">
        <f t="shared" si="1"/>
        <v>25</v>
      </c>
      <c r="I11" s="218" t="s">
        <v>344</v>
      </c>
      <c r="J11" s="160">
        <f>SUMIF(PEEO_SCH!$D$7:$D$101,$B11,PEEO_SCH!$L$7:$L$102)</f>
        <v>3</v>
      </c>
      <c r="K11" s="160">
        <f>SUMIF(PEEO_SCH!$D$7:$D$101,$B11,PEEO_SCH!$M$7:$M$102)</f>
        <v>7</v>
      </c>
      <c r="L11" s="291">
        <f t="shared" si="2"/>
        <v>10</v>
      </c>
      <c r="M11" s="289">
        <f t="shared" si="3"/>
        <v>36</v>
      </c>
      <c r="N11" s="218" t="s">
        <v>344</v>
      </c>
      <c r="O11" s="109" t="s">
        <v>183</v>
      </c>
      <c r="P11" s="292">
        <f>COUNTIFS('DATA ENTRY'!$F$9:$F$1000,$B11,'DATA ENTRY'!$AI$9:$AI$1000,"YES")</f>
        <v>0</v>
      </c>
    </row>
    <row r="12" spans="1:16" ht="15">
      <c r="A12" s="520"/>
      <c r="B12" s="229">
        <v>7</v>
      </c>
      <c r="C12" s="291">
        <f>SUMIF(PEEO_SCH!$D$7:$D$101,$B12,PEEO_SCH!$E$7:$E$102)</f>
        <v>45</v>
      </c>
      <c r="D12" s="217" t="s">
        <v>228</v>
      </c>
      <c r="E12" s="160">
        <f>SUMIF(PEEO_SCH!$D$7:$D$101,$B12,PEEO_SCH!$G$7:$G$102)</f>
        <v>3</v>
      </c>
      <c r="F12" s="160">
        <f>SUMIF(PEEO_SCH!$D$7:$D$101,$B12,PEEO_SCH!$H$7:$H$102)</f>
        <v>4</v>
      </c>
      <c r="G12" s="289">
        <f t="shared" si="0"/>
        <v>7</v>
      </c>
      <c r="H12" s="289">
        <f t="shared" si="1"/>
        <v>38</v>
      </c>
      <c r="I12" s="218" t="s">
        <v>344</v>
      </c>
      <c r="J12" s="160">
        <f>SUMIF(PEEO_SCH!$D$7:$D$101,$B12,PEEO_SCH!$L$7:$L$102)</f>
        <v>0</v>
      </c>
      <c r="K12" s="160">
        <f>SUMIF(PEEO_SCH!$D$7:$D$101,$B12,PEEO_SCH!$M$7:$M$102)</f>
        <v>3</v>
      </c>
      <c r="L12" s="291">
        <f t="shared" si="2"/>
        <v>3</v>
      </c>
      <c r="M12" s="289">
        <f t="shared" si="3"/>
        <v>42</v>
      </c>
      <c r="N12" s="218" t="s">
        <v>344</v>
      </c>
      <c r="O12" s="109" t="s">
        <v>183</v>
      </c>
      <c r="P12" s="292">
        <f>COUNTIFS('DATA ENTRY'!$F$9:$F$1000,$B12,'DATA ENTRY'!$AI$9:$AI$1000,"YES")</f>
        <v>0</v>
      </c>
    </row>
    <row r="13" spans="1:16" ht="15">
      <c r="A13" s="521"/>
      <c r="B13" s="229">
        <v>8</v>
      </c>
      <c r="C13" s="291">
        <f>SUMIF(PEEO_SCH!$D$7:$D$101,$B13,PEEO_SCH!$E$7:$E$102)</f>
        <v>44</v>
      </c>
      <c r="D13" s="217" t="s">
        <v>228</v>
      </c>
      <c r="E13" s="160">
        <f>SUMIF(PEEO_SCH!$D$7:$D$101,$B13,PEEO_SCH!$G$7:$G$102)</f>
        <v>30</v>
      </c>
      <c r="F13" s="160">
        <f>SUMIF(PEEO_SCH!$D$7:$D$101,$B13,PEEO_SCH!$H$7:$H$102)</f>
        <v>13</v>
      </c>
      <c r="G13" s="289">
        <f t="shared" si="0"/>
        <v>43</v>
      </c>
      <c r="H13" s="289">
        <f t="shared" si="1"/>
        <v>1</v>
      </c>
      <c r="I13" s="218" t="s">
        <v>344</v>
      </c>
      <c r="J13" s="160">
        <f>SUMIF(PEEO_SCH!$D$7:$D$101,$B13,PEEO_SCH!$L$7:$L$102)</f>
        <v>5</v>
      </c>
      <c r="K13" s="160">
        <f>SUMIF(PEEO_SCH!$D$7:$D$101,$B13,PEEO_SCH!$M$7:$M$102)</f>
        <v>23</v>
      </c>
      <c r="L13" s="291">
        <f t="shared" si="2"/>
        <v>28</v>
      </c>
      <c r="M13" s="289">
        <f t="shared" si="3"/>
        <v>16</v>
      </c>
      <c r="N13" s="218" t="s">
        <v>344</v>
      </c>
      <c r="O13" s="109" t="s">
        <v>183</v>
      </c>
      <c r="P13" s="292">
        <f>COUNTIFS('DATA ENTRY'!$F$9:$F$1000,$B13,'DATA ENTRY'!$AI$9:$AI$1000,"YES")</f>
        <v>17</v>
      </c>
    </row>
    <row r="14" spans="1:16" ht="15">
      <c r="A14" s="230" t="s">
        <v>229</v>
      </c>
      <c r="B14" s="231"/>
      <c r="C14" s="290">
        <f>SUM(C6:C13)</f>
        <v>374</v>
      </c>
      <c r="D14" s="231"/>
      <c r="E14" s="290">
        <f aca="true" t="shared" si="4" ref="E14:H14">SUM(E6:E13)</f>
        <v>148</v>
      </c>
      <c r="F14" s="290">
        <f t="shared" si="4"/>
        <v>79</v>
      </c>
      <c r="G14" s="290">
        <f t="shared" si="4"/>
        <v>227</v>
      </c>
      <c r="H14" s="290">
        <f t="shared" si="4"/>
        <v>147</v>
      </c>
      <c r="I14" s="231"/>
      <c r="J14" s="290">
        <f aca="true" t="shared" si="5" ref="J14:M14">SUM(J6:J13)</f>
        <v>19</v>
      </c>
      <c r="K14" s="290">
        <f t="shared" si="5"/>
        <v>128</v>
      </c>
      <c r="L14" s="290">
        <f t="shared" si="5"/>
        <v>147</v>
      </c>
      <c r="M14" s="290">
        <f t="shared" si="5"/>
        <v>227</v>
      </c>
      <c r="N14" s="232"/>
      <c r="O14" s="293">
        <f>SUM(O6:O13)</f>
        <v>0</v>
      </c>
      <c r="P14" s="294">
        <f>SUM(P6:P13)</f>
        <v>17</v>
      </c>
    </row>
    <row r="15" spans="1:16" ht="15">
      <c r="A15" s="233"/>
      <c r="B15" s="234"/>
      <c r="C15" s="234"/>
      <c r="D15" s="234"/>
      <c r="E15" s="234"/>
      <c r="F15" s="234"/>
      <c r="G15" s="234"/>
      <c r="H15" s="234"/>
      <c r="I15" s="234"/>
      <c r="J15" s="234"/>
      <c r="K15" s="234"/>
      <c r="L15" s="234"/>
      <c r="M15" s="234"/>
      <c r="N15" s="234"/>
      <c r="O15" s="233"/>
      <c r="P15" s="235"/>
    </row>
    <row r="16" spans="1:16" ht="15">
      <c r="A16" s="235"/>
      <c r="B16" s="236"/>
      <c r="C16" s="236"/>
      <c r="D16" s="236"/>
      <c r="E16" s="236"/>
      <c r="F16" s="236"/>
      <c r="G16" s="236"/>
      <c r="H16" s="236"/>
      <c r="I16" s="236"/>
      <c r="J16" s="236"/>
      <c r="K16" s="236"/>
      <c r="L16" s="236"/>
      <c r="M16" s="236"/>
      <c r="N16" s="236"/>
      <c r="O16" s="235"/>
      <c r="P16" s="235"/>
    </row>
    <row r="17" spans="1:16" ht="15">
      <c r="A17" s="235"/>
      <c r="B17" s="236"/>
      <c r="C17" s="236"/>
      <c r="D17" s="236"/>
      <c r="E17" s="236"/>
      <c r="F17" s="236"/>
      <c r="G17" s="236"/>
      <c r="H17" s="236"/>
      <c r="I17" s="236"/>
      <c r="J17" s="236"/>
      <c r="K17" s="236"/>
      <c r="L17" s="236"/>
      <c r="M17" s="236"/>
      <c r="N17" s="236"/>
      <c r="O17" s="235"/>
      <c r="P17" s="235"/>
    </row>
    <row r="18" spans="1:16" ht="15">
      <c r="A18" s="235"/>
      <c r="B18" s="236"/>
      <c r="C18" s="236"/>
      <c r="D18" s="236"/>
      <c r="E18" s="236"/>
      <c r="F18" s="236"/>
      <c r="G18" s="236"/>
      <c r="H18" s="236"/>
      <c r="I18" s="236"/>
      <c r="J18" s="236"/>
      <c r="K18" s="236"/>
      <c r="L18" s="236"/>
      <c r="M18" s="522" t="s">
        <v>350</v>
      </c>
      <c r="N18" s="522"/>
      <c r="O18" s="522"/>
      <c r="P18" s="235"/>
    </row>
    <row r="19" spans="1:16" ht="15">
      <c r="A19" s="235"/>
      <c r="B19" s="236"/>
      <c r="C19" s="236"/>
      <c r="D19" s="236"/>
      <c r="E19" s="236"/>
      <c r="F19" s="236"/>
      <c r="G19" s="236"/>
      <c r="H19" s="236"/>
      <c r="I19" s="236"/>
      <c r="J19" s="236"/>
      <c r="K19" s="236"/>
      <c r="L19" s="236"/>
      <c r="M19" s="511" t="str">
        <f>DASHBOARD!W3</f>
        <v>पंचायत प्रारम्भिक शिक्षा अधिकारी</v>
      </c>
      <c r="N19" s="511"/>
      <c r="O19" s="511"/>
      <c r="P19" s="235"/>
    </row>
    <row r="20" spans="1:16" ht="15">
      <c r="A20" s="235"/>
      <c r="B20" s="236"/>
      <c r="C20" s="236"/>
      <c r="D20" s="236"/>
      <c r="E20" s="236"/>
      <c r="F20" s="236"/>
      <c r="G20" s="236"/>
      <c r="H20" s="236"/>
      <c r="I20" s="236"/>
      <c r="J20" s="236"/>
      <c r="K20" s="236"/>
      <c r="L20" s="236"/>
      <c r="M20" s="511" t="str">
        <f>DASHBOARD!W4</f>
        <v>राजकीय उच्च माध्यमिक विद्यालय</v>
      </c>
      <c r="N20" s="511"/>
      <c r="O20" s="511"/>
      <c r="P20" s="235"/>
    </row>
    <row r="21" spans="1:16" ht="15">
      <c r="A21" s="235"/>
      <c r="B21" s="236"/>
      <c r="C21" s="236"/>
      <c r="D21" s="236"/>
      <c r="E21" s="236"/>
      <c r="F21" s="236"/>
      <c r="G21" s="236"/>
      <c r="H21" s="236"/>
      <c r="I21" s="236"/>
      <c r="J21" s="236"/>
      <c r="K21" s="236"/>
      <c r="L21" s="236"/>
      <c r="M21" s="511" t="str">
        <f>DASHBOARD!W5</f>
        <v>13डीओएल, श्री गंगानगर</v>
      </c>
      <c r="N21" s="511"/>
      <c r="O21" s="511"/>
      <c r="P21" s="235"/>
    </row>
    <row r="22" spans="1:16" ht="15">
      <c r="A22" s="235"/>
      <c r="B22" s="236"/>
      <c r="C22" s="236"/>
      <c r="D22" s="236"/>
      <c r="E22" s="236"/>
      <c r="F22" s="236"/>
      <c r="G22" s="236"/>
      <c r="H22" s="236"/>
      <c r="I22" s="236"/>
      <c r="J22" s="236"/>
      <c r="K22" s="236"/>
      <c r="L22" s="236"/>
      <c r="M22" s="236"/>
      <c r="N22" s="236"/>
      <c r="O22" s="235"/>
      <c r="P22" s="235"/>
    </row>
  </sheetData>
  <sheetProtection password="CE20" sheet="1" objects="1" scenarios="1"/>
  <mergeCells count="9">
    <mergeCell ref="M19:O19"/>
    <mergeCell ref="M20:O20"/>
    <mergeCell ref="M21:O21"/>
    <mergeCell ref="A1:P1"/>
    <mergeCell ref="A2:O2"/>
    <mergeCell ref="E3:I3"/>
    <mergeCell ref="J3:N3"/>
    <mergeCell ref="A6:A13"/>
    <mergeCell ref="M18:O18"/>
  </mergeCells>
  <dataValidations count="1" disablePrompts="1">
    <dataValidation type="list" allowBlank="1" sqref="O6:O13">
      <formula1>"YES,NO"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sheetPr>
    <tabColor rgb="FF002060"/>
  </sheetPr>
  <dimension ref="A1:N13"/>
  <sheetViews>
    <sheetView workbookViewId="0" topLeftCell="A1">
      <selection activeCell="Q9" sqref="Q9"/>
    </sheetView>
  </sheetViews>
  <sheetFormatPr defaultColWidth="9.140625" defaultRowHeight="15"/>
  <cols>
    <col min="1" max="1" width="3.140625" style="0" customWidth="1"/>
    <col min="2" max="2" width="14.8515625" style="0" customWidth="1"/>
    <col min="4" max="4" width="7.7109375" style="0" customWidth="1"/>
    <col min="5" max="5" width="14.8515625" style="0" customWidth="1"/>
    <col min="6" max="6" width="9.57421875" style="0" customWidth="1"/>
    <col min="7" max="7" width="9.28125" style="0" customWidth="1"/>
    <col min="9" max="9" width="9.00390625" style="0" customWidth="1"/>
    <col min="10" max="10" width="9.140625" style="0" customWidth="1"/>
    <col min="13" max="13" width="9.140625" style="0" customWidth="1"/>
    <col min="14" max="14" width="9.421875" style="0" customWidth="1"/>
  </cols>
  <sheetData>
    <row r="1" spans="1:14" ht="18" thickBot="1">
      <c r="A1" s="524" t="s">
        <v>342</v>
      </c>
      <c r="B1" s="524"/>
      <c r="C1" s="524"/>
      <c r="D1" s="524"/>
      <c r="E1" s="524"/>
      <c r="F1" s="524"/>
      <c r="G1" s="524"/>
      <c r="H1" s="524"/>
      <c r="I1" s="524"/>
      <c r="J1" s="524"/>
      <c r="K1" s="524"/>
      <c r="L1" s="524"/>
      <c r="M1" s="524"/>
      <c r="N1" s="524"/>
    </row>
    <row r="2" spans="1:14" ht="18.5" thickBot="1" thickTop="1">
      <c r="A2" s="531" t="s">
        <v>232</v>
      </c>
      <c r="B2" s="531"/>
      <c r="C2" s="531"/>
      <c r="D2" s="531"/>
      <c r="E2" s="531"/>
      <c r="F2" s="531"/>
      <c r="G2" s="531"/>
      <c r="H2" s="531"/>
      <c r="I2" s="531"/>
      <c r="J2" s="531"/>
      <c r="K2" s="531"/>
      <c r="L2" s="531"/>
      <c r="M2" s="531"/>
      <c r="N2" s="278" t="s">
        <v>240</v>
      </c>
    </row>
    <row r="3" spans="1:14" ht="14.5" customHeight="1" thickBot="1" thickTop="1">
      <c r="A3" s="525" t="s">
        <v>217</v>
      </c>
      <c r="B3" s="525"/>
      <c r="C3" s="526" t="s">
        <v>158</v>
      </c>
      <c r="D3" s="528" t="s">
        <v>218</v>
      </c>
      <c r="E3" s="525" t="s">
        <v>219</v>
      </c>
      <c r="F3" s="530" t="s">
        <v>215</v>
      </c>
      <c r="G3" s="516"/>
      <c r="H3" s="516"/>
      <c r="I3" s="516"/>
      <c r="J3" s="517" t="s">
        <v>216</v>
      </c>
      <c r="K3" s="516"/>
      <c r="L3" s="516"/>
      <c r="M3" s="516"/>
      <c r="N3" s="282">
        <f>PEEO_SCH!Q3</f>
        <v>2</v>
      </c>
    </row>
    <row r="4" spans="1:14" ht="138" thickTop="1">
      <c r="A4" s="525"/>
      <c r="B4" s="525"/>
      <c r="C4" s="527"/>
      <c r="D4" s="529"/>
      <c r="E4" s="525"/>
      <c r="F4" s="222" t="s">
        <v>220</v>
      </c>
      <c r="G4" s="222" t="s">
        <v>221</v>
      </c>
      <c r="H4" s="222" t="s">
        <v>233</v>
      </c>
      <c r="I4" s="222" t="s">
        <v>234</v>
      </c>
      <c r="J4" s="222" t="s">
        <v>235</v>
      </c>
      <c r="K4" s="222" t="s">
        <v>236</v>
      </c>
      <c r="L4" s="222" t="s">
        <v>237</v>
      </c>
      <c r="M4" s="222" t="s">
        <v>238</v>
      </c>
      <c r="N4" s="277" t="s">
        <v>339</v>
      </c>
    </row>
    <row r="5" spans="1:14" ht="15">
      <c r="A5" s="523">
        <v>1</v>
      </c>
      <c r="B5" s="523"/>
      <c r="C5" s="226">
        <v>2</v>
      </c>
      <c r="D5" s="226">
        <v>3</v>
      </c>
      <c r="E5" s="226">
        <v>4</v>
      </c>
      <c r="F5" s="226">
        <v>5</v>
      </c>
      <c r="G5" s="226">
        <v>6</v>
      </c>
      <c r="H5" s="226">
        <v>7</v>
      </c>
      <c r="I5" s="226">
        <v>8</v>
      </c>
      <c r="J5" s="226">
        <v>9</v>
      </c>
      <c r="K5" s="226">
        <v>10</v>
      </c>
      <c r="L5" s="226">
        <v>11</v>
      </c>
      <c r="M5" s="266">
        <v>12</v>
      </c>
      <c r="N5" s="237">
        <v>13</v>
      </c>
    </row>
    <row r="6" spans="1:14" ht="42.5" customHeight="1">
      <c r="A6" s="238">
        <v>1</v>
      </c>
      <c r="B6" s="239" t="s">
        <v>343</v>
      </c>
      <c r="C6" s="240" t="s">
        <v>239</v>
      </c>
      <c r="D6" s="283">
        <f>PEEO_A!C14</f>
        <v>374</v>
      </c>
      <c r="E6" s="241" t="s">
        <v>228</v>
      </c>
      <c r="F6" s="284">
        <f>PEEO_A!E14/PEEO_B!D6</f>
        <v>0.39572192513368987</v>
      </c>
      <c r="G6" s="284">
        <f>PEEO_A!F14/PEEO_B!D6</f>
        <v>0.21122994652406418</v>
      </c>
      <c r="H6" s="285">
        <f aca="true" t="shared" si="0" ref="H6">F6+G6</f>
        <v>0.606951871657754</v>
      </c>
      <c r="I6" s="285">
        <f>'[3]PRAPTRA-A'!H14/'[3]PRAPTRA B'!D6</f>
        <v>0.11977715877437325</v>
      </c>
      <c r="J6" s="284">
        <f>PEEO_A!J14/PEEO_B!D6</f>
        <v>0.05080213903743316</v>
      </c>
      <c r="K6" s="284">
        <f>PEEO_A!K14/PEEO_B!D6</f>
        <v>0.3422459893048128</v>
      </c>
      <c r="L6" s="286">
        <f aca="true" t="shared" si="1" ref="L6">J6+K6</f>
        <v>0.39304812834224595</v>
      </c>
      <c r="M6" s="287">
        <f>PEEO_A!M14/PEEO_B!D6</f>
        <v>0.606951871657754</v>
      </c>
      <c r="N6" s="287">
        <f>PEEO_A!P14/PEEO_B!D6</f>
        <v>0.045454545454545456</v>
      </c>
    </row>
    <row r="7" spans="1:14" ht="15">
      <c r="A7" s="234"/>
      <c r="B7" s="234"/>
      <c r="C7" s="234"/>
      <c r="D7" s="234"/>
      <c r="E7" s="234"/>
      <c r="F7" s="234"/>
      <c r="G7" s="234"/>
      <c r="H7" s="234"/>
      <c r="I7" s="234"/>
      <c r="J7" s="234"/>
      <c r="K7" s="234"/>
      <c r="L7" s="234"/>
      <c r="M7" s="234"/>
      <c r="N7" s="233"/>
    </row>
    <row r="8" spans="1:14" ht="15">
      <c r="A8" s="235"/>
      <c r="B8" s="235"/>
      <c r="C8" s="236"/>
      <c r="D8" s="236"/>
      <c r="E8" s="236"/>
      <c r="F8" s="236"/>
      <c r="G8" s="236"/>
      <c r="H8" s="236"/>
      <c r="I8" s="236"/>
      <c r="J8" s="236"/>
      <c r="K8" s="236"/>
      <c r="L8" s="236"/>
      <c r="M8" s="236"/>
      <c r="N8" s="235"/>
    </row>
    <row r="9" spans="1:14" ht="15">
      <c r="A9" s="235"/>
      <c r="B9" s="235"/>
      <c r="C9" s="236"/>
      <c r="D9" s="236"/>
      <c r="E9" s="236"/>
      <c r="F9" s="236"/>
      <c r="G9" s="236"/>
      <c r="H9" s="236"/>
      <c r="I9" s="236"/>
      <c r="J9" s="236"/>
      <c r="K9" s="236"/>
      <c r="L9" s="236"/>
      <c r="M9" s="236"/>
      <c r="N9" s="235"/>
    </row>
    <row r="10" spans="1:14" ht="15">
      <c r="A10" s="235"/>
      <c r="B10" s="235"/>
      <c r="C10" s="236"/>
      <c r="D10" s="236"/>
      <c r="E10" s="236"/>
      <c r="F10" s="236"/>
      <c r="G10" s="236"/>
      <c r="H10" s="236"/>
      <c r="I10" s="236"/>
      <c r="J10" s="236"/>
      <c r="K10" s="522"/>
      <c r="L10" s="522"/>
      <c r="M10" s="522"/>
      <c r="N10" s="522"/>
    </row>
    <row r="11" spans="1:14" ht="15">
      <c r="A11" s="235"/>
      <c r="B11" s="235"/>
      <c r="C11" s="236"/>
      <c r="D11" s="236"/>
      <c r="E11" s="236"/>
      <c r="F11" s="236"/>
      <c r="G11" s="236"/>
      <c r="H11" s="236"/>
      <c r="I11" s="236"/>
      <c r="J11" s="236"/>
      <c r="K11" s="511" t="str">
        <f>DASHBOARD!W3</f>
        <v>पंचायत प्रारम्भिक शिक्षा अधिकारी</v>
      </c>
      <c r="L11" s="511"/>
      <c r="M11" s="511"/>
      <c r="N11" s="511"/>
    </row>
    <row r="12" spans="1:14" ht="15">
      <c r="A12" s="235"/>
      <c r="B12" s="235"/>
      <c r="C12" s="236"/>
      <c r="D12" s="236"/>
      <c r="E12" s="236"/>
      <c r="F12" s="236"/>
      <c r="G12" s="236"/>
      <c r="H12" s="236"/>
      <c r="I12" s="236"/>
      <c r="J12" s="236"/>
      <c r="K12" s="511" t="str">
        <f>DASHBOARD!W4</f>
        <v>राजकीय उच्च माध्यमिक विद्यालय</v>
      </c>
      <c r="L12" s="511"/>
      <c r="M12" s="511"/>
      <c r="N12" s="511"/>
    </row>
    <row r="13" spans="1:14" ht="15">
      <c r="A13" s="235"/>
      <c r="B13" s="235"/>
      <c r="C13" s="236"/>
      <c r="D13" s="236"/>
      <c r="E13" s="236"/>
      <c r="F13" s="236"/>
      <c r="G13" s="236"/>
      <c r="H13" s="236"/>
      <c r="I13" s="236"/>
      <c r="J13" s="236"/>
      <c r="K13" s="511" t="str">
        <f>DASHBOARD!W5</f>
        <v>13डीओएल, श्री गंगानगर</v>
      </c>
      <c r="L13" s="511"/>
      <c r="M13" s="511"/>
      <c r="N13" s="511"/>
    </row>
  </sheetData>
  <sheetProtection password="CE20" sheet="1" objects="1" scenarios="1"/>
  <mergeCells count="13">
    <mergeCell ref="A1:N1"/>
    <mergeCell ref="A3:B4"/>
    <mergeCell ref="C3:C4"/>
    <mergeCell ref="D3:D4"/>
    <mergeCell ref="E3:E4"/>
    <mergeCell ref="F3:I3"/>
    <mergeCell ref="J3:M3"/>
    <mergeCell ref="A2:M2"/>
    <mergeCell ref="K12:N12"/>
    <mergeCell ref="K13:N13"/>
    <mergeCell ref="K10:N10"/>
    <mergeCell ref="A5:B5"/>
    <mergeCell ref="K11:N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L16"/>
  <sheetViews>
    <sheetView workbookViewId="0" topLeftCell="A1">
      <selection activeCell="C13" sqref="C13"/>
    </sheetView>
  </sheetViews>
  <sheetFormatPr defaultColWidth="9.140625" defaultRowHeight="15"/>
  <cols>
    <col min="1" max="1" width="6.28125" style="0" customWidth="1"/>
    <col min="2" max="2" width="16.28125" style="0" customWidth="1"/>
    <col min="3" max="3" width="7.8515625" style="0" customWidth="1"/>
    <col min="4" max="4" width="10.28125" style="0" customWidth="1"/>
    <col min="5" max="6" width="9.421875" style="0" customWidth="1"/>
    <col min="7" max="7" width="10.140625" style="0" customWidth="1"/>
    <col min="8" max="8" width="9.7109375" style="0" customWidth="1"/>
    <col min="9" max="10" width="12.8515625" style="0" customWidth="1"/>
    <col min="11" max="11" width="12.28125" style="0" customWidth="1"/>
    <col min="12" max="12" width="15.7109375" style="0" customWidth="1"/>
  </cols>
  <sheetData>
    <row r="1" spans="1:12" ht="22.5">
      <c r="A1" s="553" t="s">
        <v>407</v>
      </c>
      <c r="B1" s="552"/>
      <c r="C1" s="552"/>
      <c r="D1" s="552"/>
      <c r="E1" s="552"/>
      <c r="F1" s="552"/>
      <c r="G1" s="552"/>
      <c r="H1" s="552"/>
      <c r="I1" s="552"/>
      <c r="J1" s="552"/>
      <c r="K1" s="552"/>
      <c r="L1" s="552"/>
    </row>
    <row r="2" spans="1:12" ht="15">
      <c r="A2" s="533" t="s">
        <v>432</v>
      </c>
      <c r="B2" s="532"/>
      <c r="C2" s="532"/>
      <c r="D2" s="532"/>
      <c r="E2" s="532"/>
      <c r="F2" s="532"/>
      <c r="G2" s="532"/>
      <c r="H2" s="532"/>
      <c r="I2" s="532"/>
      <c r="J2" s="532"/>
      <c r="K2" s="534" t="s">
        <v>409</v>
      </c>
      <c r="L2" s="551">
        <v>44537</v>
      </c>
    </row>
    <row r="3" spans="1:12" ht="15">
      <c r="A3" s="532"/>
      <c r="B3" s="532"/>
      <c r="C3" s="532"/>
      <c r="D3" s="532"/>
      <c r="E3" s="532"/>
      <c r="F3" s="532"/>
      <c r="G3" s="532"/>
      <c r="H3" s="532"/>
      <c r="I3" s="532"/>
      <c r="J3" s="532"/>
      <c r="K3" s="532"/>
      <c r="L3" s="552"/>
    </row>
    <row r="4" spans="1:12" ht="87.5">
      <c r="A4" s="331" t="s">
        <v>417</v>
      </c>
      <c r="B4" s="331" t="s">
        <v>418</v>
      </c>
      <c r="C4" s="331" t="s">
        <v>158</v>
      </c>
      <c r="D4" s="331" t="s">
        <v>433</v>
      </c>
      <c r="E4" s="331" t="s">
        <v>434</v>
      </c>
      <c r="F4" s="331" t="s">
        <v>435</v>
      </c>
      <c r="G4" s="331" t="s">
        <v>436</v>
      </c>
      <c r="H4" s="331" t="s">
        <v>437</v>
      </c>
      <c r="I4" s="331" t="s">
        <v>438</v>
      </c>
      <c r="J4" s="331" t="s">
        <v>439</v>
      </c>
      <c r="K4" s="331" t="s">
        <v>440</v>
      </c>
      <c r="L4" s="331" t="s">
        <v>441</v>
      </c>
    </row>
    <row r="5" spans="1:12" ht="15">
      <c r="A5" s="338">
        <v>1</v>
      </c>
      <c r="B5" s="338" t="s">
        <v>426</v>
      </c>
      <c r="C5" s="338" t="s">
        <v>442</v>
      </c>
      <c r="D5" s="338">
        <v>277</v>
      </c>
      <c r="E5" s="338">
        <v>180</v>
      </c>
      <c r="F5" s="338">
        <v>103</v>
      </c>
      <c r="G5" s="338" t="s">
        <v>183</v>
      </c>
      <c r="H5" s="338">
        <v>12</v>
      </c>
      <c r="I5" s="338">
        <v>185</v>
      </c>
      <c r="J5" s="338">
        <v>80</v>
      </c>
      <c r="K5" s="338">
        <v>223</v>
      </c>
      <c r="L5" s="339"/>
    </row>
    <row r="6" spans="1:12" ht="15">
      <c r="A6" s="338">
        <v>2</v>
      </c>
      <c r="B6" s="338" t="s">
        <v>427</v>
      </c>
      <c r="C6" s="338" t="s">
        <v>443</v>
      </c>
      <c r="D6" s="338">
        <v>150</v>
      </c>
      <c r="E6" s="338">
        <v>175</v>
      </c>
      <c r="F6" s="338">
        <v>0</v>
      </c>
      <c r="G6" s="338" t="s">
        <v>183</v>
      </c>
      <c r="H6" s="338">
        <v>8</v>
      </c>
      <c r="I6" s="338">
        <v>91</v>
      </c>
      <c r="J6" s="338">
        <v>59</v>
      </c>
      <c r="K6" s="338">
        <v>150</v>
      </c>
      <c r="L6" s="339"/>
    </row>
    <row r="7" spans="1:12" ht="15">
      <c r="A7" s="338">
        <v>3</v>
      </c>
      <c r="B7" s="338" t="s">
        <v>428</v>
      </c>
      <c r="C7" s="338" t="s">
        <v>444</v>
      </c>
      <c r="D7" s="338">
        <v>27</v>
      </c>
      <c r="E7" s="338">
        <v>31</v>
      </c>
      <c r="F7" s="338">
        <v>0</v>
      </c>
      <c r="G7" s="338" t="s">
        <v>183</v>
      </c>
      <c r="H7" s="338">
        <v>5</v>
      </c>
      <c r="I7" s="338">
        <v>27</v>
      </c>
      <c r="J7" s="338">
        <v>0</v>
      </c>
      <c r="K7" s="338">
        <v>27</v>
      </c>
      <c r="L7" s="339"/>
    </row>
    <row r="8" spans="1:12" ht="15">
      <c r="A8" s="338">
        <v>4</v>
      </c>
      <c r="B8" s="338" t="s">
        <v>429</v>
      </c>
      <c r="C8" s="338" t="s">
        <v>445</v>
      </c>
      <c r="D8" s="338">
        <v>16</v>
      </c>
      <c r="E8" s="338">
        <v>21</v>
      </c>
      <c r="F8" s="338">
        <v>0</v>
      </c>
      <c r="G8" s="338" t="s">
        <v>183</v>
      </c>
      <c r="H8" s="338">
        <v>5</v>
      </c>
      <c r="I8" s="338">
        <v>8</v>
      </c>
      <c r="J8" s="338">
        <v>8</v>
      </c>
      <c r="K8" s="338">
        <v>16</v>
      </c>
      <c r="L8" s="339"/>
    </row>
    <row r="9" spans="1:12" ht="15">
      <c r="A9" s="338">
        <v>5</v>
      </c>
      <c r="B9" s="338" t="s">
        <v>430</v>
      </c>
      <c r="C9" s="338" t="s">
        <v>445</v>
      </c>
      <c r="D9" s="338">
        <v>30</v>
      </c>
      <c r="E9" s="338">
        <v>30</v>
      </c>
      <c r="F9" s="338">
        <v>0</v>
      </c>
      <c r="G9" s="338" t="s">
        <v>183</v>
      </c>
      <c r="H9" s="338">
        <v>5</v>
      </c>
      <c r="I9" s="338">
        <v>21</v>
      </c>
      <c r="J9" s="338">
        <v>9</v>
      </c>
      <c r="K9" s="338">
        <v>30</v>
      </c>
      <c r="L9" s="339"/>
    </row>
    <row r="10" spans="1:12" ht="15">
      <c r="A10" s="338"/>
      <c r="B10" s="338" t="s">
        <v>455</v>
      </c>
      <c r="C10" s="338"/>
      <c r="D10" s="338"/>
      <c r="E10" s="338"/>
      <c r="F10" s="338"/>
      <c r="G10" s="338"/>
      <c r="H10" s="338"/>
      <c r="I10" s="338"/>
      <c r="J10" s="338"/>
      <c r="K10" s="338"/>
      <c r="L10" s="339"/>
    </row>
    <row r="11" spans="1:12" ht="15">
      <c r="A11" s="338"/>
      <c r="B11" s="338"/>
      <c r="C11" s="338"/>
      <c r="D11" s="338"/>
      <c r="E11" s="338"/>
      <c r="F11" s="338"/>
      <c r="G11" s="338"/>
      <c r="H11" s="338"/>
      <c r="I11" s="338"/>
      <c r="J11" s="338"/>
      <c r="K11" s="338"/>
      <c r="L11" s="339"/>
    </row>
    <row r="12" spans="1:12" ht="15">
      <c r="A12" s="338"/>
      <c r="B12" s="338"/>
      <c r="C12" s="338"/>
      <c r="D12" s="338"/>
      <c r="E12" s="338"/>
      <c r="F12" s="338"/>
      <c r="G12" s="338"/>
      <c r="H12" s="338"/>
      <c r="I12" s="338"/>
      <c r="J12" s="338"/>
      <c r="K12" s="338"/>
      <c r="L12" s="339"/>
    </row>
    <row r="13" spans="1:12" ht="15">
      <c r="A13" s="338"/>
      <c r="B13" s="338"/>
      <c r="C13" s="338"/>
      <c r="D13" s="338"/>
      <c r="E13" s="338"/>
      <c r="F13" s="338"/>
      <c r="G13" s="338"/>
      <c r="H13" s="338"/>
      <c r="I13" s="338"/>
      <c r="J13" s="338"/>
      <c r="K13" s="338"/>
      <c r="L13" s="339"/>
    </row>
    <row r="14" spans="1:12" ht="15">
      <c r="A14" s="338"/>
      <c r="B14" s="338"/>
      <c r="C14" s="338"/>
      <c r="D14" s="338"/>
      <c r="E14" s="338"/>
      <c r="F14" s="338"/>
      <c r="G14" s="338"/>
      <c r="H14" s="338"/>
      <c r="I14" s="338"/>
      <c r="J14" s="338"/>
      <c r="K14" s="338"/>
      <c r="L14" s="339"/>
    </row>
    <row r="15" spans="1:12" ht="15">
      <c r="A15" s="338"/>
      <c r="B15" s="338"/>
      <c r="C15" s="338"/>
      <c r="D15" s="338"/>
      <c r="E15" s="338"/>
      <c r="F15" s="338"/>
      <c r="G15" s="338"/>
      <c r="H15" s="338"/>
      <c r="I15" s="338"/>
      <c r="J15" s="338"/>
      <c r="K15" s="338"/>
      <c r="L15" s="339"/>
    </row>
    <row r="16" spans="1:12" ht="15">
      <c r="A16" s="338"/>
      <c r="B16" s="338"/>
      <c r="C16" s="338"/>
      <c r="D16" s="338"/>
      <c r="E16" s="338"/>
      <c r="F16" s="338"/>
      <c r="G16" s="338"/>
      <c r="H16" s="338"/>
      <c r="I16" s="338"/>
      <c r="J16" s="338"/>
      <c r="K16" s="338"/>
      <c r="L16" s="339"/>
    </row>
  </sheetData>
  <sheetProtection formatColumns="0" formatRows="0"/>
  <mergeCells count="4">
    <mergeCell ref="A1:L1"/>
    <mergeCell ref="A2:J3"/>
    <mergeCell ref="K2:K3"/>
    <mergeCell ref="L2:L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AY89"/>
  <sheetViews>
    <sheetView showGridLines="0" workbookViewId="0" topLeftCell="A1">
      <selection activeCell="A1" sqref="A1:AY1"/>
    </sheetView>
  </sheetViews>
  <sheetFormatPr defaultColWidth="9.140625" defaultRowHeight="15"/>
  <cols>
    <col min="1" max="1" width="5.421875" style="0" customWidth="1"/>
    <col min="2" max="2" width="16.140625" style="0" customWidth="1"/>
    <col min="3" max="51" width="5.28125" style="0" customWidth="1"/>
  </cols>
  <sheetData>
    <row r="1" spans="1:51" ht="29" customHeight="1">
      <c r="A1" s="554" t="s">
        <v>407</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row>
    <row r="2" spans="1:51" ht="15.5">
      <c r="A2" s="547" t="s">
        <v>447</v>
      </c>
      <c r="B2" s="548"/>
      <c r="C2" s="336">
        <v>1</v>
      </c>
      <c r="D2" s="335"/>
      <c r="E2" s="336">
        <v>2</v>
      </c>
      <c r="F2" s="335"/>
      <c r="G2" s="336">
        <v>3</v>
      </c>
      <c r="H2" s="335"/>
      <c r="I2" s="336">
        <v>4</v>
      </c>
      <c r="J2" s="335"/>
      <c r="K2" s="336">
        <v>5</v>
      </c>
      <c r="N2" s="559" t="s">
        <v>408</v>
      </c>
      <c r="O2" s="549"/>
      <c r="P2" s="549"/>
      <c r="Q2" s="549"/>
      <c r="R2" s="549"/>
      <c r="S2" s="549"/>
      <c r="T2" s="549"/>
      <c r="U2" s="549"/>
      <c r="V2" s="549"/>
      <c r="W2" s="549"/>
      <c r="X2" s="549"/>
      <c r="Y2" s="549"/>
      <c r="Z2" s="549"/>
      <c r="AA2" s="549"/>
      <c r="AB2" s="549"/>
      <c r="AC2" s="549"/>
      <c r="AD2" s="549"/>
      <c r="AE2" s="549"/>
      <c r="AF2" s="549"/>
      <c r="AG2" s="549"/>
      <c r="AH2" s="549"/>
      <c r="AI2" s="549"/>
      <c r="AJ2" s="549"/>
      <c r="AK2" s="549"/>
      <c r="AL2" s="320"/>
      <c r="AM2" s="320"/>
      <c r="AN2" s="320"/>
      <c r="AO2" s="320"/>
      <c r="AP2" s="320"/>
      <c r="AQ2" s="320"/>
      <c r="AR2" s="320"/>
      <c r="AS2" s="320"/>
      <c r="AT2" s="320"/>
      <c r="AU2" s="320"/>
      <c r="AV2" s="320"/>
      <c r="AW2" s="320"/>
      <c r="AX2" s="320"/>
      <c r="AY2" s="320"/>
    </row>
    <row r="3" spans="1:51" ht="15">
      <c r="A3" s="332" t="s">
        <v>446</v>
      </c>
      <c r="B3" s="321" t="s">
        <v>409</v>
      </c>
      <c r="C3" s="538"/>
      <c r="D3" s="539"/>
      <c r="E3" s="539"/>
      <c r="F3" s="539"/>
      <c r="G3" s="539"/>
      <c r="H3" s="539"/>
      <c r="I3" s="540"/>
      <c r="J3" s="541"/>
      <c r="K3" s="539"/>
      <c r="L3" s="542"/>
      <c r="M3" s="542"/>
      <c r="N3" s="542"/>
      <c r="O3" s="542"/>
      <c r="P3" s="543"/>
      <c r="Q3" s="535">
        <v>44378</v>
      </c>
      <c r="R3" s="542"/>
      <c r="S3" s="542"/>
      <c r="T3" s="542"/>
      <c r="U3" s="542"/>
      <c r="V3" s="542"/>
      <c r="W3" s="543"/>
      <c r="X3" s="535">
        <v>44379</v>
      </c>
      <c r="Y3" s="542"/>
      <c r="Z3" s="542"/>
      <c r="AA3" s="542"/>
      <c r="AB3" s="542"/>
      <c r="AC3" s="542"/>
      <c r="AD3" s="543"/>
      <c r="AE3" s="535">
        <v>44380</v>
      </c>
      <c r="AF3" s="542"/>
      <c r="AG3" s="542"/>
      <c r="AH3" s="542"/>
      <c r="AI3" s="542"/>
      <c r="AJ3" s="542"/>
      <c r="AK3" s="543"/>
      <c r="AL3" s="535">
        <v>44381</v>
      </c>
      <c r="AM3" s="542"/>
      <c r="AN3" s="542"/>
      <c r="AO3" s="542"/>
      <c r="AP3" s="542"/>
      <c r="AQ3" s="542"/>
      <c r="AR3" s="543"/>
      <c r="AS3" s="550" t="s">
        <v>431</v>
      </c>
      <c r="AT3" s="550"/>
      <c r="AU3" s="550"/>
      <c r="AV3" s="550"/>
      <c r="AW3" s="550"/>
      <c r="AX3" s="550"/>
      <c r="AY3" s="550"/>
    </row>
    <row r="4" spans="1:51" ht="15">
      <c r="A4" s="333">
        <v>1</v>
      </c>
      <c r="B4" s="322" t="s">
        <v>410</v>
      </c>
      <c r="C4" s="544" t="s">
        <v>411</v>
      </c>
      <c r="D4" s="545"/>
      <c r="E4" s="545"/>
      <c r="F4" s="545"/>
      <c r="G4" s="545"/>
      <c r="H4" s="545"/>
      <c r="I4" s="546"/>
      <c r="J4" s="544" t="s">
        <v>412</v>
      </c>
      <c r="K4" s="545"/>
      <c r="L4" s="545"/>
      <c r="M4" s="545"/>
      <c r="N4" s="545"/>
      <c r="O4" s="545"/>
      <c r="P4" s="546"/>
      <c r="Q4" s="544" t="s">
        <v>413</v>
      </c>
      <c r="R4" s="545"/>
      <c r="S4" s="545"/>
      <c r="T4" s="545"/>
      <c r="U4" s="545"/>
      <c r="V4" s="545"/>
      <c r="W4" s="546"/>
      <c r="X4" s="544" t="s">
        <v>414</v>
      </c>
      <c r="Y4" s="545"/>
      <c r="Z4" s="545"/>
      <c r="AA4" s="545"/>
      <c r="AB4" s="545"/>
      <c r="AC4" s="545"/>
      <c r="AD4" s="546"/>
      <c r="AE4" s="544" t="s">
        <v>415</v>
      </c>
      <c r="AF4" s="545"/>
      <c r="AG4" s="545"/>
      <c r="AH4" s="545"/>
      <c r="AI4" s="545"/>
      <c r="AJ4" s="545"/>
      <c r="AK4" s="546"/>
      <c r="AL4" s="544" t="s">
        <v>416</v>
      </c>
      <c r="AM4" s="545"/>
      <c r="AN4" s="545"/>
      <c r="AO4" s="545"/>
      <c r="AP4" s="545"/>
      <c r="AQ4" s="545"/>
      <c r="AR4" s="545"/>
      <c r="AS4" s="550"/>
      <c r="AT4" s="550"/>
      <c r="AU4" s="550"/>
      <c r="AV4" s="550"/>
      <c r="AW4" s="550"/>
      <c r="AX4" s="550"/>
      <c r="AY4" s="550"/>
    </row>
    <row r="5" spans="1:51" ht="85.5" customHeight="1">
      <c r="A5" s="323" t="s">
        <v>417</v>
      </c>
      <c r="B5" s="323" t="s">
        <v>418</v>
      </c>
      <c r="C5" s="324" t="s">
        <v>419</v>
      </c>
      <c r="D5" s="324" t="s">
        <v>420</v>
      </c>
      <c r="E5" s="324" t="s">
        <v>421</v>
      </c>
      <c r="F5" s="324" t="s">
        <v>422</v>
      </c>
      <c r="G5" s="324" t="s">
        <v>423</v>
      </c>
      <c r="H5" s="324" t="s">
        <v>424</v>
      </c>
      <c r="I5" s="324" t="s">
        <v>425</v>
      </c>
      <c r="J5" s="324" t="s">
        <v>419</v>
      </c>
      <c r="K5" s="324" t="s">
        <v>420</v>
      </c>
      <c r="L5" s="324" t="s">
        <v>421</v>
      </c>
      <c r="M5" s="324" t="s">
        <v>422</v>
      </c>
      <c r="N5" s="324" t="s">
        <v>423</v>
      </c>
      <c r="O5" s="324" t="s">
        <v>424</v>
      </c>
      <c r="P5" s="324" t="s">
        <v>425</v>
      </c>
      <c r="Q5" s="324" t="s">
        <v>419</v>
      </c>
      <c r="R5" s="324" t="s">
        <v>420</v>
      </c>
      <c r="S5" s="324" t="s">
        <v>421</v>
      </c>
      <c r="T5" s="324" t="s">
        <v>422</v>
      </c>
      <c r="U5" s="324" t="s">
        <v>423</v>
      </c>
      <c r="V5" s="324" t="s">
        <v>424</v>
      </c>
      <c r="W5" s="324" t="s">
        <v>425</v>
      </c>
      <c r="X5" s="324" t="s">
        <v>419</v>
      </c>
      <c r="Y5" s="324" t="s">
        <v>420</v>
      </c>
      <c r="Z5" s="324" t="s">
        <v>421</v>
      </c>
      <c r="AA5" s="324" t="s">
        <v>422</v>
      </c>
      <c r="AB5" s="324" t="s">
        <v>423</v>
      </c>
      <c r="AC5" s="324" t="s">
        <v>424</v>
      </c>
      <c r="AD5" s="324" t="s">
        <v>425</v>
      </c>
      <c r="AE5" s="324" t="s">
        <v>419</v>
      </c>
      <c r="AF5" s="324" t="s">
        <v>420</v>
      </c>
      <c r="AG5" s="324" t="s">
        <v>421</v>
      </c>
      <c r="AH5" s="324" t="s">
        <v>422</v>
      </c>
      <c r="AI5" s="324" t="s">
        <v>423</v>
      </c>
      <c r="AJ5" s="324" t="s">
        <v>424</v>
      </c>
      <c r="AK5" s="324" t="s">
        <v>425</v>
      </c>
      <c r="AL5" s="324" t="s">
        <v>419</v>
      </c>
      <c r="AM5" s="324" t="s">
        <v>420</v>
      </c>
      <c r="AN5" s="324" t="s">
        <v>421</v>
      </c>
      <c r="AO5" s="324" t="s">
        <v>422</v>
      </c>
      <c r="AP5" s="324" t="s">
        <v>423</v>
      </c>
      <c r="AQ5" s="324" t="s">
        <v>424</v>
      </c>
      <c r="AR5" s="324" t="s">
        <v>425</v>
      </c>
      <c r="AS5" s="328" t="s">
        <v>419</v>
      </c>
      <c r="AT5" s="328" t="s">
        <v>420</v>
      </c>
      <c r="AU5" s="328" t="s">
        <v>421</v>
      </c>
      <c r="AV5" s="328" t="s">
        <v>422</v>
      </c>
      <c r="AW5" s="328" t="s">
        <v>423</v>
      </c>
      <c r="AX5" s="328" t="s">
        <v>424</v>
      </c>
      <c r="AY5" s="328" t="s">
        <v>425</v>
      </c>
    </row>
    <row r="6" spans="1:51" ht="15">
      <c r="A6" s="329"/>
      <c r="B6" s="329"/>
      <c r="C6" s="330">
        <v>1</v>
      </c>
      <c r="D6" s="330">
        <v>2</v>
      </c>
      <c r="E6" s="330">
        <v>3</v>
      </c>
      <c r="F6" s="330">
        <v>4</v>
      </c>
      <c r="G6" s="330">
        <v>5</v>
      </c>
      <c r="H6" s="330">
        <v>6</v>
      </c>
      <c r="I6" s="330">
        <v>7</v>
      </c>
      <c r="J6" s="330">
        <v>1</v>
      </c>
      <c r="K6" s="330">
        <v>2</v>
      </c>
      <c r="L6" s="330">
        <v>3</v>
      </c>
      <c r="M6" s="330">
        <v>4</v>
      </c>
      <c r="N6" s="330">
        <v>5</v>
      </c>
      <c r="O6" s="330">
        <v>6</v>
      </c>
      <c r="P6" s="330">
        <v>7</v>
      </c>
      <c r="Q6" s="330">
        <v>1</v>
      </c>
      <c r="R6" s="330">
        <v>2</v>
      </c>
      <c r="S6" s="330">
        <v>3</v>
      </c>
      <c r="T6" s="330">
        <v>4</v>
      </c>
      <c r="U6" s="330">
        <v>5</v>
      </c>
      <c r="V6" s="330">
        <v>6</v>
      </c>
      <c r="W6" s="330">
        <v>7</v>
      </c>
      <c r="X6" s="330">
        <v>1</v>
      </c>
      <c r="Y6" s="330">
        <v>2</v>
      </c>
      <c r="Z6" s="330">
        <v>3</v>
      </c>
      <c r="AA6" s="330">
        <v>4</v>
      </c>
      <c r="AB6" s="330">
        <v>5</v>
      </c>
      <c r="AC6" s="330">
        <v>6</v>
      </c>
      <c r="AD6" s="330">
        <v>7</v>
      </c>
      <c r="AE6" s="330">
        <v>1</v>
      </c>
      <c r="AF6" s="330">
        <v>2</v>
      </c>
      <c r="AG6" s="330">
        <v>3</v>
      </c>
      <c r="AH6" s="330">
        <v>4</v>
      </c>
      <c r="AI6" s="330">
        <v>5</v>
      </c>
      <c r="AJ6" s="330">
        <v>6</v>
      </c>
      <c r="AK6" s="330">
        <v>7</v>
      </c>
      <c r="AL6" s="330">
        <v>1</v>
      </c>
      <c r="AM6" s="330">
        <v>2</v>
      </c>
      <c r="AN6" s="330">
        <v>3</v>
      </c>
      <c r="AO6" s="330">
        <v>4</v>
      </c>
      <c r="AP6" s="330">
        <v>5</v>
      </c>
      <c r="AQ6" s="330">
        <v>6</v>
      </c>
      <c r="AR6" s="330">
        <v>7</v>
      </c>
      <c r="AS6" s="330">
        <v>1</v>
      </c>
      <c r="AT6" s="330">
        <v>2</v>
      </c>
      <c r="AU6" s="330">
        <v>3</v>
      </c>
      <c r="AV6" s="330">
        <v>4</v>
      </c>
      <c r="AW6" s="330">
        <v>5</v>
      </c>
      <c r="AX6" s="330">
        <v>6</v>
      </c>
      <c r="AY6" s="330">
        <v>7</v>
      </c>
    </row>
    <row r="7" spans="1:51" ht="15">
      <c r="A7" s="560">
        <v>1</v>
      </c>
      <c r="B7" s="561" t="s">
        <v>426</v>
      </c>
      <c r="C7" s="561">
        <v>60</v>
      </c>
      <c r="D7" s="561">
        <v>215</v>
      </c>
      <c r="E7" s="561">
        <v>154</v>
      </c>
      <c r="F7" s="561">
        <v>149</v>
      </c>
      <c r="G7" s="561">
        <v>50</v>
      </c>
      <c r="H7" s="561">
        <v>127</v>
      </c>
      <c r="I7" s="561" t="s">
        <v>183</v>
      </c>
      <c r="J7" s="561">
        <v>60</v>
      </c>
      <c r="K7" s="561">
        <v>213</v>
      </c>
      <c r="L7" s="561">
        <v>150</v>
      </c>
      <c r="M7" s="561">
        <v>150</v>
      </c>
      <c r="N7" s="561">
        <v>30</v>
      </c>
      <c r="O7" s="561">
        <v>110</v>
      </c>
      <c r="P7" s="561" t="s">
        <v>183</v>
      </c>
      <c r="Q7" s="561">
        <v>60</v>
      </c>
      <c r="R7" s="561">
        <v>190</v>
      </c>
      <c r="S7" s="561">
        <v>125</v>
      </c>
      <c r="T7" s="561">
        <v>125</v>
      </c>
      <c r="U7" s="561">
        <v>25</v>
      </c>
      <c r="V7" s="561">
        <v>80</v>
      </c>
      <c r="W7" s="561" t="s">
        <v>183</v>
      </c>
      <c r="X7" s="561"/>
      <c r="Y7" s="561"/>
      <c r="Z7" s="561"/>
      <c r="AA7" s="561"/>
      <c r="AB7" s="561"/>
      <c r="AC7" s="561"/>
      <c r="AD7" s="561"/>
      <c r="AE7" s="561"/>
      <c r="AF7" s="561"/>
      <c r="AG7" s="561"/>
      <c r="AH7" s="561"/>
      <c r="AI7" s="561"/>
      <c r="AJ7" s="561"/>
      <c r="AK7" s="561"/>
      <c r="AL7" s="561"/>
      <c r="AM7" s="561"/>
      <c r="AN7" s="561"/>
      <c r="AO7" s="561"/>
      <c r="AP7" s="561"/>
      <c r="AQ7" s="561"/>
      <c r="AR7" s="561"/>
      <c r="AS7" s="326">
        <f>SUM(C7,J7,X7,AE7,AL7)</f>
        <v>120</v>
      </c>
      <c r="AT7" s="326">
        <f aca="true" t="shared" si="0" ref="AT7:AX7">SUM(D7,K7,Y7,AF7,AM7)</f>
        <v>428</v>
      </c>
      <c r="AU7" s="326">
        <f t="shared" si="0"/>
        <v>304</v>
      </c>
      <c r="AV7" s="326">
        <f t="shared" si="0"/>
        <v>299</v>
      </c>
      <c r="AW7" s="326">
        <f t="shared" si="0"/>
        <v>80</v>
      </c>
      <c r="AX7" s="326">
        <f t="shared" si="0"/>
        <v>237</v>
      </c>
      <c r="AY7" s="562" t="s">
        <v>183</v>
      </c>
    </row>
    <row r="8" spans="1:51" ht="15">
      <c r="A8" s="560">
        <v>2</v>
      </c>
      <c r="B8" s="561" t="s">
        <v>427</v>
      </c>
      <c r="C8" s="561">
        <v>35</v>
      </c>
      <c r="D8" s="561">
        <v>38</v>
      </c>
      <c r="E8" s="561">
        <v>24</v>
      </c>
      <c r="F8" s="561">
        <v>24</v>
      </c>
      <c r="G8" s="561">
        <v>14</v>
      </c>
      <c r="H8" s="561">
        <v>28</v>
      </c>
      <c r="I8" s="561" t="s">
        <v>183</v>
      </c>
      <c r="J8" s="561">
        <v>35</v>
      </c>
      <c r="K8" s="561">
        <v>43</v>
      </c>
      <c r="L8" s="561">
        <v>27</v>
      </c>
      <c r="M8" s="561">
        <v>27</v>
      </c>
      <c r="N8" s="561">
        <v>17</v>
      </c>
      <c r="O8" s="561">
        <v>26</v>
      </c>
      <c r="P8" s="561" t="s">
        <v>183</v>
      </c>
      <c r="Q8" s="561">
        <v>35</v>
      </c>
      <c r="R8" s="561">
        <v>43</v>
      </c>
      <c r="S8" s="561">
        <v>30</v>
      </c>
      <c r="T8" s="561">
        <v>30</v>
      </c>
      <c r="U8" s="561">
        <v>16</v>
      </c>
      <c r="V8" s="561">
        <v>29</v>
      </c>
      <c r="W8" s="561" t="s">
        <v>183</v>
      </c>
      <c r="X8" s="561"/>
      <c r="Y8" s="561"/>
      <c r="Z8" s="561"/>
      <c r="AA8" s="561"/>
      <c r="AB8" s="561"/>
      <c r="AC8" s="561"/>
      <c r="AD8" s="561"/>
      <c r="AE8" s="561"/>
      <c r="AF8" s="561"/>
      <c r="AG8" s="561"/>
      <c r="AH8" s="561"/>
      <c r="AI8" s="561"/>
      <c r="AJ8" s="561"/>
      <c r="AK8" s="561"/>
      <c r="AL8" s="561"/>
      <c r="AM8" s="561"/>
      <c r="AN8" s="561"/>
      <c r="AO8" s="561"/>
      <c r="AP8" s="561"/>
      <c r="AQ8" s="561"/>
      <c r="AR8" s="561"/>
      <c r="AS8" s="326">
        <f aca="true" t="shared" si="1" ref="AS8:AS11">SUM(C8,J8,X8,AE8,AL8)</f>
        <v>70</v>
      </c>
      <c r="AT8" s="326">
        <f aca="true" t="shared" si="2" ref="AT8:AT11">SUM(D8,K8,Y8,AF8,AM8)</f>
        <v>81</v>
      </c>
      <c r="AU8" s="326">
        <f aca="true" t="shared" si="3" ref="AU8:AU11">SUM(E8,L8,Z8,AG8,AN8)</f>
        <v>51</v>
      </c>
      <c r="AV8" s="326">
        <f aca="true" t="shared" si="4" ref="AV8:AV11">SUM(F8,M8,AA8,AH8,AO8)</f>
        <v>51</v>
      </c>
      <c r="AW8" s="326">
        <f aca="true" t="shared" si="5" ref="AW8:AW11">SUM(G8,N8,AB8,AI8,AP8)</f>
        <v>31</v>
      </c>
      <c r="AX8" s="326">
        <f aca="true" t="shared" si="6" ref="AX8:AX11">SUM(H8,O8,AC8,AJ8,AQ8)</f>
        <v>54</v>
      </c>
      <c r="AY8" s="562" t="s">
        <v>183</v>
      </c>
    </row>
    <row r="9" spans="1:51" ht="15">
      <c r="A9" s="560">
        <v>3</v>
      </c>
      <c r="B9" s="561" t="s">
        <v>428</v>
      </c>
      <c r="C9" s="561">
        <v>10</v>
      </c>
      <c r="D9" s="561">
        <v>7</v>
      </c>
      <c r="E9" s="561">
        <v>2</v>
      </c>
      <c r="F9" s="561">
        <v>2</v>
      </c>
      <c r="G9" s="561">
        <v>1</v>
      </c>
      <c r="H9" s="561">
        <v>5</v>
      </c>
      <c r="I9" s="561" t="s">
        <v>183</v>
      </c>
      <c r="J9" s="561">
        <v>10</v>
      </c>
      <c r="K9" s="561">
        <v>10</v>
      </c>
      <c r="L9" s="561">
        <v>3</v>
      </c>
      <c r="M9" s="561">
        <v>3</v>
      </c>
      <c r="N9" s="561">
        <v>2</v>
      </c>
      <c r="O9" s="561">
        <v>4</v>
      </c>
      <c r="P9" s="561" t="s">
        <v>183</v>
      </c>
      <c r="Q9" s="561">
        <v>10</v>
      </c>
      <c r="R9" s="561">
        <v>10</v>
      </c>
      <c r="S9" s="561">
        <v>5</v>
      </c>
      <c r="T9" s="561">
        <v>5</v>
      </c>
      <c r="U9" s="561">
        <v>1</v>
      </c>
      <c r="V9" s="561">
        <v>9</v>
      </c>
      <c r="W9" s="561" t="s">
        <v>183</v>
      </c>
      <c r="X9" s="561"/>
      <c r="Y9" s="561"/>
      <c r="Z9" s="561"/>
      <c r="AA9" s="561"/>
      <c r="AB9" s="561"/>
      <c r="AC9" s="561"/>
      <c r="AD9" s="561"/>
      <c r="AE9" s="561"/>
      <c r="AF9" s="561"/>
      <c r="AG9" s="561"/>
      <c r="AH9" s="561"/>
      <c r="AI9" s="561"/>
      <c r="AJ9" s="561"/>
      <c r="AK9" s="561"/>
      <c r="AL9" s="561"/>
      <c r="AM9" s="561"/>
      <c r="AN9" s="561"/>
      <c r="AO9" s="561"/>
      <c r="AP9" s="561"/>
      <c r="AQ9" s="561"/>
      <c r="AR9" s="561"/>
      <c r="AS9" s="326">
        <f t="shared" si="1"/>
        <v>20</v>
      </c>
      <c r="AT9" s="326">
        <f t="shared" si="2"/>
        <v>17</v>
      </c>
      <c r="AU9" s="326">
        <f t="shared" si="3"/>
        <v>5</v>
      </c>
      <c r="AV9" s="326">
        <f t="shared" si="4"/>
        <v>5</v>
      </c>
      <c r="AW9" s="326">
        <f t="shared" si="5"/>
        <v>3</v>
      </c>
      <c r="AX9" s="326">
        <f t="shared" si="6"/>
        <v>9</v>
      </c>
      <c r="AY9" s="562" t="s">
        <v>183</v>
      </c>
    </row>
    <row r="10" spans="1:51" ht="15">
      <c r="A10" s="560">
        <v>4</v>
      </c>
      <c r="B10" s="561" t="s">
        <v>429</v>
      </c>
      <c r="C10" s="561">
        <v>5</v>
      </c>
      <c r="D10" s="561">
        <v>16</v>
      </c>
      <c r="E10" s="561">
        <v>16</v>
      </c>
      <c r="F10" s="561">
        <v>16</v>
      </c>
      <c r="G10" s="561">
        <v>2</v>
      </c>
      <c r="H10" s="561">
        <v>5</v>
      </c>
      <c r="I10" s="561" t="s">
        <v>183</v>
      </c>
      <c r="J10" s="561">
        <v>5</v>
      </c>
      <c r="K10" s="561">
        <v>16</v>
      </c>
      <c r="L10" s="561">
        <v>16</v>
      </c>
      <c r="M10" s="561">
        <v>16</v>
      </c>
      <c r="N10" s="561">
        <v>1</v>
      </c>
      <c r="O10" s="561">
        <v>5</v>
      </c>
      <c r="P10" s="561" t="s">
        <v>183</v>
      </c>
      <c r="Q10" s="561">
        <v>5</v>
      </c>
      <c r="R10" s="561">
        <v>16</v>
      </c>
      <c r="S10" s="561">
        <v>16</v>
      </c>
      <c r="T10" s="561">
        <v>16</v>
      </c>
      <c r="U10" s="561">
        <v>1</v>
      </c>
      <c r="V10" s="561">
        <v>5</v>
      </c>
      <c r="W10" s="561" t="s">
        <v>183</v>
      </c>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326">
        <f t="shared" si="1"/>
        <v>10</v>
      </c>
      <c r="AT10" s="326">
        <f t="shared" si="2"/>
        <v>32</v>
      </c>
      <c r="AU10" s="326">
        <f t="shared" si="3"/>
        <v>32</v>
      </c>
      <c r="AV10" s="326">
        <f t="shared" si="4"/>
        <v>32</v>
      </c>
      <c r="AW10" s="326">
        <f t="shared" si="5"/>
        <v>3</v>
      </c>
      <c r="AX10" s="326">
        <f t="shared" si="6"/>
        <v>10</v>
      </c>
      <c r="AY10" s="562" t="s">
        <v>183</v>
      </c>
    </row>
    <row r="11" spans="1:51" ht="15">
      <c r="A11" s="560">
        <v>5</v>
      </c>
      <c r="B11" s="561" t="s">
        <v>430</v>
      </c>
      <c r="C11" s="561">
        <v>5</v>
      </c>
      <c r="D11" s="561">
        <v>8</v>
      </c>
      <c r="E11" s="561">
        <v>4</v>
      </c>
      <c r="F11" s="561">
        <v>4</v>
      </c>
      <c r="G11" s="561">
        <v>3</v>
      </c>
      <c r="H11" s="561">
        <v>5</v>
      </c>
      <c r="I11" s="561" t="s">
        <v>183</v>
      </c>
      <c r="J11" s="561">
        <v>10</v>
      </c>
      <c r="K11" s="561">
        <v>3</v>
      </c>
      <c r="L11" s="561">
        <v>1</v>
      </c>
      <c r="M11" s="561">
        <v>1</v>
      </c>
      <c r="N11" s="561">
        <v>3</v>
      </c>
      <c r="O11" s="561">
        <v>10</v>
      </c>
      <c r="P11" s="561" t="s">
        <v>183</v>
      </c>
      <c r="Q11" s="561">
        <v>5</v>
      </c>
      <c r="R11" s="561">
        <v>5</v>
      </c>
      <c r="S11" s="561">
        <v>1</v>
      </c>
      <c r="T11" s="561">
        <v>1</v>
      </c>
      <c r="U11" s="561">
        <v>3</v>
      </c>
      <c r="V11" s="561">
        <v>5</v>
      </c>
      <c r="W11" s="561" t="s">
        <v>183</v>
      </c>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326">
        <f t="shared" si="1"/>
        <v>15</v>
      </c>
      <c r="AT11" s="326">
        <f t="shared" si="2"/>
        <v>11</v>
      </c>
      <c r="AU11" s="326">
        <f t="shared" si="3"/>
        <v>5</v>
      </c>
      <c r="AV11" s="326">
        <f t="shared" si="4"/>
        <v>5</v>
      </c>
      <c r="AW11" s="326">
        <f t="shared" si="5"/>
        <v>6</v>
      </c>
      <c r="AX11" s="326">
        <f t="shared" si="6"/>
        <v>15</v>
      </c>
      <c r="AY11" s="562" t="s">
        <v>183</v>
      </c>
    </row>
    <row r="12" spans="1:51" s="9" customFormat="1" ht="15">
      <c r="A12" s="560"/>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326">
        <f aca="true" t="shared" si="7" ref="AS12:AS17">SUM(C12,J12,X12,AE12,AL12)</f>
        <v>0</v>
      </c>
      <c r="AT12" s="326">
        <f aca="true" t="shared" si="8" ref="AT12:AT17">SUM(D12,K12,Y12,AF12,AM12)</f>
        <v>0</v>
      </c>
      <c r="AU12" s="326">
        <f aca="true" t="shared" si="9" ref="AU12:AU17">SUM(E12,L12,Z12,AG12,AN12)</f>
        <v>0</v>
      </c>
      <c r="AV12" s="326">
        <f aca="true" t="shared" si="10" ref="AV12:AV17">SUM(F12,M12,AA12,AH12,AO12)</f>
        <v>0</v>
      </c>
      <c r="AW12" s="326">
        <f aca="true" t="shared" si="11" ref="AW12:AW17">SUM(G12,N12,AB12,AI12,AP12)</f>
        <v>0</v>
      </c>
      <c r="AX12" s="326">
        <f aca="true" t="shared" si="12" ref="AX12:AX17">SUM(H12,O12,AC12,AJ12,AQ12)</f>
        <v>0</v>
      </c>
      <c r="AY12" s="562"/>
    </row>
    <row r="13" spans="1:51" s="9" customFormat="1" ht="15">
      <c r="A13" s="560"/>
      <c r="B13" s="561"/>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326">
        <f t="shared" si="7"/>
        <v>0</v>
      </c>
      <c r="AT13" s="326">
        <f t="shared" si="8"/>
        <v>0</v>
      </c>
      <c r="AU13" s="326">
        <f t="shared" si="9"/>
        <v>0</v>
      </c>
      <c r="AV13" s="326">
        <f t="shared" si="10"/>
        <v>0</v>
      </c>
      <c r="AW13" s="326">
        <f t="shared" si="11"/>
        <v>0</v>
      </c>
      <c r="AX13" s="326">
        <f t="shared" si="12"/>
        <v>0</v>
      </c>
      <c r="AY13" s="563"/>
    </row>
    <row r="14" spans="1:51" s="9" customFormat="1" ht="15">
      <c r="A14" s="560"/>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326">
        <f t="shared" si="7"/>
        <v>0</v>
      </c>
      <c r="AT14" s="326">
        <f t="shared" si="8"/>
        <v>0</v>
      </c>
      <c r="AU14" s="326">
        <f t="shared" si="9"/>
        <v>0</v>
      </c>
      <c r="AV14" s="326">
        <f t="shared" si="10"/>
        <v>0</v>
      </c>
      <c r="AW14" s="326">
        <f t="shared" si="11"/>
        <v>0</v>
      </c>
      <c r="AX14" s="326">
        <f t="shared" si="12"/>
        <v>0</v>
      </c>
      <c r="AY14" s="562"/>
    </row>
    <row r="15" spans="1:51" s="9" customFormat="1" ht="15">
      <c r="A15" s="560"/>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326">
        <f t="shared" si="7"/>
        <v>0</v>
      </c>
      <c r="AT15" s="326">
        <f t="shared" si="8"/>
        <v>0</v>
      </c>
      <c r="AU15" s="326">
        <f t="shared" si="9"/>
        <v>0</v>
      </c>
      <c r="AV15" s="326">
        <f t="shared" si="10"/>
        <v>0</v>
      </c>
      <c r="AW15" s="326">
        <f t="shared" si="11"/>
        <v>0</v>
      </c>
      <c r="AX15" s="326">
        <f t="shared" si="12"/>
        <v>0</v>
      </c>
      <c r="AY15" s="562"/>
    </row>
    <row r="16" spans="1:51" s="9" customFormat="1" ht="15">
      <c r="A16" s="560"/>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326">
        <f t="shared" si="7"/>
        <v>0</v>
      </c>
      <c r="AT16" s="326">
        <f t="shared" si="8"/>
        <v>0</v>
      </c>
      <c r="AU16" s="326">
        <f t="shared" si="9"/>
        <v>0</v>
      </c>
      <c r="AV16" s="326">
        <f t="shared" si="10"/>
        <v>0</v>
      </c>
      <c r="AW16" s="326">
        <f t="shared" si="11"/>
        <v>0</v>
      </c>
      <c r="AX16" s="326">
        <f t="shared" si="12"/>
        <v>0</v>
      </c>
      <c r="AY16" s="562"/>
    </row>
    <row r="17" spans="1:51" s="9" customFormat="1" ht="15">
      <c r="A17" s="560"/>
      <c r="B17" s="561"/>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326">
        <f t="shared" si="7"/>
        <v>0</v>
      </c>
      <c r="AT17" s="326">
        <f t="shared" si="8"/>
        <v>0</v>
      </c>
      <c r="AU17" s="326">
        <f t="shared" si="9"/>
        <v>0</v>
      </c>
      <c r="AV17" s="326">
        <f t="shared" si="10"/>
        <v>0</v>
      </c>
      <c r="AW17" s="326">
        <f t="shared" si="11"/>
        <v>0</v>
      </c>
      <c r="AX17" s="326">
        <f t="shared" si="12"/>
        <v>0</v>
      </c>
      <c r="AY17" s="562"/>
    </row>
    <row r="18" spans="1:51" ht="15">
      <c r="A18" s="325"/>
      <c r="B18" s="327" t="s">
        <v>169</v>
      </c>
      <c r="C18" s="327">
        <f>SUM(C7:C17)</f>
        <v>115</v>
      </c>
      <c r="D18" s="327">
        <f aca="true" t="shared" si="13" ref="D18:AX18">SUM(D7:D17)</f>
        <v>284</v>
      </c>
      <c r="E18" s="327">
        <f t="shared" si="13"/>
        <v>200</v>
      </c>
      <c r="F18" s="327">
        <f t="shared" si="13"/>
        <v>195</v>
      </c>
      <c r="G18" s="327">
        <f t="shared" si="13"/>
        <v>70</v>
      </c>
      <c r="H18" s="327">
        <f t="shared" si="13"/>
        <v>170</v>
      </c>
      <c r="I18" s="327">
        <f t="shared" si="13"/>
        <v>0</v>
      </c>
      <c r="J18" s="327">
        <f t="shared" si="13"/>
        <v>120</v>
      </c>
      <c r="K18" s="327">
        <f t="shared" si="13"/>
        <v>285</v>
      </c>
      <c r="L18" s="327">
        <f t="shared" si="13"/>
        <v>197</v>
      </c>
      <c r="M18" s="327">
        <f t="shared" si="13"/>
        <v>197</v>
      </c>
      <c r="N18" s="327">
        <f t="shared" si="13"/>
        <v>53</v>
      </c>
      <c r="O18" s="327">
        <f t="shared" si="13"/>
        <v>155</v>
      </c>
      <c r="P18" s="327">
        <f t="shared" si="13"/>
        <v>0</v>
      </c>
      <c r="Q18" s="327">
        <f t="shared" si="13"/>
        <v>115</v>
      </c>
      <c r="R18" s="327">
        <f t="shared" si="13"/>
        <v>264</v>
      </c>
      <c r="S18" s="327">
        <f t="shared" si="13"/>
        <v>177</v>
      </c>
      <c r="T18" s="327">
        <f t="shared" si="13"/>
        <v>177</v>
      </c>
      <c r="U18" s="327">
        <f t="shared" si="13"/>
        <v>46</v>
      </c>
      <c r="V18" s="327">
        <f t="shared" si="13"/>
        <v>128</v>
      </c>
      <c r="W18" s="327">
        <f t="shared" si="13"/>
        <v>0</v>
      </c>
      <c r="X18" s="327">
        <f t="shared" si="13"/>
        <v>0</v>
      </c>
      <c r="Y18" s="327">
        <f t="shared" si="13"/>
        <v>0</v>
      </c>
      <c r="Z18" s="327">
        <f t="shared" si="13"/>
        <v>0</v>
      </c>
      <c r="AA18" s="327">
        <f t="shared" si="13"/>
        <v>0</v>
      </c>
      <c r="AB18" s="327">
        <f t="shared" si="13"/>
        <v>0</v>
      </c>
      <c r="AC18" s="327">
        <f t="shared" si="13"/>
        <v>0</v>
      </c>
      <c r="AD18" s="327">
        <f t="shared" si="13"/>
        <v>0</v>
      </c>
      <c r="AE18" s="327">
        <f t="shared" si="13"/>
        <v>0</v>
      </c>
      <c r="AF18" s="327">
        <f t="shared" si="13"/>
        <v>0</v>
      </c>
      <c r="AG18" s="327">
        <f t="shared" si="13"/>
        <v>0</v>
      </c>
      <c r="AH18" s="327">
        <f t="shared" si="13"/>
        <v>0</v>
      </c>
      <c r="AI18" s="327">
        <f t="shared" si="13"/>
        <v>0</v>
      </c>
      <c r="AJ18" s="327">
        <f t="shared" si="13"/>
        <v>0</v>
      </c>
      <c r="AK18" s="327">
        <f t="shared" si="13"/>
        <v>0</v>
      </c>
      <c r="AL18" s="327">
        <f t="shared" si="13"/>
        <v>0</v>
      </c>
      <c r="AM18" s="327">
        <f t="shared" si="13"/>
        <v>0</v>
      </c>
      <c r="AN18" s="327">
        <f t="shared" si="13"/>
        <v>0</v>
      </c>
      <c r="AO18" s="327">
        <f t="shared" si="13"/>
        <v>0</v>
      </c>
      <c r="AP18" s="327">
        <f t="shared" si="13"/>
        <v>0</v>
      </c>
      <c r="AQ18" s="327">
        <f t="shared" si="13"/>
        <v>0</v>
      </c>
      <c r="AR18" s="327">
        <f t="shared" si="13"/>
        <v>0</v>
      </c>
      <c r="AS18" s="327">
        <f t="shared" si="13"/>
        <v>235</v>
      </c>
      <c r="AT18" s="327">
        <f t="shared" si="13"/>
        <v>569</v>
      </c>
      <c r="AU18" s="327">
        <f t="shared" si="13"/>
        <v>397</v>
      </c>
      <c r="AV18" s="327">
        <f t="shared" si="13"/>
        <v>392</v>
      </c>
      <c r="AW18" s="327">
        <f t="shared" si="13"/>
        <v>123</v>
      </c>
      <c r="AX18" s="327">
        <f t="shared" si="13"/>
        <v>325</v>
      </c>
      <c r="AY18" s="326"/>
    </row>
    <row r="20" spans="1:51" ht="15">
      <c r="A20" s="332"/>
      <c r="B20" s="321" t="s">
        <v>409</v>
      </c>
      <c r="C20" s="535">
        <v>44382</v>
      </c>
      <c r="D20" s="536"/>
      <c r="E20" s="536"/>
      <c r="F20" s="536"/>
      <c r="G20" s="536"/>
      <c r="H20" s="536"/>
      <c r="I20" s="537"/>
      <c r="J20" s="535">
        <v>44383</v>
      </c>
      <c r="K20" s="536"/>
      <c r="L20" s="536"/>
      <c r="M20" s="536"/>
      <c r="N20" s="536"/>
      <c r="O20" s="536"/>
      <c r="P20" s="537"/>
      <c r="Q20" s="535">
        <v>44384</v>
      </c>
      <c r="R20" s="536"/>
      <c r="S20" s="536"/>
      <c r="T20" s="536"/>
      <c r="U20" s="536"/>
      <c r="V20" s="536"/>
      <c r="W20" s="537"/>
      <c r="X20" s="535">
        <v>44385</v>
      </c>
      <c r="Y20" s="536"/>
      <c r="Z20" s="536"/>
      <c r="AA20" s="536"/>
      <c r="AB20" s="536"/>
      <c r="AC20" s="536"/>
      <c r="AD20" s="537"/>
      <c r="AE20" s="535">
        <v>44386</v>
      </c>
      <c r="AF20" s="536"/>
      <c r="AG20" s="536"/>
      <c r="AH20" s="536"/>
      <c r="AI20" s="536"/>
      <c r="AJ20" s="536"/>
      <c r="AK20" s="537"/>
      <c r="AL20" s="535">
        <v>44387</v>
      </c>
      <c r="AM20" s="536"/>
      <c r="AN20" s="536"/>
      <c r="AO20" s="536"/>
      <c r="AP20" s="536"/>
      <c r="AQ20" s="536"/>
      <c r="AR20" s="537"/>
      <c r="AS20" s="550" t="s">
        <v>431</v>
      </c>
      <c r="AT20" s="550"/>
      <c r="AU20" s="550"/>
      <c r="AV20" s="550"/>
      <c r="AW20" s="550"/>
      <c r="AX20" s="550"/>
      <c r="AY20" s="550"/>
    </row>
    <row r="21" spans="1:51" ht="15">
      <c r="A21" s="333">
        <v>2</v>
      </c>
      <c r="B21" s="322" t="s">
        <v>410</v>
      </c>
      <c r="C21" s="544" t="s">
        <v>411</v>
      </c>
      <c r="D21" s="545"/>
      <c r="E21" s="545"/>
      <c r="F21" s="545"/>
      <c r="G21" s="545"/>
      <c r="H21" s="545"/>
      <c r="I21" s="546"/>
      <c r="J21" s="544" t="s">
        <v>412</v>
      </c>
      <c r="K21" s="545"/>
      <c r="L21" s="545"/>
      <c r="M21" s="545"/>
      <c r="N21" s="545"/>
      <c r="O21" s="545"/>
      <c r="P21" s="546"/>
      <c r="Q21" s="544" t="s">
        <v>413</v>
      </c>
      <c r="R21" s="545"/>
      <c r="S21" s="545"/>
      <c r="T21" s="545"/>
      <c r="U21" s="545"/>
      <c r="V21" s="545"/>
      <c r="W21" s="546"/>
      <c r="X21" s="544" t="s">
        <v>414</v>
      </c>
      <c r="Y21" s="545"/>
      <c r="Z21" s="545"/>
      <c r="AA21" s="545"/>
      <c r="AB21" s="545"/>
      <c r="AC21" s="545"/>
      <c r="AD21" s="546"/>
      <c r="AE21" s="544" t="s">
        <v>415</v>
      </c>
      <c r="AF21" s="545"/>
      <c r="AG21" s="545"/>
      <c r="AH21" s="545"/>
      <c r="AI21" s="545"/>
      <c r="AJ21" s="545"/>
      <c r="AK21" s="546"/>
      <c r="AL21" s="544" t="s">
        <v>416</v>
      </c>
      <c r="AM21" s="545"/>
      <c r="AN21" s="545"/>
      <c r="AO21" s="545"/>
      <c r="AP21" s="545"/>
      <c r="AQ21" s="545"/>
      <c r="AR21" s="545"/>
      <c r="AS21" s="550"/>
      <c r="AT21" s="550"/>
      <c r="AU21" s="550"/>
      <c r="AV21" s="550"/>
      <c r="AW21" s="550"/>
      <c r="AX21" s="550"/>
      <c r="AY21" s="550"/>
    </row>
    <row r="22" spans="1:51" ht="99">
      <c r="A22" s="323" t="s">
        <v>417</v>
      </c>
      <c r="B22" s="323" t="s">
        <v>418</v>
      </c>
      <c r="C22" s="324" t="s">
        <v>419</v>
      </c>
      <c r="D22" s="324" t="s">
        <v>420</v>
      </c>
      <c r="E22" s="324" t="s">
        <v>421</v>
      </c>
      <c r="F22" s="324" t="s">
        <v>422</v>
      </c>
      <c r="G22" s="324" t="s">
        <v>423</v>
      </c>
      <c r="H22" s="324" t="s">
        <v>424</v>
      </c>
      <c r="I22" s="324" t="s">
        <v>425</v>
      </c>
      <c r="J22" s="324" t="s">
        <v>419</v>
      </c>
      <c r="K22" s="324" t="s">
        <v>420</v>
      </c>
      <c r="L22" s="324" t="s">
        <v>421</v>
      </c>
      <c r="M22" s="324" t="s">
        <v>422</v>
      </c>
      <c r="N22" s="324" t="s">
        <v>423</v>
      </c>
      <c r="O22" s="324" t="s">
        <v>424</v>
      </c>
      <c r="P22" s="324" t="s">
        <v>425</v>
      </c>
      <c r="Q22" s="324" t="s">
        <v>419</v>
      </c>
      <c r="R22" s="324" t="s">
        <v>420</v>
      </c>
      <c r="S22" s="324" t="s">
        <v>421</v>
      </c>
      <c r="T22" s="324" t="s">
        <v>422</v>
      </c>
      <c r="U22" s="324" t="s">
        <v>423</v>
      </c>
      <c r="V22" s="324" t="s">
        <v>424</v>
      </c>
      <c r="W22" s="324" t="s">
        <v>425</v>
      </c>
      <c r="X22" s="324" t="s">
        <v>419</v>
      </c>
      <c r="Y22" s="324" t="s">
        <v>420</v>
      </c>
      <c r="Z22" s="324" t="s">
        <v>421</v>
      </c>
      <c r="AA22" s="324" t="s">
        <v>422</v>
      </c>
      <c r="AB22" s="324" t="s">
        <v>423</v>
      </c>
      <c r="AC22" s="324" t="s">
        <v>424</v>
      </c>
      <c r="AD22" s="324" t="s">
        <v>425</v>
      </c>
      <c r="AE22" s="324" t="s">
        <v>419</v>
      </c>
      <c r="AF22" s="324" t="s">
        <v>420</v>
      </c>
      <c r="AG22" s="324" t="s">
        <v>421</v>
      </c>
      <c r="AH22" s="324" t="s">
        <v>422</v>
      </c>
      <c r="AI22" s="324" t="s">
        <v>423</v>
      </c>
      <c r="AJ22" s="324" t="s">
        <v>424</v>
      </c>
      <c r="AK22" s="324" t="s">
        <v>425</v>
      </c>
      <c r="AL22" s="324" t="s">
        <v>419</v>
      </c>
      <c r="AM22" s="324" t="s">
        <v>420</v>
      </c>
      <c r="AN22" s="324" t="s">
        <v>421</v>
      </c>
      <c r="AO22" s="324" t="s">
        <v>422</v>
      </c>
      <c r="AP22" s="324" t="s">
        <v>423</v>
      </c>
      <c r="AQ22" s="324" t="s">
        <v>424</v>
      </c>
      <c r="AR22" s="324" t="s">
        <v>425</v>
      </c>
      <c r="AS22" s="328" t="s">
        <v>419</v>
      </c>
      <c r="AT22" s="328" t="s">
        <v>420</v>
      </c>
      <c r="AU22" s="328" t="s">
        <v>421</v>
      </c>
      <c r="AV22" s="328" t="s">
        <v>422</v>
      </c>
      <c r="AW22" s="328" t="s">
        <v>423</v>
      </c>
      <c r="AX22" s="328" t="s">
        <v>424</v>
      </c>
      <c r="AY22" s="328" t="s">
        <v>425</v>
      </c>
    </row>
    <row r="23" spans="1:51" ht="15">
      <c r="A23" s="329"/>
      <c r="B23" s="329"/>
      <c r="C23" s="330">
        <v>1</v>
      </c>
      <c r="D23" s="330">
        <v>2</v>
      </c>
      <c r="E23" s="330">
        <v>3</v>
      </c>
      <c r="F23" s="330">
        <v>4</v>
      </c>
      <c r="G23" s="330">
        <v>5</v>
      </c>
      <c r="H23" s="330">
        <v>6</v>
      </c>
      <c r="I23" s="330">
        <v>7</v>
      </c>
      <c r="J23" s="330">
        <v>1</v>
      </c>
      <c r="K23" s="330">
        <v>2</v>
      </c>
      <c r="L23" s="330">
        <v>3</v>
      </c>
      <c r="M23" s="330">
        <v>4</v>
      </c>
      <c r="N23" s="330">
        <v>5</v>
      </c>
      <c r="O23" s="330">
        <v>6</v>
      </c>
      <c r="P23" s="330">
        <v>7</v>
      </c>
      <c r="Q23" s="330">
        <v>1</v>
      </c>
      <c r="R23" s="330">
        <v>2</v>
      </c>
      <c r="S23" s="330">
        <v>3</v>
      </c>
      <c r="T23" s="330">
        <v>4</v>
      </c>
      <c r="U23" s="330">
        <v>5</v>
      </c>
      <c r="V23" s="330">
        <v>6</v>
      </c>
      <c r="W23" s="330">
        <v>7</v>
      </c>
      <c r="X23" s="330">
        <v>1</v>
      </c>
      <c r="Y23" s="330">
        <v>2</v>
      </c>
      <c r="Z23" s="330">
        <v>3</v>
      </c>
      <c r="AA23" s="330">
        <v>4</v>
      </c>
      <c r="AB23" s="330">
        <v>5</v>
      </c>
      <c r="AC23" s="330">
        <v>6</v>
      </c>
      <c r="AD23" s="330">
        <v>7</v>
      </c>
      <c r="AE23" s="330">
        <v>1</v>
      </c>
      <c r="AF23" s="330">
        <v>2</v>
      </c>
      <c r="AG23" s="330">
        <v>3</v>
      </c>
      <c r="AH23" s="330">
        <v>4</v>
      </c>
      <c r="AI23" s="330">
        <v>5</v>
      </c>
      <c r="AJ23" s="330">
        <v>6</v>
      </c>
      <c r="AK23" s="330">
        <v>7</v>
      </c>
      <c r="AL23" s="330">
        <v>1</v>
      </c>
      <c r="AM23" s="330">
        <v>2</v>
      </c>
      <c r="AN23" s="330">
        <v>3</v>
      </c>
      <c r="AO23" s="330">
        <v>4</v>
      </c>
      <c r="AP23" s="330">
        <v>5</v>
      </c>
      <c r="AQ23" s="330">
        <v>6</v>
      </c>
      <c r="AR23" s="330">
        <v>7</v>
      </c>
      <c r="AS23" s="330">
        <v>1</v>
      </c>
      <c r="AT23" s="330">
        <v>2</v>
      </c>
      <c r="AU23" s="330">
        <v>3</v>
      </c>
      <c r="AV23" s="330">
        <v>4</v>
      </c>
      <c r="AW23" s="330">
        <v>5</v>
      </c>
      <c r="AX23" s="330">
        <v>6</v>
      </c>
      <c r="AY23" s="330">
        <v>7</v>
      </c>
    </row>
    <row r="24" spans="1:51" ht="15">
      <c r="A24" s="560">
        <v>1</v>
      </c>
      <c r="B24" s="561" t="s">
        <v>426</v>
      </c>
      <c r="C24" s="561">
        <v>60</v>
      </c>
      <c r="D24" s="561">
        <v>215</v>
      </c>
      <c r="E24" s="561">
        <v>154</v>
      </c>
      <c r="F24" s="561">
        <v>149</v>
      </c>
      <c r="G24" s="561">
        <v>50</v>
      </c>
      <c r="H24" s="561">
        <v>127</v>
      </c>
      <c r="I24" s="561" t="s">
        <v>183</v>
      </c>
      <c r="J24" s="561">
        <v>60</v>
      </c>
      <c r="K24" s="561">
        <v>213</v>
      </c>
      <c r="L24" s="561">
        <v>150</v>
      </c>
      <c r="M24" s="561">
        <v>150</v>
      </c>
      <c r="N24" s="561">
        <v>30</v>
      </c>
      <c r="O24" s="561">
        <v>110</v>
      </c>
      <c r="P24" s="561" t="s">
        <v>183</v>
      </c>
      <c r="Q24" s="561">
        <v>60</v>
      </c>
      <c r="R24" s="561">
        <v>190</v>
      </c>
      <c r="S24" s="561">
        <v>125</v>
      </c>
      <c r="T24" s="561">
        <v>125</v>
      </c>
      <c r="U24" s="561">
        <v>25</v>
      </c>
      <c r="V24" s="561">
        <v>80</v>
      </c>
      <c r="W24" s="561" t="s">
        <v>183</v>
      </c>
      <c r="X24" s="561"/>
      <c r="Y24" s="561"/>
      <c r="Z24" s="561"/>
      <c r="AA24" s="561"/>
      <c r="AB24" s="561"/>
      <c r="AC24" s="561"/>
      <c r="AD24" s="561"/>
      <c r="AE24" s="561"/>
      <c r="AF24" s="561"/>
      <c r="AG24" s="561"/>
      <c r="AH24" s="561"/>
      <c r="AI24" s="561"/>
      <c r="AJ24" s="561"/>
      <c r="AK24" s="561"/>
      <c r="AL24" s="561"/>
      <c r="AM24" s="561"/>
      <c r="AN24" s="561"/>
      <c r="AO24" s="561"/>
      <c r="AP24" s="561"/>
      <c r="AQ24" s="561"/>
      <c r="AR24" s="561"/>
      <c r="AS24" s="326">
        <f>SUM(C24,J24,X24,AE24,AL24)</f>
        <v>120</v>
      </c>
      <c r="AT24" s="326">
        <f aca="true" t="shared" si="14" ref="AT24:AT28">SUM(D24,K24,Y24,AF24,AM24)</f>
        <v>428</v>
      </c>
      <c r="AU24" s="326">
        <f aca="true" t="shared" si="15" ref="AU24:AU28">SUM(E24,L24,Z24,AG24,AN24)</f>
        <v>304</v>
      </c>
      <c r="AV24" s="326">
        <f aca="true" t="shared" si="16" ref="AV24:AV28">SUM(F24,M24,AA24,AH24,AO24)</f>
        <v>299</v>
      </c>
      <c r="AW24" s="326">
        <f aca="true" t="shared" si="17" ref="AW24:AW28">SUM(G24,N24,AB24,AI24,AP24)</f>
        <v>80</v>
      </c>
      <c r="AX24" s="326">
        <f aca="true" t="shared" si="18" ref="AX24:AX28">SUM(H24,O24,AC24,AJ24,AQ24)</f>
        <v>237</v>
      </c>
      <c r="AY24" s="562" t="s">
        <v>183</v>
      </c>
    </row>
    <row r="25" spans="1:51" ht="15">
      <c r="A25" s="560">
        <v>2</v>
      </c>
      <c r="B25" s="561" t="s">
        <v>427</v>
      </c>
      <c r="C25" s="561">
        <v>35</v>
      </c>
      <c r="D25" s="561">
        <v>38</v>
      </c>
      <c r="E25" s="561">
        <v>24</v>
      </c>
      <c r="F25" s="561">
        <v>24</v>
      </c>
      <c r="G25" s="561">
        <v>14</v>
      </c>
      <c r="H25" s="561">
        <v>28</v>
      </c>
      <c r="I25" s="561" t="s">
        <v>183</v>
      </c>
      <c r="J25" s="561">
        <v>35</v>
      </c>
      <c r="K25" s="561">
        <v>43</v>
      </c>
      <c r="L25" s="561">
        <v>27</v>
      </c>
      <c r="M25" s="561">
        <v>27</v>
      </c>
      <c r="N25" s="561">
        <v>17</v>
      </c>
      <c r="O25" s="561">
        <v>26</v>
      </c>
      <c r="P25" s="561" t="s">
        <v>183</v>
      </c>
      <c r="Q25" s="561">
        <v>35</v>
      </c>
      <c r="R25" s="561">
        <v>43</v>
      </c>
      <c r="S25" s="561">
        <v>30</v>
      </c>
      <c r="T25" s="561">
        <v>30</v>
      </c>
      <c r="U25" s="561">
        <v>16</v>
      </c>
      <c r="V25" s="561">
        <v>29</v>
      </c>
      <c r="W25" s="561" t="s">
        <v>183</v>
      </c>
      <c r="X25" s="561"/>
      <c r="Y25" s="561"/>
      <c r="Z25" s="561"/>
      <c r="AA25" s="561"/>
      <c r="AB25" s="561"/>
      <c r="AC25" s="561"/>
      <c r="AD25" s="561"/>
      <c r="AE25" s="561"/>
      <c r="AF25" s="561"/>
      <c r="AG25" s="561"/>
      <c r="AH25" s="561"/>
      <c r="AI25" s="561"/>
      <c r="AJ25" s="561"/>
      <c r="AK25" s="561"/>
      <c r="AL25" s="561"/>
      <c r="AM25" s="561"/>
      <c r="AN25" s="561"/>
      <c r="AO25" s="561"/>
      <c r="AP25" s="561"/>
      <c r="AQ25" s="561"/>
      <c r="AR25" s="561"/>
      <c r="AS25" s="326">
        <f aca="true" t="shared" si="19" ref="AS25:AS28">SUM(C25,J25,X25,AE25,AL25)</f>
        <v>70</v>
      </c>
      <c r="AT25" s="326">
        <f t="shared" si="14"/>
        <v>81</v>
      </c>
      <c r="AU25" s="326">
        <f t="shared" si="15"/>
        <v>51</v>
      </c>
      <c r="AV25" s="326">
        <f t="shared" si="16"/>
        <v>51</v>
      </c>
      <c r="AW25" s="326">
        <f t="shared" si="17"/>
        <v>31</v>
      </c>
      <c r="AX25" s="326">
        <f t="shared" si="18"/>
        <v>54</v>
      </c>
      <c r="AY25" s="562" t="s">
        <v>183</v>
      </c>
    </row>
    <row r="26" spans="1:51" ht="15">
      <c r="A26" s="560">
        <v>3</v>
      </c>
      <c r="B26" s="561" t="s">
        <v>428</v>
      </c>
      <c r="C26" s="561">
        <v>10</v>
      </c>
      <c r="D26" s="561">
        <v>7</v>
      </c>
      <c r="E26" s="561">
        <v>2</v>
      </c>
      <c r="F26" s="561">
        <v>2</v>
      </c>
      <c r="G26" s="561">
        <v>1</v>
      </c>
      <c r="H26" s="561">
        <v>5</v>
      </c>
      <c r="I26" s="561" t="s">
        <v>183</v>
      </c>
      <c r="J26" s="561">
        <v>10</v>
      </c>
      <c r="K26" s="561">
        <v>10</v>
      </c>
      <c r="L26" s="561">
        <v>3</v>
      </c>
      <c r="M26" s="561">
        <v>3</v>
      </c>
      <c r="N26" s="561">
        <v>2</v>
      </c>
      <c r="O26" s="561">
        <v>4</v>
      </c>
      <c r="P26" s="561" t="s">
        <v>183</v>
      </c>
      <c r="Q26" s="561">
        <v>10</v>
      </c>
      <c r="R26" s="561">
        <v>10</v>
      </c>
      <c r="S26" s="561">
        <v>5</v>
      </c>
      <c r="T26" s="561">
        <v>5</v>
      </c>
      <c r="U26" s="561">
        <v>1</v>
      </c>
      <c r="V26" s="561">
        <v>9</v>
      </c>
      <c r="W26" s="561" t="s">
        <v>183</v>
      </c>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326">
        <f t="shared" si="19"/>
        <v>20</v>
      </c>
      <c r="AT26" s="326">
        <f t="shared" si="14"/>
        <v>17</v>
      </c>
      <c r="AU26" s="326">
        <f t="shared" si="15"/>
        <v>5</v>
      </c>
      <c r="AV26" s="326">
        <f t="shared" si="16"/>
        <v>5</v>
      </c>
      <c r="AW26" s="326">
        <f t="shared" si="17"/>
        <v>3</v>
      </c>
      <c r="AX26" s="326">
        <f t="shared" si="18"/>
        <v>9</v>
      </c>
      <c r="AY26" s="562" t="s">
        <v>183</v>
      </c>
    </row>
    <row r="27" spans="1:51" ht="15">
      <c r="A27" s="560">
        <v>4</v>
      </c>
      <c r="B27" s="561" t="s">
        <v>429</v>
      </c>
      <c r="C27" s="561">
        <v>5</v>
      </c>
      <c r="D27" s="561">
        <v>16</v>
      </c>
      <c r="E27" s="561">
        <v>16</v>
      </c>
      <c r="F27" s="561">
        <v>16</v>
      </c>
      <c r="G27" s="561">
        <v>2</v>
      </c>
      <c r="H27" s="561">
        <v>5</v>
      </c>
      <c r="I27" s="561" t="s">
        <v>183</v>
      </c>
      <c r="J27" s="561">
        <v>5</v>
      </c>
      <c r="K27" s="561">
        <v>16</v>
      </c>
      <c r="L27" s="561">
        <v>16</v>
      </c>
      <c r="M27" s="561">
        <v>16</v>
      </c>
      <c r="N27" s="561">
        <v>1</v>
      </c>
      <c r="O27" s="561">
        <v>5</v>
      </c>
      <c r="P27" s="561" t="s">
        <v>183</v>
      </c>
      <c r="Q27" s="561">
        <v>5</v>
      </c>
      <c r="R27" s="561">
        <v>16</v>
      </c>
      <c r="S27" s="561">
        <v>16</v>
      </c>
      <c r="T27" s="561">
        <v>16</v>
      </c>
      <c r="U27" s="561">
        <v>1</v>
      </c>
      <c r="V27" s="561">
        <v>5</v>
      </c>
      <c r="W27" s="561" t="s">
        <v>183</v>
      </c>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326">
        <f t="shared" si="19"/>
        <v>10</v>
      </c>
      <c r="AT27" s="326">
        <f t="shared" si="14"/>
        <v>32</v>
      </c>
      <c r="AU27" s="326">
        <f t="shared" si="15"/>
        <v>32</v>
      </c>
      <c r="AV27" s="326">
        <f t="shared" si="16"/>
        <v>32</v>
      </c>
      <c r="AW27" s="326">
        <f t="shared" si="17"/>
        <v>3</v>
      </c>
      <c r="AX27" s="326">
        <f t="shared" si="18"/>
        <v>10</v>
      </c>
      <c r="AY27" s="562" t="s">
        <v>183</v>
      </c>
    </row>
    <row r="28" spans="1:51" ht="15">
      <c r="A28" s="560">
        <v>5</v>
      </c>
      <c r="B28" s="561" t="s">
        <v>430</v>
      </c>
      <c r="C28" s="561">
        <v>5</v>
      </c>
      <c r="D28" s="561">
        <v>8</v>
      </c>
      <c r="E28" s="561">
        <v>4</v>
      </c>
      <c r="F28" s="561">
        <v>4</v>
      </c>
      <c r="G28" s="561">
        <v>3</v>
      </c>
      <c r="H28" s="561">
        <v>5</v>
      </c>
      <c r="I28" s="561" t="s">
        <v>183</v>
      </c>
      <c r="J28" s="561">
        <v>10</v>
      </c>
      <c r="K28" s="561">
        <v>3</v>
      </c>
      <c r="L28" s="561">
        <v>1</v>
      </c>
      <c r="M28" s="561">
        <v>1</v>
      </c>
      <c r="N28" s="561">
        <v>3</v>
      </c>
      <c r="O28" s="561">
        <v>10</v>
      </c>
      <c r="P28" s="561" t="s">
        <v>183</v>
      </c>
      <c r="Q28" s="561">
        <v>5</v>
      </c>
      <c r="R28" s="561">
        <v>5</v>
      </c>
      <c r="S28" s="561">
        <v>1</v>
      </c>
      <c r="T28" s="561">
        <v>1</v>
      </c>
      <c r="U28" s="561">
        <v>3</v>
      </c>
      <c r="V28" s="561">
        <v>5</v>
      </c>
      <c r="W28" s="561" t="s">
        <v>183</v>
      </c>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326">
        <f t="shared" si="19"/>
        <v>15</v>
      </c>
      <c r="AT28" s="326">
        <f t="shared" si="14"/>
        <v>11</v>
      </c>
      <c r="AU28" s="326">
        <f t="shared" si="15"/>
        <v>5</v>
      </c>
      <c r="AV28" s="326">
        <f t="shared" si="16"/>
        <v>5</v>
      </c>
      <c r="AW28" s="326">
        <f t="shared" si="17"/>
        <v>6</v>
      </c>
      <c r="AX28" s="326">
        <f t="shared" si="18"/>
        <v>15</v>
      </c>
      <c r="AY28" s="562" t="s">
        <v>183</v>
      </c>
    </row>
    <row r="29" spans="1:51" ht="15">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561"/>
      <c r="AO29" s="561"/>
      <c r="AP29" s="561"/>
      <c r="AQ29" s="561"/>
      <c r="AR29" s="561"/>
      <c r="AS29" s="326">
        <f aca="true" t="shared" si="20" ref="AS29:AS34">SUM(C29,J29,X29,AE29,AL29)</f>
        <v>0</v>
      </c>
      <c r="AT29" s="326">
        <f aca="true" t="shared" si="21" ref="AT29:AT34">SUM(D29,K29,Y29,AF29,AM29)</f>
        <v>0</v>
      </c>
      <c r="AU29" s="326">
        <f aca="true" t="shared" si="22" ref="AU29:AU34">SUM(E29,L29,Z29,AG29,AN29)</f>
        <v>0</v>
      </c>
      <c r="AV29" s="326">
        <f aca="true" t="shared" si="23" ref="AV29:AV34">SUM(F29,M29,AA29,AH29,AO29)</f>
        <v>0</v>
      </c>
      <c r="AW29" s="326">
        <f aca="true" t="shared" si="24" ref="AW29:AW34">SUM(G29,N29,AB29,AI29,AP29)</f>
        <v>0</v>
      </c>
      <c r="AX29" s="326">
        <f aca="true" t="shared" si="25" ref="AX29:AX34">SUM(H29,O29,AC29,AJ29,AQ29)</f>
        <v>0</v>
      </c>
      <c r="AY29" s="562"/>
    </row>
    <row r="30" spans="1:51" ht="15">
      <c r="A30" s="560"/>
      <c r="B30" s="561"/>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326">
        <f t="shared" si="20"/>
        <v>0</v>
      </c>
      <c r="AT30" s="326">
        <f t="shared" si="21"/>
        <v>0</v>
      </c>
      <c r="AU30" s="326">
        <f t="shared" si="22"/>
        <v>0</v>
      </c>
      <c r="AV30" s="326">
        <f t="shared" si="23"/>
        <v>0</v>
      </c>
      <c r="AW30" s="326">
        <f t="shared" si="24"/>
        <v>0</v>
      </c>
      <c r="AX30" s="326">
        <f t="shared" si="25"/>
        <v>0</v>
      </c>
      <c r="AY30" s="562"/>
    </row>
    <row r="31" spans="1:51" ht="15">
      <c r="A31" s="560"/>
      <c r="B31" s="561"/>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326">
        <f t="shared" si="20"/>
        <v>0</v>
      </c>
      <c r="AT31" s="326">
        <f t="shared" si="21"/>
        <v>0</v>
      </c>
      <c r="AU31" s="326">
        <f t="shared" si="22"/>
        <v>0</v>
      </c>
      <c r="AV31" s="326">
        <f t="shared" si="23"/>
        <v>0</v>
      </c>
      <c r="AW31" s="326">
        <f t="shared" si="24"/>
        <v>0</v>
      </c>
      <c r="AX31" s="326">
        <f t="shared" si="25"/>
        <v>0</v>
      </c>
      <c r="AY31" s="562"/>
    </row>
    <row r="32" spans="1:51" ht="15">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326">
        <f t="shared" si="20"/>
        <v>0</v>
      </c>
      <c r="AT32" s="326">
        <f t="shared" si="21"/>
        <v>0</v>
      </c>
      <c r="AU32" s="326">
        <f t="shared" si="22"/>
        <v>0</v>
      </c>
      <c r="AV32" s="326">
        <f t="shared" si="23"/>
        <v>0</v>
      </c>
      <c r="AW32" s="326">
        <f t="shared" si="24"/>
        <v>0</v>
      </c>
      <c r="AX32" s="326">
        <f t="shared" si="25"/>
        <v>0</v>
      </c>
      <c r="AY32" s="562"/>
    </row>
    <row r="33" spans="1:51" ht="15">
      <c r="A33" s="560"/>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326">
        <f t="shared" si="20"/>
        <v>0</v>
      </c>
      <c r="AT33" s="326">
        <f t="shared" si="21"/>
        <v>0</v>
      </c>
      <c r="AU33" s="326">
        <f t="shared" si="22"/>
        <v>0</v>
      </c>
      <c r="AV33" s="326">
        <f t="shared" si="23"/>
        <v>0</v>
      </c>
      <c r="AW33" s="326">
        <f t="shared" si="24"/>
        <v>0</v>
      </c>
      <c r="AX33" s="326">
        <f t="shared" si="25"/>
        <v>0</v>
      </c>
      <c r="AY33" s="562"/>
    </row>
    <row r="34" spans="1:51" ht="15">
      <c r="A34" s="560"/>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561"/>
      <c r="AR34" s="561"/>
      <c r="AS34" s="326">
        <f t="shared" si="20"/>
        <v>0</v>
      </c>
      <c r="AT34" s="326">
        <f t="shared" si="21"/>
        <v>0</v>
      </c>
      <c r="AU34" s="326">
        <f t="shared" si="22"/>
        <v>0</v>
      </c>
      <c r="AV34" s="326">
        <f t="shared" si="23"/>
        <v>0</v>
      </c>
      <c r="AW34" s="326">
        <f t="shared" si="24"/>
        <v>0</v>
      </c>
      <c r="AX34" s="326">
        <f t="shared" si="25"/>
        <v>0</v>
      </c>
      <c r="AY34" s="562"/>
    </row>
    <row r="35" spans="1:51" ht="15">
      <c r="A35" s="325"/>
      <c r="B35" s="327" t="s">
        <v>169</v>
      </c>
      <c r="C35" s="327">
        <f>SUM(C24:C34)</f>
        <v>115</v>
      </c>
      <c r="D35" s="327">
        <f aca="true" t="shared" si="26" ref="D35">SUM(D24:D34)</f>
        <v>284</v>
      </c>
      <c r="E35" s="327">
        <f aca="true" t="shared" si="27" ref="E35">SUM(E24:E34)</f>
        <v>200</v>
      </c>
      <c r="F35" s="327">
        <f aca="true" t="shared" si="28" ref="F35">SUM(F24:F34)</f>
        <v>195</v>
      </c>
      <c r="G35" s="327">
        <f aca="true" t="shared" si="29" ref="G35">SUM(G24:G34)</f>
        <v>70</v>
      </c>
      <c r="H35" s="327">
        <f aca="true" t="shared" si="30" ref="H35">SUM(H24:H34)</f>
        <v>170</v>
      </c>
      <c r="I35" s="327">
        <f aca="true" t="shared" si="31" ref="I35">SUM(I24:I34)</f>
        <v>0</v>
      </c>
      <c r="J35" s="327">
        <f aca="true" t="shared" si="32" ref="J35">SUM(J24:J34)</f>
        <v>120</v>
      </c>
      <c r="K35" s="327">
        <f aca="true" t="shared" si="33" ref="K35">SUM(K24:K34)</f>
        <v>285</v>
      </c>
      <c r="L35" s="327">
        <f aca="true" t="shared" si="34" ref="L35">SUM(L24:L34)</f>
        <v>197</v>
      </c>
      <c r="M35" s="327">
        <f aca="true" t="shared" si="35" ref="M35">SUM(M24:M34)</f>
        <v>197</v>
      </c>
      <c r="N35" s="327">
        <f aca="true" t="shared" si="36" ref="N35">SUM(N24:N34)</f>
        <v>53</v>
      </c>
      <c r="O35" s="327">
        <f aca="true" t="shared" si="37" ref="O35">SUM(O24:O34)</f>
        <v>155</v>
      </c>
      <c r="P35" s="327">
        <f aca="true" t="shared" si="38" ref="P35">SUM(P24:P34)</f>
        <v>0</v>
      </c>
      <c r="Q35" s="327">
        <f aca="true" t="shared" si="39" ref="Q35">SUM(Q24:Q34)</f>
        <v>115</v>
      </c>
      <c r="R35" s="327">
        <f aca="true" t="shared" si="40" ref="R35">SUM(R24:R34)</f>
        <v>264</v>
      </c>
      <c r="S35" s="327">
        <f aca="true" t="shared" si="41" ref="S35">SUM(S24:S34)</f>
        <v>177</v>
      </c>
      <c r="T35" s="327">
        <f aca="true" t="shared" si="42" ref="T35">SUM(T24:T34)</f>
        <v>177</v>
      </c>
      <c r="U35" s="327">
        <f aca="true" t="shared" si="43" ref="U35">SUM(U24:U34)</f>
        <v>46</v>
      </c>
      <c r="V35" s="327">
        <f aca="true" t="shared" si="44" ref="V35">SUM(V24:V34)</f>
        <v>128</v>
      </c>
      <c r="W35" s="327">
        <f aca="true" t="shared" si="45" ref="W35">SUM(W24:W34)</f>
        <v>0</v>
      </c>
      <c r="X35" s="327">
        <f aca="true" t="shared" si="46" ref="X35">SUM(X24:X34)</f>
        <v>0</v>
      </c>
      <c r="Y35" s="327">
        <f aca="true" t="shared" si="47" ref="Y35">SUM(Y24:Y34)</f>
        <v>0</v>
      </c>
      <c r="Z35" s="327">
        <f aca="true" t="shared" si="48" ref="Z35">SUM(Z24:Z34)</f>
        <v>0</v>
      </c>
      <c r="AA35" s="327">
        <f aca="true" t="shared" si="49" ref="AA35">SUM(AA24:AA34)</f>
        <v>0</v>
      </c>
      <c r="AB35" s="327">
        <f aca="true" t="shared" si="50" ref="AB35">SUM(AB24:AB34)</f>
        <v>0</v>
      </c>
      <c r="AC35" s="327">
        <f aca="true" t="shared" si="51" ref="AC35">SUM(AC24:AC34)</f>
        <v>0</v>
      </c>
      <c r="AD35" s="327">
        <f aca="true" t="shared" si="52" ref="AD35">SUM(AD24:AD34)</f>
        <v>0</v>
      </c>
      <c r="AE35" s="327">
        <f aca="true" t="shared" si="53" ref="AE35">SUM(AE24:AE34)</f>
        <v>0</v>
      </c>
      <c r="AF35" s="327">
        <f aca="true" t="shared" si="54" ref="AF35">SUM(AF24:AF34)</f>
        <v>0</v>
      </c>
      <c r="AG35" s="327">
        <f aca="true" t="shared" si="55" ref="AG35">SUM(AG24:AG34)</f>
        <v>0</v>
      </c>
      <c r="AH35" s="327">
        <f aca="true" t="shared" si="56" ref="AH35">SUM(AH24:AH34)</f>
        <v>0</v>
      </c>
      <c r="AI35" s="327">
        <f aca="true" t="shared" si="57" ref="AI35">SUM(AI24:AI34)</f>
        <v>0</v>
      </c>
      <c r="AJ35" s="327">
        <f aca="true" t="shared" si="58" ref="AJ35">SUM(AJ24:AJ34)</f>
        <v>0</v>
      </c>
      <c r="AK35" s="327">
        <f aca="true" t="shared" si="59" ref="AK35">SUM(AK24:AK34)</f>
        <v>0</v>
      </c>
      <c r="AL35" s="327">
        <f aca="true" t="shared" si="60" ref="AL35">SUM(AL24:AL34)</f>
        <v>0</v>
      </c>
      <c r="AM35" s="327">
        <f aca="true" t="shared" si="61" ref="AM35">SUM(AM24:AM34)</f>
        <v>0</v>
      </c>
      <c r="AN35" s="327">
        <f aca="true" t="shared" si="62" ref="AN35">SUM(AN24:AN34)</f>
        <v>0</v>
      </c>
      <c r="AO35" s="327">
        <f aca="true" t="shared" si="63" ref="AO35">SUM(AO24:AO34)</f>
        <v>0</v>
      </c>
      <c r="AP35" s="327">
        <f aca="true" t="shared" si="64" ref="AP35">SUM(AP24:AP34)</f>
        <v>0</v>
      </c>
      <c r="AQ35" s="327">
        <f aca="true" t="shared" si="65" ref="AQ35">SUM(AQ24:AQ34)</f>
        <v>0</v>
      </c>
      <c r="AR35" s="327">
        <f aca="true" t="shared" si="66" ref="AR35">SUM(AR24:AR34)</f>
        <v>0</v>
      </c>
      <c r="AS35" s="327">
        <f aca="true" t="shared" si="67" ref="AS35">SUM(AS24:AS34)</f>
        <v>235</v>
      </c>
      <c r="AT35" s="327">
        <f aca="true" t="shared" si="68" ref="AT35">SUM(AT24:AT34)</f>
        <v>569</v>
      </c>
      <c r="AU35" s="327">
        <f aca="true" t="shared" si="69" ref="AU35">SUM(AU24:AU34)</f>
        <v>397</v>
      </c>
      <c r="AV35" s="327">
        <f aca="true" t="shared" si="70" ref="AV35">SUM(AV24:AV34)</f>
        <v>392</v>
      </c>
      <c r="AW35" s="327">
        <f aca="true" t="shared" si="71" ref="AW35">SUM(AW24:AW34)</f>
        <v>123</v>
      </c>
      <c r="AX35" s="327">
        <f aca="true" t="shared" si="72" ref="AX35">SUM(AX24:AX34)</f>
        <v>325</v>
      </c>
      <c r="AY35" s="326"/>
    </row>
    <row r="36" spans="1:51" ht="36.5" customHeight="1">
      <c r="A36" s="337" t="s">
        <v>449</v>
      </c>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row>
    <row r="37" spans="1:51" ht="15">
      <c r="A37" s="332"/>
      <c r="B37" s="321" t="s">
        <v>409</v>
      </c>
      <c r="C37" s="535">
        <v>44389</v>
      </c>
      <c r="D37" s="536"/>
      <c r="E37" s="536"/>
      <c r="F37" s="536"/>
      <c r="G37" s="536"/>
      <c r="H37" s="536"/>
      <c r="I37" s="537"/>
      <c r="J37" s="535">
        <v>44390</v>
      </c>
      <c r="K37" s="536"/>
      <c r="L37" s="536"/>
      <c r="M37" s="536"/>
      <c r="N37" s="536"/>
      <c r="O37" s="536"/>
      <c r="P37" s="537"/>
      <c r="Q37" s="535">
        <v>44391</v>
      </c>
      <c r="R37" s="536"/>
      <c r="S37" s="536"/>
      <c r="T37" s="536"/>
      <c r="U37" s="536"/>
      <c r="V37" s="536"/>
      <c r="W37" s="537"/>
      <c r="X37" s="535">
        <v>44392</v>
      </c>
      <c r="Y37" s="536"/>
      <c r="Z37" s="536"/>
      <c r="AA37" s="536"/>
      <c r="AB37" s="536"/>
      <c r="AC37" s="536"/>
      <c r="AD37" s="537"/>
      <c r="AE37" s="535">
        <v>44393</v>
      </c>
      <c r="AF37" s="536"/>
      <c r="AG37" s="536"/>
      <c r="AH37" s="536"/>
      <c r="AI37" s="536"/>
      <c r="AJ37" s="536"/>
      <c r="AK37" s="537"/>
      <c r="AL37" s="535">
        <v>44394</v>
      </c>
      <c r="AM37" s="536"/>
      <c r="AN37" s="536"/>
      <c r="AO37" s="536"/>
      <c r="AP37" s="536"/>
      <c r="AQ37" s="536"/>
      <c r="AR37" s="537"/>
      <c r="AS37" s="550" t="s">
        <v>431</v>
      </c>
      <c r="AT37" s="550"/>
      <c r="AU37" s="550"/>
      <c r="AV37" s="550"/>
      <c r="AW37" s="550"/>
      <c r="AX37" s="550"/>
      <c r="AY37" s="550"/>
    </row>
    <row r="38" spans="1:51" ht="15">
      <c r="A38" s="333">
        <v>3</v>
      </c>
      <c r="B38" s="322" t="s">
        <v>410</v>
      </c>
      <c r="C38" s="544" t="s">
        <v>411</v>
      </c>
      <c r="D38" s="545"/>
      <c r="E38" s="545"/>
      <c r="F38" s="545"/>
      <c r="G38" s="545"/>
      <c r="H38" s="545"/>
      <c r="I38" s="546"/>
      <c r="J38" s="544" t="s">
        <v>412</v>
      </c>
      <c r="K38" s="545"/>
      <c r="L38" s="545"/>
      <c r="M38" s="545"/>
      <c r="N38" s="545"/>
      <c r="O38" s="545"/>
      <c r="P38" s="546"/>
      <c r="Q38" s="544" t="s">
        <v>413</v>
      </c>
      <c r="R38" s="545"/>
      <c r="S38" s="545"/>
      <c r="T38" s="545"/>
      <c r="U38" s="545"/>
      <c r="V38" s="545"/>
      <c r="W38" s="546"/>
      <c r="X38" s="544" t="s">
        <v>414</v>
      </c>
      <c r="Y38" s="545"/>
      <c r="Z38" s="545"/>
      <c r="AA38" s="545"/>
      <c r="AB38" s="545"/>
      <c r="AC38" s="545"/>
      <c r="AD38" s="546"/>
      <c r="AE38" s="544" t="s">
        <v>415</v>
      </c>
      <c r="AF38" s="545"/>
      <c r="AG38" s="545"/>
      <c r="AH38" s="545"/>
      <c r="AI38" s="545"/>
      <c r="AJ38" s="545"/>
      <c r="AK38" s="546"/>
      <c r="AL38" s="544" t="s">
        <v>416</v>
      </c>
      <c r="AM38" s="545"/>
      <c r="AN38" s="545"/>
      <c r="AO38" s="545"/>
      <c r="AP38" s="545"/>
      <c r="AQ38" s="545"/>
      <c r="AR38" s="545"/>
      <c r="AS38" s="550"/>
      <c r="AT38" s="550"/>
      <c r="AU38" s="550"/>
      <c r="AV38" s="550"/>
      <c r="AW38" s="550"/>
      <c r="AX38" s="550"/>
      <c r="AY38" s="550"/>
    </row>
    <row r="39" spans="1:51" ht="99">
      <c r="A39" s="323" t="s">
        <v>417</v>
      </c>
      <c r="B39" s="323" t="s">
        <v>418</v>
      </c>
      <c r="C39" s="324" t="s">
        <v>419</v>
      </c>
      <c r="D39" s="324" t="s">
        <v>420</v>
      </c>
      <c r="E39" s="324" t="s">
        <v>421</v>
      </c>
      <c r="F39" s="324" t="s">
        <v>422</v>
      </c>
      <c r="G39" s="324" t="s">
        <v>423</v>
      </c>
      <c r="H39" s="324" t="s">
        <v>424</v>
      </c>
      <c r="I39" s="324" t="s">
        <v>425</v>
      </c>
      <c r="J39" s="324" t="s">
        <v>419</v>
      </c>
      <c r="K39" s="324" t="s">
        <v>420</v>
      </c>
      <c r="L39" s="324" t="s">
        <v>421</v>
      </c>
      <c r="M39" s="324" t="s">
        <v>422</v>
      </c>
      <c r="N39" s="324" t="s">
        <v>423</v>
      </c>
      <c r="O39" s="324" t="s">
        <v>424</v>
      </c>
      <c r="P39" s="324" t="s">
        <v>425</v>
      </c>
      <c r="Q39" s="324" t="s">
        <v>419</v>
      </c>
      <c r="R39" s="324" t="s">
        <v>420</v>
      </c>
      <c r="S39" s="324" t="s">
        <v>421</v>
      </c>
      <c r="T39" s="324" t="s">
        <v>422</v>
      </c>
      <c r="U39" s="324" t="s">
        <v>423</v>
      </c>
      <c r="V39" s="324" t="s">
        <v>424</v>
      </c>
      <c r="W39" s="324" t="s">
        <v>425</v>
      </c>
      <c r="X39" s="324" t="s">
        <v>419</v>
      </c>
      <c r="Y39" s="324" t="s">
        <v>420</v>
      </c>
      <c r="Z39" s="324" t="s">
        <v>421</v>
      </c>
      <c r="AA39" s="324" t="s">
        <v>422</v>
      </c>
      <c r="AB39" s="324" t="s">
        <v>423</v>
      </c>
      <c r="AC39" s="324" t="s">
        <v>424</v>
      </c>
      <c r="AD39" s="324" t="s">
        <v>425</v>
      </c>
      <c r="AE39" s="324" t="s">
        <v>419</v>
      </c>
      <c r="AF39" s="324" t="s">
        <v>420</v>
      </c>
      <c r="AG39" s="324" t="s">
        <v>421</v>
      </c>
      <c r="AH39" s="324" t="s">
        <v>422</v>
      </c>
      <c r="AI39" s="324" t="s">
        <v>423</v>
      </c>
      <c r="AJ39" s="324" t="s">
        <v>424</v>
      </c>
      <c r="AK39" s="324" t="s">
        <v>425</v>
      </c>
      <c r="AL39" s="324" t="s">
        <v>419</v>
      </c>
      <c r="AM39" s="324" t="s">
        <v>420</v>
      </c>
      <c r="AN39" s="324" t="s">
        <v>421</v>
      </c>
      <c r="AO39" s="324" t="s">
        <v>422</v>
      </c>
      <c r="AP39" s="324" t="s">
        <v>423</v>
      </c>
      <c r="AQ39" s="324" t="s">
        <v>424</v>
      </c>
      <c r="AR39" s="324" t="s">
        <v>425</v>
      </c>
      <c r="AS39" s="328" t="s">
        <v>419</v>
      </c>
      <c r="AT39" s="328" t="s">
        <v>420</v>
      </c>
      <c r="AU39" s="328" t="s">
        <v>421</v>
      </c>
      <c r="AV39" s="328" t="s">
        <v>422</v>
      </c>
      <c r="AW39" s="328" t="s">
        <v>423</v>
      </c>
      <c r="AX39" s="328" t="s">
        <v>424</v>
      </c>
      <c r="AY39" s="328" t="s">
        <v>425</v>
      </c>
    </row>
    <row r="40" spans="1:51" ht="15">
      <c r="A40" s="329"/>
      <c r="B40" s="329"/>
      <c r="C40" s="330">
        <v>1</v>
      </c>
      <c r="D40" s="330">
        <v>2</v>
      </c>
      <c r="E40" s="330">
        <v>3</v>
      </c>
      <c r="F40" s="330">
        <v>4</v>
      </c>
      <c r="G40" s="330">
        <v>5</v>
      </c>
      <c r="H40" s="330">
        <v>6</v>
      </c>
      <c r="I40" s="330">
        <v>7</v>
      </c>
      <c r="J40" s="330">
        <v>1</v>
      </c>
      <c r="K40" s="330">
        <v>2</v>
      </c>
      <c r="L40" s="330">
        <v>3</v>
      </c>
      <c r="M40" s="330">
        <v>4</v>
      </c>
      <c r="N40" s="330">
        <v>5</v>
      </c>
      <c r="O40" s="330">
        <v>6</v>
      </c>
      <c r="P40" s="330">
        <v>7</v>
      </c>
      <c r="Q40" s="330">
        <v>1</v>
      </c>
      <c r="R40" s="330">
        <v>2</v>
      </c>
      <c r="S40" s="330">
        <v>3</v>
      </c>
      <c r="T40" s="330">
        <v>4</v>
      </c>
      <c r="U40" s="330">
        <v>5</v>
      </c>
      <c r="V40" s="330">
        <v>6</v>
      </c>
      <c r="W40" s="330">
        <v>7</v>
      </c>
      <c r="X40" s="330">
        <v>1</v>
      </c>
      <c r="Y40" s="330">
        <v>2</v>
      </c>
      <c r="Z40" s="330">
        <v>3</v>
      </c>
      <c r="AA40" s="330">
        <v>4</v>
      </c>
      <c r="AB40" s="330">
        <v>5</v>
      </c>
      <c r="AC40" s="330">
        <v>6</v>
      </c>
      <c r="AD40" s="330">
        <v>7</v>
      </c>
      <c r="AE40" s="330">
        <v>1</v>
      </c>
      <c r="AF40" s="330">
        <v>2</v>
      </c>
      <c r="AG40" s="330">
        <v>3</v>
      </c>
      <c r="AH40" s="330">
        <v>4</v>
      </c>
      <c r="AI40" s="330">
        <v>5</v>
      </c>
      <c r="AJ40" s="330">
        <v>6</v>
      </c>
      <c r="AK40" s="330">
        <v>7</v>
      </c>
      <c r="AL40" s="330">
        <v>1</v>
      </c>
      <c r="AM40" s="330">
        <v>2</v>
      </c>
      <c r="AN40" s="330">
        <v>3</v>
      </c>
      <c r="AO40" s="330">
        <v>4</v>
      </c>
      <c r="AP40" s="330">
        <v>5</v>
      </c>
      <c r="AQ40" s="330">
        <v>6</v>
      </c>
      <c r="AR40" s="330">
        <v>7</v>
      </c>
      <c r="AS40" s="330">
        <v>1</v>
      </c>
      <c r="AT40" s="330">
        <v>2</v>
      </c>
      <c r="AU40" s="330">
        <v>3</v>
      </c>
      <c r="AV40" s="330">
        <v>4</v>
      </c>
      <c r="AW40" s="330">
        <v>5</v>
      </c>
      <c r="AX40" s="330">
        <v>6</v>
      </c>
      <c r="AY40" s="330">
        <v>7</v>
      </c>
    </row>
    <row r="41" spans="1:51" ht="15">
      <c r="A41" s="560">
        <v>1</v>
      </c>
      <c r="B41" s="561" t="s">
        <v>426</v>
      </c>
      <c r="C41" s="561">
        <v>60</v>
      </c>
      <c r="D41" s="561">
        <v>215</v>
      </c>
      <c r="E41" s="561">
        <v>154</v>
      </c>
      <c r="F41" s="561">
        <v>149</v>
      </c>
      <c r="G41" s="561">
        <v>50</v>
      </c>
      <c r="H41" s="561">
        <v>127</v>
      </c>
      <c r="I41" s="561" t="s">
        <v>183</v>
      </c>
      <c r="J41" s="561">
        <v>60</v>
      </c>
      <c r="K41" s="561">
        <v>213</v>
      </c>
      <c r="L41" s="561">
        <v>150</v>
      </c>
      <c r="M41" s="561">
        <v>150</v>
      </c>
      <c r="N41" s="561">
        <v>30</v>
      </c>
      <c r="O41" s="561">
        <v>110</v>
      </c>
      <c r="P41" s="561" t="s">
        <v>183</v>
      </c>
      <c r="Q41" s="561">
        <v>60</v>
      </c>
      <c r="R41" s="561">
        <v>190</v>
      </c>
      <c r="S41" s="561">
        <v>125</v>
      </c>
      <c r="T41" s="561">
        <v>125</v>
      </c>
      <c r="U41" s="561">
        <v>25</v>
      </c>
      <c r="V41" s="561">
        <v>80</v>
      </c>
      <c r="W41" s="561" t="s">
        <v>183</v>
      </c>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326">
        <f>SUM(C41,J41,X41,AE41,AL41)</f>
        <v>120</v>
      </c>
      <c r="AT41" s="326">
        <f aca="true" t="shared" si="73" ref="AT41:AT45">SUM(D41,K41,Y41,AF41,AM41)</f>
        <v>428</v>
      </c>
      <c r="AU41" s="326">
        <f aca="true" t="shared" si="74" ref="AU41:AU45">SUM(E41,L41,Z41,AG41,AN41)</f>
        <v>304</v>
      </c>
      <c r="AV41" s="326">
        <f aca="true" t="shared" si="75" ref="AV41:AV45">SUM(F41,M41,AA41,AH41,AO41)</f>
        <v>299</v>
      </c>
      <c r="AW41" s="326">
        <f aca="true" t="shared" si="76" ref="AW41:AW45">SUM(G41,N41,AB41,AI41,AP41)</f>
        <v>80</v>
      </c>
      <c r="AX41" s="326">
        <f aca="true" t="shared" si="77" ref="AX41:AX45">SUM(H41,O41,AC41,AJ41,AQ41)</f>
        <v>237</v>
      </c>
      <c r="AY41" s="562" t="s">
        <v>183</v>
      </c>
    </row>
    <row r="42" spans="1:51" ht="15">
      <c r="A42" s="560">
        <v>2</v>
      </c>
      <c r="B42" s="561" t="s">
        <v>427</v>
      </c>
      <c r="C42" s="561">
        <v>35</v>
      </c>
      <c r="D42" s="561">
        <v>38</v>
      </c>
      <c r="E42" s="561">
        <v>24</v>
      </c>
      <c r="F42" s="561">
        <v>24</v>
      </c>
      <c r="G42" s="561">
        <v>14</v>
      </c>
      <c r="H42" s="561">
        <v>28</v>
      </c>
      <c r="I42" s="561" t="s">
        <v>183</v>
      </c>
      <c r="J42" s="561">
        <v>35</v>
      </c>
      <c r="K42" s="561">
        <v>43</v>
      </c>
      <c r="L42" s="561">
        <v>27</v>
      </c>
      <c r="M42" s="561">
        <v>27</v>
      </c>
      <c r="N42" s="561">
        <v>17</v>
      </c>
      <c r="O42" s="561">
        <v>26</v>
      </c>
      <c r="P42" s="561" t="s">
        <v>183</v>
      </c>
      <c r="Q42" s="561">
        <v>35</v>
      </c>
      <c r="R42" s="561">
        <v>43</v>
      </c>
      <c r="S42" s="561">
        <v>30</v>
      </c>
      <c r="T42" s="561">
        <v>30</v>
      </c>
      <c r="U42" s="561">
        <v>16</v>
      </c>
      <c r="V42" s="561">
        <v>29</v>
      </c>
      <c r="W42" s="561" t="s">
        <v>183</v>
      </c>
      <c r="X42" s="561"/>
      <c r="Y42" s="561"/>
      <c r="Z42" s="561"/>
      <c r="AA42" s="561"/>
      <c r="AB42" s="561"/>
      <c r="AC42" s="561"/>
      <c r="AD42" s="561"/>
      <c r="AE42" s="561"/>
      <c r="AF42" s="561"/>
      <c r="AG42" s="561"/>
      <c r="AH42" s="561"/>
      <c r="AI42" s="561"/>
      <c r="AJ42" s="561"/>
      <c r="AK42" s="561"/>
      <c r="AL42" s="561"/>
      <c r="AM42" s="561"/>
      <c r="AN42" s="561"/>
      <c r="AO42" s="561"/>
      <c r="AP42" s="561"/>
      <c r="AQ42" s="561"/>
      <c r="AR42" s="561"/>
      <c r="AS42" s="326">
        <f aca="true" t="shared" si="78" ref="AS42:AS45">SUM(C42,J42,X42,AE42,AL42)</f>
        <v>70</v>
      </c>
      <c r="AT42" s="326">
        <f t="shared" si="73"/>
        <v>81</v>
      </c>
      <c r="AU42" s="326">
        <f t="shared" si="74"/>
        <v>51</v>
      </c>
      <c r="AV42" s="326">
        <f t="shared" si="75"/>
        <v>51</v>
      </c>
      <c r="AW42" s="326">
        <f t="shared" si="76"/>
        <v>31</v>
      </c>
      <c r="AX42" s="326">
        <f t="shared" si="77"/>
        <v>54</v>
      </c>
      <c r="AY42" s="562" t="s">
        <v>183</v>
      </c>
    </row>
    <row r="43" spans="1:51" ht="15">
      <c r="A43" s="560">
        <v>3</v>
      </c>
      <c r="B43" s="561" t="s">
        <v>428</v>
      </c>
      <c r="C43" s="561">
        <v>10</v>
      </c>
      <c r="D43" s="561">
        <v>7</v>
      </c>
      <c r="E43" s="561">
        <v>2</v>
      </c>
      <c r="F43" s="561">
        <v>2</v>
      </c>
      <c r="G43" s="561">
        <v>1</v>
      </c>
      <c r="H43" s="561">
        <v>5</v>
      </c>
      <c r="I43" s="561" t="s">
        <v>183</v>
      </c>
      <c r="J43" s="561">
        <v>10</v>
      </c>
      <c r="K43" s="561">
        <v>10</v>
      </c>
      <c r="L43" s="561">
        <v>3</v>
      </c>
      <c r="M43" s="561">
        <v>3</v>
      </c>
      <c r="N43" s="561">
        <v>2</v>
      </c>
      <c r="O43" s="561">
        <v>4</v>
      </c>
      <c r="P43" s="561" t="s">
        <v>183</v>
      </c>
      <c r="Q43" s="561">
        <v>10</v>
      </c>
      <c r="R43" s="561">
        <v>10</v>
      </c>
      <c r="S43" s="561">
        <v>5</v>
      </c>
      <c r="T43" s="561">
        <v>5</v>
      </c>
      <c r="U43" s="561">
        <v>1</v>
      </c>
      <c r="V43" s="561">
        <v>9</v>
      </c>
      <c r="W43" s="561" t="s">
        <v>183</v>
      </c>
      <c r="X43" s="561"/>
      <c r="Y43" s="561"/>
      <c r="Z43" s="561"/>
      <c r="AA43" s="561"/>
      <c r="AB43" s="561"/>
      <c r="AC43" s="561"/>
      <c r="AD43" s="561"/>
      <c r="AE43" s="561"/>
      <c r="AF43" s="561"/>
      <c r="AG43" s="561"/>
      <c r="AH43" s="561"/>
      <c r="AI43" s="561"/>
      <c r="AJ43" s="561"/>
      <c r="AK43" s="561"/>
      <c r="AL43" s="561"/>
      <c r="AM43" s="561"/>
      <c r="AN43" s="561"/>
      <c r="AO43" s="561"/>
      <c r="AP43" s="561"/>
      <c r="AQ43" s="561"/>
      <c r="AR43" s="561"/>
      <c r="AS43" s="326">
        <f t="shared" si="78"/>
        <v>20</v>
      </c>
      <c r="AT43" s="326">
        <f t="shared" si="73"/>
        <v>17</v>
      </c>
      <c r="AU43" s="326">
        <f t="shared" si="74"/>
        <v>5</v>
      </c>
      <c r="AV43" s="326">
        <f t="shared" si="75"/>
        <v>5</v>
      </c>
      <c r="AW43" s="326">
        <f t="shared" si="76"/>
        <v>3</v>
      </c>
      <c r="AX43" s="326">
        <f t="shared" si="77"/>
        <v>9</v>
      </c>
      <c r="AY43" s="562" t="s">
        <v>183</v>
      </c>
    </row>
    <row r="44" spans="1:51" ht="15">
      <c r="A44" s="560">
        <v>4</v>
      </c>
      <c r="B44" s="561" t="s">
        <v>429</v>
      </c>
      <c r="C44" s="561">
        <v>5</v>
      </c>
      <c r="D44" s="561">
        <v>16</v>
      </c>
      <c r="E44" s="561">
        <v>16</v>
      </c>
      <c r="F44" s="561">
        <v>16</v>
      </c>
      <c r="G44" s="561">
        <v>2</v>
      </c>
      <c r="H44" s="561">
        <v>5</v>
      </c>
      <c r="I44" s="561" t="s">
        <v>183</v>
      </c>
      <c r="J44" s="561">
        <v>5</v>
      </c>
      <c r="K44" s="561">
        <v>16</v>
      </c>
      <c r="L44" s="561">
        <v>16</v>
      </c>
      <c r="M44" s="561">
        <v>16</v>
      </c>
      <c r="N44" s="561">
        <v>1</v>
      </c>
      <c r="O44" s="561">
        <v>5</v>
      </c>
      <c r="P44" s="561" t="s">
        <v>183</v>
      </c>
      <c r="Q44" s="561">
        <v>5</v>
      </c>
      <c r="R44" s="561">
        <v>16</v>
      </c>
      <c r="S44" s="561">
        <v>16</v>
      </c>
      <c r="T44" s="561">
        <v>16</v>
      </c>
      <c r="U44" s="561">
        <v>1</v>
      </c>
      <c r="V44" s="561">
        <v>5</v>
      </c>
      <c r="W44" s="561" t="s">
        <v>183</v>
      </c>
      <c r="X44" s="561"/>
      <c r="Y44" s="561"/>
      <c r="Z44" s="561"/>
      <c r="AA44" s="561"/>
      <c r="AB44" s="561"/>
      <c r="AC44" s="561"/>
      <c r="AD44" s="561"/>
      <c r="AE44" s="561"/>
      <c r="AF44" s="561"/>
      <c r="AG44" s="561"/>
      <c r="AH44" s="561"/>
      <c r="AI44" s="561"/>
      <c r="AJ44" s="561"/>
      <c r="AK44" s="561"/>
      <c r="AL44" s="561"/>
      <c r="AM44" s="561"/>
      <c r="AN44" s="561"/>
      <c r="AO44" s="561"/>
      <c r="AP44" s="561"/>
      <c r="AQ44" s="561"/>
      <c r="AR44" s="561"/>
      <c r="AS44" s="326">
        <f t="shared" si="78"/>
        <v>10</v>
      </c>
      <c r="AT44" s="326">
        <f t="shared" si="73"/>
        <v>32</v>
      </c>
      <c r="AU44" s="326">
        <f t="shared" si="74"/>
        <v>32</v>
      </c>
      <c r="AV44" s="326">
        <f t="shared" si="75"/>
        <v>32</v>
      </c>
      <c r="AW44" s="326">
        <f t="shared" si="76"/>
        <v>3</v>
      </c>
      <c r="AX44" s="326">
        <f t="shared" si="77"/>
        <v>10</v>
      </c>
      <c r="AY44" s="562" t="s">
        <v>183</v>
      </c>
    </row>
    <row r="45" spans="1:51" ht="15">
      <c r="A45" s="560">
        <v>5</v>
      </c>
      <c r="B45" s="561" t="s">
        <v>430</v>
      </c>
      <c r="C45" s="561">
        <v>5</v>
      </c>
      <c r="D45" s="561">
        <v>8</v>
      </c>
      <c r="E45" s="561">
        <v>4</v>
      </c>
      <c r="F45" s="561">
        <v>4</v>
      </c>
      <c r="G45" s="561">
        <v>3</v>
      </c>
      <c r="H45" s="561">
        <v>5</v>
      </c>
      <c r="I45" s="561" t="s">
        <v>183</v>
      </c>
      <c r="J45" s="561">
        <v>10</v>
      </c>
      <c r="K45" s="561">
        <v>3</v>
      </c>
      <c r="L45" s="561">
        <v>1</v>
      </c>
      <c r="M45" s="561">
        <v>1</v>
      </c>
      <c r="N45" s="561">
        <v>3</v>
      </c>
      <c r="O45" s="561">
        <v>10</v>
      </c>
      <c r="P45" s="561" t="s">
        <v>183</v>
      </c>
      <c r="Q45" s="561">
        <v>5</v>
      </c>
      <c r="R45" s="561">
        <v>5</v>
      </c>
      <c r="S45" s="561">
        <v>1</v>
      </c>
      <c r="T45" s="561">
        <v>1</v>
      </c>
      <c r="U45" s="561">
        <v>3</v>
      </c>
      <c r="V45" s="561">
        <v>5</v>
      </c>
      <c r="W45" s="561" t="s">
        <v>183</v>
      </c>
      <c r="X45" s="561"/>
      <c r="Y45" s="561"/>
      <c r="Z45" s="561"/>
      <c r="AA45" s="561"/>
      <c r="AB45" s="561"/>
      <c r="AC45" s="561"/>
      <c r="AD45" s="561"/>
      <c r="AE45" s="561"/>
      <c r="AF45" s="561"/>
      <c r="AG45" s="561"/>
      <c r="AH45" s="561"/>
      <c r="AI45" s="561"/>
      <c r="AJ45" s="561"/>
      <c r="AK45" s="561"/>
      <c r="AL45" s="561"/>
      <c r="AM45" s="561"/>
      <c r="AN45" s="561"/>
      <c r="AO45" s="561"/>
      <c r="AP45" s="561"/>
      <c r="AQ45" s="561"/>
      <c r="AR45" s="561"/>
      <c r="AS45" s="326">
        <f t="shared" si="78"/>
        <v>15</v>
      </c>
      <c r="AT45" s="326">
        <f t="shared" si="73"/>
        <v>11</v>
      </c>
      <c r="AU45" s="326">
        <f t="shared" si="74"/>
        <v>5</v>
      </c>
      <c r="AV45" s="326">
        <f t="shared" si="75"/>
        <v>5</v>
      </c>
      <c r="AW45" s="326">
        <f t="shared" si="76"/>
        <v>6</v>
      </c>
      <c r="AX45" s="326">
        <f t="shared" si="77"/>
        <v>15</v>
      </c>
      <c r="AY45" s="562" t="s">
        <v>183</v>
      </c>
    </row>
    <row r="46" spans="1:51" ht="15">
      <c r="A46" s="560"/>
      <c r="B46" s="561"/>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326">
        <f aca="true" t="shared" si="79" ref="AS46:AS51">SUM(C46,J46,X46,AE46,AL46)</f>
        <v>0</v>
      </c>
      <c r="AT46" s="326">
        <f aca="true" t="shared" si="80" ref="AT46:AT51">SUM(D46,K46,Y46,AF46,AM46)</f>
        <v>0</v>
      </c>
      <c r="AU46" s="326">
        <f aca="true" t="shared" si="81" ref="AU46:AU51">SUM(E46,L46,Z46,AG46,AN46)</f>
        <v>0</v>
      </c>
      <c r="AV46" s="326">
        <f aca="true" t="shared" si="82" ref="AV46:AV51">SUM(F46,M46,AA46,AH46,AO46)</f>
        <v>0</v>
      </c>
      <c r="AW46" s="326">
        <f aca="true" t="shared" si="83" ref="AW46:AW51">SUM(G46,N46,AB46,AI46,AP46)</f>
        <v>0</v>
      </c>
      <c r="AX46" s="326">
        <f aca="true" t="shared" si="84" ref="AX46:AX51">SUM(H46,O46,AC46,AJ46,AQ46)</f>
        <v>0</v>
      </c>
      <c r="AY46" s="562"/>
    </row>
    <row r="47" spans="1:51" ht="15">
      <c r="A47" s="560"/>
      <c r="B47" s="561"/>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c r="AP47" s="561"/>
      <c r="AQ47" s="561"/>
      <c r="AR47" s="561"/>
      <c r="AS47" s="326">
        <f t="shared" si="79"/>
        <v>0</v>
      </c>
      <c r="AT47" s="326">
        <f t="shared" si="80"/>
        <v>0</v>
      </c>
      <c r="AU47" s="326">
        <f t="shared" si="81"/>
        <v>0</v>
      </c>
      <c r="AV47" s="326">
        <f t="shared" si="82"/>
        <v>0</v>
      </c>
      <c r="AW47" s="326">
        <f t="shared" si="83"/>
        <v>0</v>
      </c>
      <c r="AX47" s="326">
        <f t="shared" si="84"/>
        <v>0</v>
      </c>
      <c r="AY47" s="562"/>
    </row>
    <row r="48" spans="1:51" ht="15">
      <c r="A48" s="560"/>
      <c r="B48" s="561"/>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1"/>
      <c r="AP48" s="561"/>
      <c r="AQ48" s="561"/>
      <c r="AR48" s="561"/>
      <c r="AS48" s="326">
        <f t="shared" si="79"/>
        <v>0</v>
      </c>
      <c r="AT48" s="326">
        <f t="shared" si="80"/>
        <v>0</v>
      </c>
      <c r="AU48" s="326">
        <f t="shared" si="81"/>
        <v>0</v>
      </c>
      <c r="AV48" s="326">
        <f t="shared" si="82"/>
        <v>0</v>
      </c>
      <c r="AW48" s="326">
        <f t="shared" si="83"/>
        <v>0</v>
      </c>
      <c r="AX48" s="326">
        <f t="shared" si="84"/>
        <v>0</v>
      </c>
      <c r="AY48" s="562"/>
    </row>
    <row r="49" spans="1:51" ht="15">
      <c r="A49" s="560"/>
      <c r="B49" s="561"/>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326">
        <f t="shared" si="79"/>
        <v>0</v>
      </c>
      <c r="AT49" s="326">
        <f t="shared" si="80"/>
        <v>0</v>
      </c>
      <c r="AU49" s="326">
        <f t="shared" si="81"/>
        <v>0</v>
      </c>
      <c r="AV49" s="326">
        <f t="shared" si="82"/>
        <v>0</v>
      </c>
      <c r="AW49" s="326">
        <f t="shared" si="83"/>
        <v>0</v>
      </c>
      <c r="AX49" s="326">
        <f t="shared" si="84"/>
        <v>0</v>
      </c>
      <c r="AY49" s="562"/>
    </row>
    <row r="50" spans="1:51" ht="15">
      <c r="A50" s="560"/>
      <c r="B50" s="561"/>
      <c r="C50" s="561"/>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326">
        <f t="shared" si="79"/>
        <v>0</v>
      </c>
      <c r="AT50" s="326">
        <f t="shared" si="80"/>
        <v>0</v>
      </c>
      <c r="AU50" s="326">
        <f t="shared" si="81"/>
        <v>0</v>
      </c>
      <c r="AV50" s="326">
        <f t="shared" si="82"/>
        <v>0</v>
      </c>
      <c r="AW50" s="326">
        <f t="shared" si="83"/>
        <v>0</v>
      </c>
      <c r="AX50" s="326">
        <f t="shared" si="84"/>
        <v>0</v>
      </c>
      <c r="AY50" s="562"/>
    </row>
    <row r="51" spans="1:51" ht="15">
      <c r="A51" s="560"/>
      <c r="B51" s="561"/>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1"/>
      <c r="AR51" s="561"/>
      <c r="AS51" s="326">
        <f t="shared" si="79"/>
        <v>0</v>
      </c>
      <c r="AT51" s="326">
        <f t="shared" si="80"/>
        <v>0</v>
      </c>
      <c r="AU51" s="326">
        <f t="shared" si="81"/>
        <v>0</v>
      </c>
      <c r="AV51" s="326">
        <f t="shared" si="82"/>
        <v>0</v>
      </c>
      <c r="AW51" s="326">
        <f t="shared" si="83"/>
        <v>0</v>
      </c>
      <c r="AX51" s="326">
        <f t="shared" si="84"/>
        <v>0</v>
      </c>
      <c r="AY51" s="562"/>
    </row>
    <row r="52" spans="1:51" ht="15">
      <c r="A52" s="325"/>
      <c r="B52" s="327" t="s">
        <v>169</v>
      </c>
      <c r="C52" s="327">
        <f>SUM(C41:C51)</f>
        <v>115</v>
      </c>
      <c r="D52" s="327">
        <f aca="true" t="shared" si="85" ref="D52">SUM(D41:D51)</f>
        <v>284</v>
      </c>
      <c r="E52" s="327">
        <f aca="true" t="shared" si="86" ref="E52">SUM(E41:E51)</f>
        <v>200</v>
      </c>
      <c r="F52" s="327">
        <f aca="true" t="shared" si="87" ref="F52">SUM(F41:F51)</f>
        <v>195</v>
      </c>
      <c r="G52" s="327">
        <f aca="true" t="shared" si="88" ref="G52">SUM(G41:G51)</f>
        <v>70</v>
      </c>
      <c r="H52" s="327">
        <f aca="true" t="shared" si="89" ref="H52">SUM(H41:H51)</f>
        <v>170</v>
      </c>
      <c r="I52" s="327">
        <f aca="true" t="shared" si="90" ref="I52">SUM(I41:I51)</f>
        <v>0</v>
      </c>
      <c r="J52" s="327">
        <f aca="true" t="shared" si="91" ref="J52">SUM(J41:J51)</f>
        <v>120</v>
      </c>
      <c r="K52" s="327">
        <f aca="true" t="shared" si="92" ref="K52">SUM(K41:K51)</f>
        <v>285</v>
      </c>
      <c r="L52" s="327">
        <f aca="true" t="shared" si="93" ref="L52">SUM(L41:L51)</f>
        <v>197</v>
      </c>
      <c r="M52" s="327">
        <f aca="true" t="shared" si="94" ref="M52">SUM(M41:M51)</f>
        <v>197</v>
      </c>
      <c r="N52" s="327">
        <f aca="true" t="shared" si="95" ref="N52">SUM(N41:N51)</f>
        <v>53</v>
      </c>
      <c r="O52" s="327">
        <f aca="true" t="shared" si="96" ref="O52">SUM(O41:O51)</f>
        <v>155</v>
      </c>
      <c r="P52" s="327">
        <f aca="true" t="shared" si="97" ref="P52">SUM(P41:P51)</f>
        <v>0</v>
      </c>
      <c r="Q52" s="327">
        <f aca="true" t="shared" si="98" ref="Q52">SUM(Q41:Q51)</f>
        <v>115</v>
      </c>
      <c r="R52" s="327">
        <f aca="true" t="shared" si="99" ref="R52">SUM(R41:R51)</f>
        <v>264</v>
      </c>
      <c r="S52" s="327">
        <f aca="true" t="shared" si="100" ref="S52">SUM(S41:S51)</f>
        <v>177</v>
      </c>
      <c r="T52" s="327">
        <f aca="true" t="shared" si="101" ref="T52">SUM(T41:T51)</f>
        <v>177</v>
      </c>
      <c r="U52" s="327">
        <f aca="true" t="shared" si="102" ref="U52">SUM(U41:U51)</f>
        <v>46</v>
      </c>
      <c r="V52" s="327">
        <f aca="true" t="shared" si="103" ref="V52">SUM(V41:V51)</f>
        <v>128</v>
      </c>
      <c r="W52" s="327">
        <f aca="true" t="shared" si="104" ref="W52">SUM(W41:W51)</f>
        <v>0</v>
      </c>
      <c r="X52" s="327">
        <f aca="true" t="shared" si="105" ref="X52">SUM(X41:X51)</f>
        <v>0</v>
      </c>
      <c r="Y52" s="327">
        <f aca="true" t="shared" si="106" ref="Y52">SUM(Y41:Y51)</f>
        <v>0</v>
      </c>
      <c r="Z52" s="327">
        <f aca="true" t="shared" si="107" ref="Z52">SUM(Z41:Z51)</f>
        <v>0</v>
      </c>
      <c r="AA52" s="327">
        <f aca="true" t="shared" si="108" ref="AA52">SUM(AA41:AA51)</f>
        <v>0</v>
      </c>
      <c r="AB52" s="327">
        <f aca="true" t="shared" si="109" ref="AB52">SUM(AB41:AB51)</f>
        <v>0</v>
      </c>
      <c r="AC52" s="327">
        <f aca="true" t="shared" si="110" ref="AC52">SUM(AC41:AC51)</f>
        <v>0</v>
      </c>
      <c r="AD52" s="327">
        <f aca="true" t="shared" si="111" ref="AD52">SUM(AD41:AD51)</f>
        <v>0</v>
      </c>
      <c r="AE52" s="327">
        <f aca="true" t="shared" si="112" ref="AE52">SUM(AE41:AE51)</f>
        <v>0</v>
      </c>
      <c r="AF52" s="327">
        <f aca="true" t="shared" si="113" ref="AF52">SUM(AF41:AF51)</f>
        <v>0</v>
      </c>
      <c r="AG52" s="327">
        <f aca="true" t="shared" si="114" ref="AG52">SUM(AG41:AG51)</f>
        <v>0</v>
      </c>
      <c r="AH52" s="327">
        <f aca="true" t="shared" si="115" ref="AH52">SUM(AH41:AH51)</f>
        <v>0</v>
      </c>
      <c r="AI52" s="327">
        <f aca="true" t="shared" si="116" ref="AI52">SUM(AI41:AI51)</f>
        <v>0</v>
      </c>
      <c r="AJ52" s="327">
        <f aca="true" t="shared" si="117" ref="AJ52">SUM(AJ41:AJ51)</f>
        <v>0</v>
      </c>
      <c r="AK52" s="327">
        <f aca="true" t="shared" si="118" ref="AK52">SUM(AK41:AK51)</f>
        <v>0</v>
      </c>
      <c r="AL52" s="327">
        <f aca="true" t="shared" si="119" ref="AL52">SUM(AL41:AL51)</f>
        <v>0</v>
      </c>
      <c r="AM52" s="327">
        <f aca="true" t="shared" si="120" ref="AM52">SUM(AM41:AM51)</f>
        <v>0</v>
      </c>
      <c r="AN52" s="327">
        <f aca="true" t="shared" si="121" ref="AN52">SUM(AN41:AN51)</f>
        <v>0</v>
      </c>
      <c r="AO52" s="327">
        <f aca="true" t="shared" si="122" ref="AO52">SUM(AO41:AO51)</f>
        <v>0</v>
      </c>
      <c r="AP52" s="327">
        <f aca="true" t="shared" si="123" ref="AP52">SUM(AP41:AP51)</f>
        <v>0</v>
      </c>
      <c r="AQ52" s="327">
        <f aca="true" t="shared" si="124" ref="AQ52">SUM(AQ41:AQ51)</f>
        <v>0</v>
      </c>
      <c r="AR52" s="327">
        <f aca="true" t="shared" si="125" ref="AR52">SUM(AR41:AR51)</f>
        <v>0</v>
      </c>
      <c r="AS52" s="327">
        <f aca="true" t="shared" si="126" ref="AS52">SUM(AS41:AS51)</f>
        <v>235</v>
      </c>
      <c r="AT52" s="327">
        <f aca="true" t="shared" si="127" ref="AT52">SUM(AT41:AT51)</f>
        <v>569</v>
      </c>
      <c r="AU52" s="327">
        <f aca="true" t="shared" si="128" ref="AU52">SUM(AU41:AU51)</f>
        <v>397</v>
      </c>
      <c r="AV52" s="327">
        <f aca="true" t="shared" si="129" ref="AV52">SUM(AV41:AV51)</f>
        <v>392</v>
      </c>
      <c r="AW52" s="327">
        <f aca="true" t="shared" si="130" ref="AW52">SUM(AW41:AW51)</f>
        <v>123</v>
      </c>
      <c r="AX52" s="327">
        <f aca="true" t="shared" si="131" ref="AX52">SUM(AX41:AX51)</f>
        <v>325</v>
      </c>
      <c r="AY52" s="326"/>
    </row>
    <row r="53" spans="1:51" s="9" customFormat="1" ht="15">
      <c r="A53" s="565"/>
      <c r="B53" s="566"/>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6"/>
      <c r="AL53" s="566"/>
      <c r="AM53" s="566"/>
      <c r="AN53" s="566"/>
      <c r="AO53" s="566"/>
      <c r="AP53" s="566"/>
      <c r="AQ53" s="566"/>
      <c r="AR53" s="566"/>
      <c r="AS53" s="566"/>
      <c r="AT53" s="566"/>
      <c r="AU53" s="566"/>
      <c r="AV53" s="566"/>
      <c r="AW53" s="566"/>
      <c r="AX53" s="566"/>
      <c r="AY53" s="567"/>
    </row>
    <row r="54" spans="1:51" ht="40" customHeight="1">
      <c r="A54" s="334"/>
      <c r="B54" s="33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4"/>
      <c r="AY54" s="334"/>
    </row>
    <row r="55" ht="15">
      <c r="A55" s="337" t="s">
        <v>449</v>
      </c>
    </row>
    <row r="56" spans="1:51" ht="15">
      <c r="A56" s="337" t="s">
        <v>449</v>
      </c>
      <c r="B56" s="321" t="s">
        <v>409</v>
      </c>
      <c r="C56" s="535">
        <v>44396</v>
      </c>
      <c r="D56" s="536"/>
      <c r="E56" s="536"/>
      <c r="F56" s="536"/>
      <c r="G56" s="536"/>
      <c r="H56" s="536"/>
      <c r="I56" s="537"/>
      <c r="J56" s="535">
        <v>44397</v>
      </c>
      <c r="K56" s="536"/>
      <c r="L56" s="536"/>
      <c r="M56" s="536"/>
      <c r="N56" s="536"/>
      <c r="O56" s="536"/>
      <c r="P56" s="537"/>
      <c r="Q56" s="535">
        <v>44398</v>
      </c>
      <c r="R56" s="536"/>
      <c r="S56" s="536"/>
      <c r="T56" s="536"/>
      <c r="U56" s="536"/>
      <c r="V56" s="536"/>
      <c r="W56" s="537"/>
      <c r="X56" s="535">
        <v>44399</v>
      </c>
      <c r="Y56" s="536"/>
      <c r="Z56" s="536"/>
      <c r="AA56" s="536"/>
      <c r="AB56" s="536"/>
      <c r="AC56" s="536"/>
      <c r="AD56" s="537"/>
      <c r="AE56" s="535">
        <v>44400</v>
      </c>
      <c r="AF56" s="536"/>
      <c r="AG56" s="536"/>
      <c r="AH56" s="536"/>
      <c r="AI56" s="536"/>
      <c r="AJ56" s="536"/>
      <c r="AK56" s="537"/>
      <c r="AL56" s="535">
        <v>44401</v>
      </c>
      <c r="AM56" s="536"/>
      <c r="AN56" s="536"/>
      <c r="AO56" s="536"/>
      <c r="AP56" s="536"/>
      <c r="AQ56" s="536"/>
      <c r="AR56" s="537"/>
      <c r="AS56" s="550" t="s">
        <v>431</v>
      </c>
      <c r="AT56" s="550"/>
      <c r="AU56" s="550"/>
      <c r="AV56" s="550"/>
      <c r="AW56" s="550"/>
      <c r="AX56" s="550"/>
      <c r="AY56" s="550"/>
    </row>
    <row r="57" spans="1:51" ht="15">
      <c r="A57" s="333">
        <v>4</v>
      </c>
      <c r="B57" s="322" t="s">
        <v>410</v>
      </c>
      <c r="C57" s="544" t="s">
        <v>411</v>
      </c>
      <c r="D57" s="545"/>
      <c r="E57" s="545"/>
      <c r="F57" s="545"/>
      <c r="G57" s="545"/>
      <c r="H57" s="545"/>
      <c r="I57" s="546"/>
      <c r="J57" s="544" t="s">
        <v>412</v>
      </c>
      <c r="K57" s="545"/>
      <c r="L57" s="545"/>
      <c r="M57" s="545"/>
      <c r="N57" s="545"/>
      <c r="O57" s="545"/>
      <c r="P57" s="546"/>
      <c r="Q57" s="544" t="s">
        <v>413</v>
      </c>
      <c r="R57" s="545"/>
      <c r="S57" s="545"/>
      <c r="T57" s="545"/>
      <c r="U57" s="545"/>
      <c r="V57" s="545"/>
      <c r="W57" s="546"/>
      <c r="X57" s="544" t="s">
        <v>414</v>
      </c>
      <c r="Y57" s="545"/>
      <c r="Z57" s="545"/>
      <c r="AA57" s="545"/>
      <c r="AB57" s="545"/>
      <c r="AC57" s="545"/>
      <c r="AD57" s="546"/>
      <c r="AE57" s="544" t="s">
        <v>415</v>
      </c>
      <c r="AF57" s="545"/>
      <c r="AG57" s="545"/>
      <c r="AH57" s="545"/>
      <c r="AI57" s="545"/>
      <c r="AJ57" s="545"/>
      <c r="AK57" s="546"/>
      <c r="AL57" s="544" t="s">
        <v>416</v>
      </c>
      <c r="AM57" s="545"/>
      <c r="AN57" s="545"/>
      <c r="AO57" s="545"/>
      <c r="AP57" s="545"/>
      <c r="AQ57" s="545"/>
      <c r="AR57" s="545"/>
      <c r="AS57" s="550"/>
      <c r="AT57" s="550"/>
      <c r="AU57" s="550"/>
      <c r="AV57" s="550"/>
      <c r="AW57" s="550"/>
      <c r="AX57" s="550"/>
      <c r="AY57" s="550"/>
    </row>
    <row r="58" spans="1:51" ht="99">
      <c r="A58" s="323" t="s">
        <v>417</v>
      </c>
      <c r="B58" s="323" t="s">
        <v>418</v>
      </c>
      <c r="C58" s="324" t="s">
        <v>419</v>
      </c>
      <c r="D58" s="324" t="s">
        <v>420</v>
      </c>
      <c r="E58" s="324" t="s">
        <v>421</v>
      </c>
      <c r="F58" s="324" t="s">
        <v>422</v>
      </c>
      <c r="G58" s="324" t="s">
        <v>423</v>
      </c>
      <c r="H58" s="324" t="s">
        <v>424</v>
      </c>
      <c r="I58" s="324" t="s">
        <v>425</v>
      </c>
      <c r="J58" s="324" t="s">
        <v>419</v>
      </c>
      <c r="K58" s="324" t="s">
        <v>420</v>
      </c>
      <c r="L58" s="324" t="s">
        <v>421</v>
      </c>
      <c r="M58" s="324" t="s">
        <v>422</v>
      </c>
      <c r="N58" s="324" t="s">
        <v>423</v>
      </c>
      <c r="O58" s="324" t="s">
        <v>424</v>
      </c>
      <c r="P58" s="324" t="s">
        <v>425</v>
      </c>
      <c r="Q58" s="324" t="s">
        <v>419</v>
      </c>
      <c r="R58" s="324" t="s">
        <v>420</v>
      </c>
      <c r="S58" s="324" t="s">
        <v>421</v>
      </c>
      <c r="T58" s="324" t="s">
        <v>422</v>
      </c>
      <c r="U58" s="324" t="s">
        <v>423</v>
      </c>
      <c r="V58" s="324" t="s">
        <v>424</v>
      </c>
      <c r="W58" s="324" t="s">
        <v>425</v>
      </c>
      <c r="X58" s="324" t="s">
        <v>419</v>
      </c>
      <c r="Y58" s="324" t="s">
        <v>420</v>
      </c>
      <c r="Z58" s="324" t="s">
        <v>421</v>
      </c>
      <c r="AA58" s="324" t="s">
        <v>422</v>
      </c>
      <c r="AB58" s="324" t="s">
        <v>423</v>
      </c>
      <c r="AC58" s="324" t="s">
        <v>424</v>
      </c>
      <c r="AD58" s="324" t="s">
        <v>425</v>
      </c>
      <c r="AE58" s="324" t="s">
        <v>419</v>
      </c>
      <c r="AF58" s="324" t="s">
        <v>420</v>
      </c>
      <c r="AG58" s="324" t="s">
        <v>421</v>
      </c>
      <c r="AH58" s="324" t="s">
        <v>422</v>
      </c>
      <c r="AI58" s="324" t="s">
        <v>423</v>
      </c>
      <c r="AJ58" s="324" t="s">
        <v>424</v>
      </c>
      <c r="AK58" s="324" t="s">
        <v>425</v>
      </c>
      <c r="AL58" s="324" t="s">
        <v>419</v>
      </c>
      <c r="AM58" s="324" t="s">
        <v>420</v>
      </c>
      <c r="AN58" s="324" t="s">
        <v>421</v>
      </c>
      <c r="AO58" s="324" t="s">
        <v>422</v>
      </c>
      <c r="AP58" s="324" t="s">
        <v>423</v>
      </c>
      <c r="AQ58" s="324" t="s">
        <v>424</v>
      </c>
      <c r="AR58" s="324" t="s">
        <v>425</v>
      </c>
      <c r="AS58" s="328" t="s">
        <v>419</v>
      </c>
      <c r="AT58" s="328" t="s">
        <v>420</v>
      </c>
      <c r="AU58" s="328" t="s">
        <v>421</v>
      </c>
      <c r="AV58" s="328" t="s">
        <v>422</v>
      </c>
      <c r="AW58" s="328" t="s">
        <v>423</v>
      </c>
      <c r="AX58" s="328" t="s">
        <v>424</v>
      </c>
      <c r="AY58" s="328" t="s">
        <v>425</v>
      </c>
    </row>
    <row r="59" spans="1:51" ht="15">
      <c r="A59" s="329"/>
      <c r="B59" s="329"/>
      <c r="C59" s="330">
        <v>1</v>
      </c>
      <c r="D59" s="330">
        <v>2</v>
      </c>
      <c r="E59" s="330">
        <v>3</v>
      </c>
      <c r="F59" s="330">
        <v>4</v>
      </c>
      <c r="G59" s="330">
        <v>5</v>
      </c>
      <c r="H59" s="330">
        <v>6</v>
      </c>
      <c r="I59" s="330">
        <v>7</v>
      </c>
      <c r="J59" s="330">
        <v>1</v>
      </c>
      <c r="K59" s="330">
        <v>2</v>
      </c>
      <c r="L59" s="330">
        <v>3</v>
      </c>
      <c r="M59" s="330">
        <v>4</v>
      </c>
      <c r="N59" s="330">
        <v>5</v>
      </c>
      <c r="O59" s="330">
        <v>6</v>
      </c>
      <c r="P59" s="330">
        <v>7</v>
      </c>
      <c r="Q59" s="330">
        <v>1</v>
      </c>
      <c r="R59" s="330">
        <v>2</v>
      </c>
      <c r="S59" s="330">
        <v>3</v>
      </c>
      <c r="T59" s="330">
        <v>4</v>
      </c>
      <c r="U59" s="330">
        <v>5</v>
      </c>
      <c r="V59" s="330">
        <v>6</v>
      </c>
      <c r="W59" s="330">
        <v>7</v>
      </c>
      <c r="X59" s="330">
        <v>1</v>
      </c>
      <c r="Y59" s="330">
        <v>2</v>
      </c>
      <c r="Z59" s="330">
        <v>3</v>
      </c>
      <c r="AA59" s="330">
        <v>4</v>
      </c>
      <c r="AB59" s="330">
        <v>5</v>
      </c>
      <c r="AC59" s="330">
        <v>6</v>
      </c>
      <c r="AD59" s="330">
        <v>7</v>
      </c>
      <c r="AE59" s="330">
        <v>1</v>
      </c>
      <c r="AF59" s="330">
        <v>2</v>
      </c>
      <c r="AG59" s="330">
        <v>3</v>
      </c>
      <c r="AH59" s="330">
        <v>4</v>
      </c>
      <c r="AI59" s="330">
        <v>5</v>
      </c>
      <c r="AJ59" s="330">
        <v>6</v>
      </c>
      <c r="AK59" s="330">
        <v>7</v>
      </c>
      <c r="AL59" s="330">
        <v>1</v>
      </c>
      <c r="AM59" s="330">
        <v>2</v>
      </c>
      <c r="AN59" s="330">
        <v>3</v>
      </c>
      <c r="AO59" s="330">
        <v>4</v>
      </c>
      <c r="AP59" s="330">
        <v>5</v>
      </c>
      <c r="AQ59" s="330">
        <v>6</v>
      </c>
      <c r="AR59" s="330">
        <v>7</v>
      </c>
      <c r="AS59" s="330">
        <v>1</v>
      </c>
      <c r="AT59" s="330">
        <v>2</v>
      </c>
      <c r="AU59" s="330">
        <v>3</v>
      </c>
      <c r="AV59" s="330">
        <v>4</v>
      </c>
      <c r="AW59" s="330">
        <v>5</v>
      </c>
      <c r="AX59" s="330">
        <v>6</v>
      </c>
      <c r="AY59" s="330">
        <v>7</v>
      </c>
    </row>
    <row r="60" spans="1:51" ht="15">
      <c r="A60" s="560">
        <v>1</v>
      </c>
      <c r="B60" s="561" t="s">
        <v>426</v>
      </c>
      <c r="C60" s="561">
        <v>60</v>
      </c>
      <c r="D60" s="561">
        <v>215</v>
      </c>
      <c r="E60" s="561">
        <v>154</v>
      </c>
      <c r="F60" s="561">
        <v>149</v>
      </c>
      <c r="G60" s="561">
        <v>50</v>
      </c>
      <c r="H60" s="561">
        <v>127</v>
      </c>
      <c r="I60" s="561" t="s">
        <v>183</v>
      </c>
      <c r="J60" s="561">
        <v>60</v>
      </c>
      <c r="K60" s="561">
        <v>213</v>
      </c>
      <c r="L60" s="561">
        <v>150</v>
      </c>
      <c r="M60" s="561">
        <v>150</v>
      </c>
      <c r="N60" s="561">
        <v>30</v>
      </c>
      <c r="O60" s="561">
        <v>110</v>
      </c>
      <c r="P60" s="561" t="s">
        <v>183</v>
      </c>
      <c r="Q60" s="561">
        <v>60</v>
      </c>
      <c r="R60" s="561">
        <v>190</v>
      </c>
      <c r="S60" s="561">
        <v>125</v>
      </c>
      <c r="T60" s="561">
        <v>125</v>
      </c>
      <c r="U60" s="561">
        <v>25</v>
      </c>
      <c r="V60" s="561">
        <v>80</v>
      </c>
      <c r="W60" s="561" t="s">
        <v>183</v>
      </c>
      <c r="X60" s="561"/>
      <c r="Y60" s="561"/>
      <c r="Z60" s="561"/>
      <c r="AA60" s="561"/>
      <c r="AB60" s="561"/>
      <c r="AC60" s="561"/>
      <c r="AD60" s="561"/>
      <c r="AE60" s="561"/>
      <c r="AF60" s="561"/>
      <c r="AG60" s="561"/>
      <c r="AH60" s="561"/>
      <c r="AI60" s="561"/>
      <c r="AJ60" s="561"/>
      <c r="AK60" s="561"/>
      <c r="AL60" s="561"/>
      <c r="AM60" s="561"/>
      <c r="AN60" s="561"/>
      <c r="AO60" s="561"/>
      <c r="AP60" s="561"/>
      <c r="AQ60" s="561"/>
      <c r="AR60" s="561"/>
      <c r="AS60" s="326">
        <f>SUM(C60,J60,X60,AE60,AL60)</f>
        <v>120</v>
      </c>
      <c r="AT60" s="326">
        <f aca="true" t="shared" si="132" ref="AT60:AT64">SUM(D60,K60,Y60,AF60,AM60)</f>
        <v>428</v>
      </c>
      <c r="AU60" s="326">
        <f aca="true" t="shared" si="133" ref="AU60:AU64">SUM(E60,L60,Z60,AG60,AN60)</f>
        <v>304</v>
      </c>
      <c r="AV60" s="326">
        <f aca="true" t="shared" si="134" ref="AV60:AV64">SUM(F60,M60,AA60,AH60,AO60)</f>
        <v>299</v>
      </c>
      <c r="AW60" s="326">
        <f aca="true" t="shared" si="135" ref="AW60:AW64">SUM(G60,N60,AB60,AI60,AP60)</f>
        <v>80</v>
      </c>
      <c r="AX60" s="326">
        <f aca="true" t="shared" si="136" ref="AX60:AX64">SUM(H60,O60,AC60,AJ60,AQ60)</f>
        <v>237</v>
      </c>
      <c r="AY60" s="562" t="s">
        <v>183</v>
      </c>
    </row>
    <row r="61" spans="1:51" ht="15">
      <c r="A61" s="560">
        <v>2</v>
      </c>
      <c r="B61" s="561" t="s">
        <v>427</v>
      </c>
      <c r="C61" s="561">
        <v>35</v>
      </c>
      <c r="D61" s="561">
        <v>38</v>
      </c>
      <c r="E61" s="561">
        <v>24</v>
      </c>
      <c r="F61" s="561">
        <v>24</v>
      </c>
      <c r="G61" s="561">
        <v>14</v>
      </c>
      <c r="H61" s="561">
        <v>28</v>
      </c>
      <c r="I61" s="561" t="s">
        <v>183</v>
      </c>
      <c r="J61" s="561">
        <v>35</v>
      </c>
      <c r="K61" s="561">
        <v>43</v>
      </c>
      <c r="L61" s="561">
        <v>27</v>
      </c>
      <c r="M61" s="561">
        <v>27</v>
      </c>
      <c r="N61" s="561">
        <v>17</v>
      </c>
      <c r="O61" s="561">
        <v>26</v>
      </c>
      <c r="P61" s="561" t="s">
        <v>183</v>
      </c>
      <c r="Q61" s="561">
        <v>35</v>
      </c>
      <c r="R61" s="561">
        <v>43</v>
      </c>
      <c r="S61" s="561">
        <v>30</v>
      </c>
      <c r="T61" s="561">
        <v>30</v>
      </c>
      <c r="U61" s="561">
        <v>16</v>
      </c>
      <c r="V61" s="561">
        <v>29</v>
      </c>
      <c r="W61" s="561" t="s">
        <v>183</v>
      </c>
      <c r="X61" s="561"/>
      <c r="Y61" s="561"/>
      <c r="Z61" s="561"/>
      <c r="AA61" s="561"/>
      <c r="AB61" s="561"/>
      <c r="AC61" s="561"/>
      <c r="AD61" s="561"/>
      <c r="AE61" s="561"/>
      <c r="AF61" s="561"/>
      <c r="AG61" s="561"/>
      <c r="AH61" s="561"/>
      <c r="AI61" s="561"/>
      <c r="AJ61" s="561"/>
      <c r="AK61" s="561"/>
      <c r="AL61" s="561"/>
      <c r="AM61" s="561"/>
      <c r="AN61" s="561"/>
      <c r="AO61" s="561"/>
      <c r="AP61" s="561"/>
      <c r="AQ61" s="561"/>
      <c r="AR61" s="561"/>
      <c r="AS61" s="326">
        <f aca="true" t="shared" si="137" ref="AS61:AS64">SUM(C61,J61,X61,AE61,AL61)</f>
        <v>70</v>
      </c>
      <c r="AT61" s="326">
        <f t="shared" si="132"/>
        <v>81</v>
      </c>
      <c r="AU61" s="326">
        <f t="shared" si="133"/>
        <v>51</v>
      </c>
      <c r="AV61" s="326">
        <f t="shared" si="134"/>
        <v>51</v>
      </c>
      <c r="AW61" s="326">
        <f t="shared" si="135"/>
        <v>31</v>
      </c>
      <c r="AX61" s="326">
        <f t="shared" si="136"/>
        <v>54</v>
      </c>
      <c r="AY61" s="562" t="s">
        <v>183</v>
      </c>
    </row>
    <row r="62" spans="1:51" ht="15">
      <c r="A62" s="560">
        <v>3</v>
      </c>
      <c r="B62" s="561" t="s">
        <v>428</v>
      </c>
      <c r="C62" s="561">
        <v>10</v>
      </c>
      <c r="D62" s="561">
        <v>7</v>
      </c>
      <c r="E62" s="561">
        <v>2</v>
      </c>
      <c r="F62" s="561">
        <v>2</v>
      </c>
      <c r="G62" s="561">
        <v>1</v>
      </c>
      <c r="H62" s="561">
        <v>5</v>
      </c>
      <c r="I62" s="561" t="s">
        <v>183</v>
      </c>
      <c r="J62" s="561">
        <v>10</v>
      </c>
      <c r="K62" s="561">
        <v>10</v>
      </c>
      <c r="L62" s="561">
        <v>3</v>
      </c>
      <c r="M62" s="561">
        <v>3</v>
      </c>
      <c r="N62" s="561">
        <v>2</v>
      </c>
      <c r="O62" s="561">
        <v>4</v>
      </c>
      <c r="P62" s="561" t="s">
        <v>183</v>
      </c>
      <c r="Q62" s="561">
        <v>10</v>
      </c>
      <c r="R62" s="561">
        <v>10</v>
      </c>
      <c r="S62" s="561">
        <v>5</v>
      </c>
      <c r="T62" s="561">
        <v>5</v>
      </c>
      <c r="U62" s="561">
        <v>1</v>
      </c>
      <c r="V62" s="561">
        <v>9</v>
      </c>
      <c r="W62" s="561" t="s">
        <v>183</v>
      </c>
      <c r="X62" s="561"/>
      <c r="Y62" s="561"/>
      <c r="Z62" s="561"/>
      <c r="AA62" s="561"/>
      <c r="AB62" s="561"/>
      <c r="AC62" s="561"/>
      <c r="AD62" s="561"/>
      <c r="AE62" s="561"/>
      <c r="AF62" s="561"/>
      <c r="AG62" s="561"/>
      <c r="AH62" s="561"/>
      <c r="AI62" s="561"/>
      <c r="AJ62" s="561"/>
      <c r="AK62" s="561"/>
      <c r="AL62" s="561"/>
      <c r="AM62" s="561"/>
      <c r="AN62" s="561"/>
      <c r="AO62" s="561"/>
      <c r="AP62" s="561"/>
      <c r="AQ62" s="561"/>
      <c r="AR62" s="561"/>
      <c r="AS62" s="326">
        <f t="shared" si="137"/>
        <v>20</v>
      </c>
      <c r="AT62" s="326">
        <f t="shared" si="132"/>
        <v>17</v>
      </c>
      <c r="AU62" s="326">
        <f t="shared" si="133"/>
        <v>5</v>
      </c>
      <c r="AV62" s="326">
        <f t="shared" si="134"/>
        <v>5</v>
      </c>
      <c r="AW62" s="326">
        <f t="shared" si="135"/>
        <v>3</v>
      </c>
      <c r="AX62" s="326">
        <f t="shared" si="136"/>
        <v>9</v>
      </c>
      <c r="AY62" s="562" t="s">
        <v>183</v>
      </c>
    </row>
    <row r="63" spans="1:51" ht="15">
      <c r="A63" s="560">
        <v>4</v>
      </c>
      <c r="B63" s="561" t="s">
        <v>429</v>
      </c>
      <c r="C63" s="561">
        <v>5</v>
      </c>
      <c r="D63" s="561">
        <v>16</v>
      </c>
      <c r="E63" s="561">
        <v>16</v>
      </c>
      <c r="F63" s="561">
        <v>16</v>
      </c>
      <c r="G63" s="561">
        <v>2</v>
      </c>
      <c r="H63" s="561">
        <v>5</v>
      </c>
      <c r="I63" s="561" t="s">
        <v>183</v>
      </c>
      <c r="J63" s="561">
        <v>5</v>
      </c>
      <c r="K63" s="561">
        <v>16</v>
      </c>
      <c r="L63" s="561">
        <v>16</v>
      </c>
      <c r="M63" s="561">
        <v>16</v>
      </c>
      <c r="N63" s="561">
        <v>1</v>
      </c>
      <c r="O63" s="561">
        <v>5</v>
      </c>
      <c r="P63" s="561" t="s">
        <v>183</v>
      </c>
      <c r="Q63" s="561">
        <v>5</v>
      </c>
      <c r="R63" s="561">
        <v>16</v>
      </c>
      <c r="S63" s="561">
        <v>16</v>
      </c>
      <c r="T63" s="561">
        <v>16</v>
      </c>
      <c r="U63" s="561">
        <v>1</v>
      </c>
      <c r="V63" s="561">
        <v>5</v>
      </c>
      <c r="W63" s="561" t="s">
        <v>183</v>
      </c>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326">
        <f t="shared" si="137"/>
        <v>10</v>
      </c>
      <c r="AT63" s="326">
        <f t="shared" si="132"/>
        <v>32</v>
      </c>
      <c r="AU63" s="326">
        <f t="shared" si="133"/>
        <v>32</v>
      </c>
      <c r="AV63" s="326">
        <f t="shared" si="134"/>
        <v>32</v>
      </c>
      <c r="AW63" s="326">
        <f t="shared" si="135"/>
        <v>3</v>
      </c>
      <c r="AX63" s="326">
        <f t="shared" si="136"/>
        <v>10</v>
      </c>
      <c r="AY63" s="562" t="s">
        <v>183</v>
      </c>
    </row>
    <row r="64" spans="1:51" ht="15">
      <c r="A64" s="560">
        <v>5</v>
      </c>
      <c r="B64" s="561" t="s">
        <v>430</v>
      </c>
      <c r="C64" s="561">
        <v>5</v>
      </c>
      <c r="D64" s="561">
        <v>8</v>
      </c>
      <c r="E64" s="561">
        <v>4</v>
      </c>
      <c r="F64" s="561">
        <v>4</v>
      </c>
      <c r="G64" s="561">
        <v>3</v>
      </c>
      <c r="H64" s="561">
        <v>5</v>
      </c>
      <c r="I64" s="561" t="s">
        <v>183</v>
      </c>
      <c r="J64" s="561">
        <v>10</v>
      </c>
      <c r="K64" s="561">
        <v>3</v>
      </c>
      <c r="L64" s="561">
        <v>1</v>
      </c>
      <c r="M64" s="561">
        <v>1</v>
      </c>
      <c r="N64" s="561">
        <v>3</v>
      </c>
      <c r="O64" s="561">
        <v>10</v>
      </c>
      <c r="P64" s="561" t="s">
        <v>183</v>
      </c>
      <c r="Q64" s="561">
        <v>5</v>
      </c>
      <c r="R64" s="561">
        <v>5</v>
      </c>
      <c r="S64" s="561">
        <v>1</v>
      </c>
      <c r="T64" s="561">
        <v>1</v>
      </c>
      <c r="U64" s="561">
        <v>3</v>
      </c>
      <c r="V64" s="561">
        <v>5</v>
      </c>
      <c r="W64" s="561" t="s">
        <v>183</v>
      </c>
      <c r="X64" s="561"/>
      <c r="Y64" s="561"/>
      <c r="Z64" s="561"/>
      <c r="AA64" s="561"/>
      <c r="AB64" s="561"/>
      <c r="AC64" s="561"/>
      <c r="AD64" s="561"/>
      <c r="AE64" s="561"/>
      <c r="AF64" s="561"/>
      <c r="AG64" s="561"/>
      <c r="AH64" s="561"/>
      <c r="AI64" s="561"/>
      <c r="AJ64" s="561"/>
      <c r="AK64" s="561"/>
      <c r="AL64" s="561"/>
      <c r="AM64" s="561"/>
      <c r="AN64" s="561"/>
      <c r="AO64" s="561"/>
      <c r="AP64" s="561"/>
      <c r="AQ64" s="561"/>
      <c r="AR64" s="561"/>
      <c r="AS64" s="326">
        <f t="shared" si="137"/>
        <v>15</v>
      </c>
      <c r="AT64" s="326">
        <f t="shared" si="132"/>
        <v>11</v>
      </c>
      <c r="AU64" s="326">
        <f t="shared" si="133"/>
        <v>5</v>
      </c>
      <c r="AV64" s="326">
        <f t="shared" si="134"/>
        <v>5</v>
      </c>
      <c r="AW64" s="326">
        <f t="shared" si="135"/>
        <v>6</v>
      </c>
      <c r="AX64" s="326">
        <f t="shared" si="136"/>
        <v>15</v>
      </c>
      <c r="AY64" s="562" t="s">
        <v>183</v>
      </c>
    </row>
    <row r="65" spans="1:51" ht="15">
      <c r="A65" s="560"/>
      <c r="B65" s="561"/>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1"/>
      <c r="AR65" s="561"/>
      <c r="AS65" s="326">
        <f aca="true" t="shared" si="138" ref="AS65:AS70">SUM(C65,J65,X65,AE65,AL65)</f>
        <v>0</v>
      </c>
      <c r="AT65" s="326">
        <f aca="true" t="shared" si="139" ref="AT65:AT70">SUM(D65,K65,Y65,AF65,AM65)</f>
        <v>0</v>
      </c>
      <c r="AU65" s="326">
        <f aca="true" t="shared" si="140" ref="AU65:AU70">SUM(E65,L65,Z65,AG65,AN65)</f>
        <v>0</v>
      </c>
      <c r="AV65" s="326">
        <f aca="true" t="shared" si="141" ref="AV65:AV70">SUM(F65,M65,AA65,AH65,AO65)</f>
        <v>0</v>
      </c>
      <c r="AW65" s="326">
        <f aca="true" t="shared" si="142" ref="AW65:AW70">SUM(G65,N65,AB65,AI65,AP65)</f>
        <v>0</v>
      </c>
      <c r="AX65" s="326">
        <f aca="true" t="shared" si="143" ref="AX65:AX70">SUM(H65,O65,AC65,AJ65,AQ65)</f>
        <v>0</v>
      </c>
      <c r="AY65" s="562"/>
    </row>
    <row r="66" spans="1:51" ht="15">
      <c r="A66" s="560"/>
      <c r="B66" s="561"/>
      <c r="C66" s="561"/>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1"/>
      <c r="AL66" s="561"/>
      <c r="AM66" s="561"/>
      <c r="AN66" s="561"/>
      <c r="AO66" s="561"/>
      <c r="AP66" s="561"/>
      <c r="AQ66" s="561"/>
      <c r="AR66" s="561"/>
      <c r="AS66" s="326">
        <f t="shared" si="138"/>
        <v>0</v>
      </c>
      <c r="AT66" s="326">
        <f t="shared" si="139"/>
        <v>0</v>
      </c>
      <c r="AU66" s="326">
        <f t="shared" si="140"/>
        <v>0</v>
      </c>
      <c r="AV66" s="326">
        <f t="shared" si="141"/>
        <v>0</v>
      </c>
      <c r="AW66" s="326">
        <f t="shared" si="142"/>
        <v>0</v>
      </c>
      <c r="AX66" s="326">
        <f t="shared" si="143"/>
        <v>0</v>
      </c>
      <c r="AY66" s="562"/>
    </row>
    <row r="67" spans="1:51" ht="15">
      <c r="A67" s="560"/>
      <c r="B67" s="561"/>
      <c r="C67" s="561"/>
      <c r="D67" s="561"/>
      <c r="E67" s="561"/>
      <c r="F67" s="561"/>
      <c r="G67" s="561"/>
      <c r="H67" s="561"/>
      <c r="I67" s="561"/>
      <c r="J67" s="561"/>
      <c r="K67" s="561"/>
      <c r="L67" s="561"/>
      <c r="M67" s="561"/>
      <c r="N67" s="561"/>
      <c r="O67" s="561"/>
      <c r="P67" s="561"/>
      <c r="Q67" s="561"/>
      <c r="R67" s="561"/>
      <c r="S67" s="561"/>
      <c r="T67" s="561"/>
      <c r="U67" s="561"/>
      <c r="V67" s="561"/>
      <c r="W67" s="561"/>
      <c r="X67" s="561"/>
      <c r="Y67" s="561"/>
      <c r="Z67" s="561"/>
      <c r="AA67" s="561"/>
      <c r="AB67" s="561"/>
      <c r="AC67" s="561"/>
      <c r="AD67" s="561"/>
      <c r="AE67" s="561"/>
      <c r="AF67" s="561"/>
      <c r="AG67" s="561"/>
      <c r="AH67" s="561"/>
      <c r="AI67" s="561"/>
      <c r="AJ67" s="561"/>
      <c r="AK67" s="561"/>
      <c r="AL67" s="561"/>
      <c r="AM67" s="561"/>
      <c r="AN67" s="561"/>
      <c r="AO67" s="561"/>
      <c r="AP67" s="561"/>
      <c r="AQ67" s="561"/>
      <c r="AR67" s="561"/>
      <c r="AS67" s="326">
        <f t="shared" si="138"/>
        <v>0</v>
      </c>
      <c r="AT67" s="326">
        <f t="shared" si="139"/>
        <v>0</v>
      </c>
      <c r="AU67" s="326">
        <f t="shared" si="140"/>
        <v>0</v>
      </c>
      <c r="AV67" s="326">
        <f t="shared" si="141"/>
        <v>0</v>
      </c>
      <c r="AW67" s="326">
        <f t="shared" si="142"/>
        <v>0</v>
      </c>
      <c r="AX67" s="326">
        <f t="shared" si="143"/>
        <v>0</v>
      </c>
      <c r="AY67" s="562"/>
    </row>
    <row r="68" spans="1:51" ht="15">
      <c r="A68" s="560"/>
      <c r="B68" s="561"/>
      <c r="C68" s="561"/>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61"/>
      <c r="AI68" s="561"/>
      <c r="AJ68" s="561"/>
      <c r="AK68" s="561"/>
      <c r="AL68" s="561"/>
      <c r="AM68" s="561"/>
      <c r="AN68" s="561"/>
      <c r="AO68" s="561"/>
      <c r="AP68" s="561"/>
      <c r="AQ68" s="561"/>
      <c r="AR68" s="561"/>
      <c r="AS68" s="326">
        <f t="shared" si="138"/>
        <v>0</v>
      </c>
      <c r="AT68" s="326">
        <f t="shared" si="139"/>
        <v>0</v>
      </c>
      <c r="AU68" s="326">
        <f t="shared" si="140"/>
        <v>0</v>
      </c>
      <c r="AV68" s="326">
        <f t="shared" si="141"/>
        <v>0</v>
      </c>
      <c r="AW68" s="326">
        <f t="shared" si="142"/>
        <v>0</v>
      </c>
      <c r="AX68" s="326">
        <f t="shared" si="143"/>
        <v>0</v>
      </c>
      <c r="AY68" s="562"/>
    </row>
    <row r="69" spans="1:51" ht="15">
      <c r="A69" s="560"/>
      <c r="B69" s="561"/>
      <c r="C69" s="561"/>
      <c r="D69" s="561"/>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561"/>
      <c r="AG69" s="561"/>
      <c r="AH69" s="561"/>
      <c r="AI69" s="561"/>
      <c r="AJ69" s="561"/>
      <c r="AK69" s="561"/>
      <c r="AL69" s="561"/>
      <c r="AM69" s="561"/>
      <c r="AN69" s="561"/>
      <c r="AO69" s="561"/>
      <c r="AP69" s="561"/>
      <c r="AQ69" s="561"/>
      <c r="AR69" s="561"/>
      <c r="AS69" s="326">
        <f t="shared" si="138"/>
        <v>0</v>
      </c>
      <c r="AT69" s="326">
        <f t="shared" si="139"/>
        <v>0</v>
      </c>
      <c r="AU69" s="326">
        <f t="shared" si="140"/>
        <v>0</v>
      </c>
      <c r="AV69" s="326">
        <f t="shared" si="141"/>
        <v>0</v>
      </c>
      <c r="AW69" s="326">
        <f t="shared" si="142"/>
        <v>0</v>
      </c>
      <c r="AX69" s="326">
        <f t="shared" si="143"/>
        <v>0</v>
      </c>
      <c r="AY69" s="562"/>
    </row>
    <row r="70" spans="1:51" ht="15">
      <c r="A70" s="560"/>
      <c r="B70" s="561"/>
      <c r="C70" s="561"/>
      <c r="D70" s="561"/>
      <c r="E70" s="561"/>
      <c r="F70" s="561"/>
      <c r="G70" s="561"/>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61"/>
      <c r="AL70" s="561"/>
      <c r="AM70" s="561"/>
      <c r="AN70" s="561"/>
      <c r="AO70" s="561"/>
      <c r="AP70" s="561"/>
      <c r="AQ70" s="561"/>
      <c r="AR70" s="561"/>
      <c r="AS70" s="326">
        <f t="shared" si="138"/>
        <v>0</v>
      </c>
      <c r="AT70" s="326">
        <f t="shared" si="139"/>
        <v>0</v>
      </c>
      <c r="AU70" s="326">
        <f t="shared" si="140"/>
        <v>0</v>
      </c>
      <c r="AV70" s="326">
        <f t="shared" si="141"/>
        <v>0</v>
      </c>
      <c r="AW70" s="326">
        <f t="shared" si="142"/>
        <v>0</v>
      </c>
      <c r="AX70" s="326">
        <f t="shared" si="143"/>
        <v>0</v>
      </c>
      <c r="AY70" s="562"/>
    </row>
    <row r="71" spans="1:51" ht="15">
      <c r="A71" s="325"/>
      <c r="B71" s="327" t="s">
        <v>169</v>
      </c>
      <c r="C71" s="327">
        <f>SUM(C60:C70)</f>
        <v>115</v>
      </c>
      <c r="D71" s="327">
        <f aca="true" t="shared" si="144" ref="D71">SUM(D60:D70)</f>
        <v>284</v>
      </c>
      <c r="E71" s="327">
        <f aca="true" t="shared" si="145" ref="E71">SUM(E60:E70)</f>
        <v>200</v>
      </c>
      <c r="F71" s="327">
        <f aca="true" t="shared" si="146" ref="F71">SUM(F60:F70)</f>
        <v>195</v>
      </c>
      <c r="G71" s="327">
        <f aca="true" t="shared" si="147" ref="G71">SUM(G60:G70)</f>
        <v>70</v>
      </c>
      <c r="H71" s="327">
        <f aca="true" t="shared" si="148" ref="H71">SUM(H60:H70)</f>
        <v>170</v>
      </c>
      <c r="I71" s="327">
        <f aca="true" t="shared" si="149" ref="I71">SUM(I60:I70)</f>
        <v>0</v>
      </c>
      <c r="J71" s="327">
        <f aca="true" t="shared" si="150" ref="J71">SUM(J60:J70)</f>
        <v>120</v>
      </c>
      <c r="K71" s="327">
        <f aca="true" t="shared" si="151" ref="K71">SUM(K60:K70)</f>
        <v>285</v>
      </c>
      <c r="L71" s="327">
        <f aca="true" t="shared" si="152" ref="L71">SUM(L60:L70)</f>
        <v>197</v>
      </c>
      <c r="M71" s="327">
        <f aca="true" t="shared" si="153" ref="M71">SUM(M60:M70)</f>
        <v>197</v>
      </c>
      <c r="N71" s="327">
        <f aca="true" t="shared" si="154" ref="N71">SUM(N60:N70)</f>
        <v>53</v>
      </c>
      <c r="O71" s="327">
        <f aca="true" t="shared" si="155" ref="O71">SUM(O60:O70)</f>
        <v>155</v>
      </c>
      <c r="P71" s="327">
        <f aca="true" t="shared" si="156" ref="P71">SUM(P60:P70)</f>
        <v>0</v>
      </c>
      <c r="Q71" s="327">
        <f aca="true" t="shared" si="157" ref="Q71">SUM(Q60:Q70)</f>
        <v>115</v>
      </c>
      <c r="R71" s="327">
        <f aca="true" t="shared" si="158" ref="R71">SUM(R60:R70)</f>
        <v>264</v>
      </c>
      <c r="S71" s="327">
        <f aca="true" t="shared" si="159" ref="S71">SUM(S60:S70)</f>
        <v>177</v>
      </c>
      <c r="T71" s="327">
        <f aca="true" t="shared" si="160" ref="T71">SUM(T60:T70)</f>
        <v>177</v>
      </c>
      <c r="U71" s="327">
        <f aca="true" t="shared" si="161" ref="U71">SUM(U60:U70)</f>
        <v>46</v>
      </c>
      <c r="V71" s="327">
        <f aca="true" t="shared" si="162" ref="V71">SUM(V60:V70)</f>
        <v>128</v>
      </c>
      <c r="W71" s="327">
        <f aca="true" t="shared" si="163" ref="W71">SUM(W60:W70)</f>
        <v>0</v>
      </c>
      <c r="X71" s="327">
        <f aca="true" t="shared" si="164" ref="X71">SUM(X60:X70)</f>
        <v>0</v>
      </c>
      <c r="Y71" s="327">
        <f aca="true" t="shared" si="165" ref="Y71">SUM(Y60:Y70)</f>
        <v>0</v>
      </c>
      <c r="Z71" s="327">
        <f aca="true" t="shared" si="166" ref="Z71">SUM(Z60:Z70)</f>
        <v>0</v>
      </c>
      <c r="AA71" s="327">
        <f aca="true" t="shared" si="167" ref="AA71">SUM(AA60:AA70)</f>
        <v>0</v>
      </c>
      <c r="AB71" s="327">
        <f aca="true" t="shared" si="168" ref="AB71">SUM(AB60:AB70)</f>
        <v>0</v>
      </c>
      <c r="AC71" s="327">
        <f aca="true" t="shared" si="169" ref="AC71">SUM(AC60:AC70)</f>
        <v>0</v>
      </c>
      <c r="AD71" s="327">
        <f aca="true" t="shared" si="170" ref="AD71">SUM(AD60:AD70)</f>
        <v>0</v>
      </c>
      <c r="AE71" s="327">
        <f aca="true" t="shared" si="171" ref="AE71">SUM(AE60:AE70)</f>
        <v>0</v>
      </c>
      <c r="AF71" s="327">
        <f aca="true" t="shared" si="172" ref="AF71">SUM(AF60:AF70)</f>
        <v>0</v>
      </c>
      <c r="AG71" s="327">
        <f aca="true" t="shared" si="173" ref="AG71">SUM(AG60:AG70)</f>
        <v>0</v>
      </c>
      <c r="AH71" s="327">
        <f aca="true" t="shared" si="174" ref="AH71">SUM(AH60:AH70)</f>
        <v>0</v>
      </c>
      <c r="AI71" s="327">
        <f aca="true" t="shared" si="175" ref="AI71">SUM(AI60:AI70)</f>
        <v>0</v>
      </c>
      <c r="AJ71" s="327">
        <f aca="true" t="shared" si="176" ref="AJ71">SUM(AJ60:AJ70)</f>
        <v>0</v>
      </c>
      <c r="AK71" s="327">
        <f aca="true" t="shared" si="177" ref="AK71">SUM(AK60:AK70)</f>
        <v>0</v>
      </c>
      <c r="AL71" s="327">
        <f aca="true" t="shared" si="178" ref="AL71">SUM(AL60:AL70)</f>
        <v>0</v>
      </c>
      <c r="AM71" s="327">
        <f aca="true" t="shared" si="179" ref="AM71">SUM(AM60:AM70)</f>
        <v>0</v>
      </c>
      <c r="AN71" s="327">
        <f aca="true" t="shared" si="180" ref="AN71">SUM(AN60:AN70)</f>
        <v>0</v>
      </c>
      <c r="AO71" s="327">
        <f aca="true" t="shared" si="181" ref="AO71">SUM(AO60:AO70)</f>
        <v>0</v>
      </c>
      <c r="AP71" s="327">
        <f aca="true" t="shared" si="182" ref="AP71">SUM(AP60:AP70)</f>
        <v>0</v>
      </c>
      <c r="AQ71" s="327">
        <f aca="true" t="shared" si="183" ref="AQ71">SUM(AQ60:AQ70)</f>
        <v>0</v>
      </c>
      <c r="AR71" s="327">
        <f aca="true" t="shared" si="184" ref="AR71">SUM(AR60:AR70)</f>
        <v>0</v>
      </c>
      <c r="AS71" s="327">
        <f aca="true" t="shared" si="185" ref="AS71">SUM(AS60:AS70)</f>
        <v>235</v>
      </c>
      <c r="AT71" s="327">
        <f aca="true" t="shared" si="186" ref="AT71">SUM(AT60:AT70)</f>
        <v>569</v>
      </c>
      <c r="AU71" s="327">
        <f aca="true" t="shared" si="187" ref="AU71">SUM(AU60:AU70)</f>
        <v>397</v>
      </c>
      <c r="AV71" s="327">
        <f aca="true" t="shared" si="188" ref="AV71">SUM(AV60:AV70)</f>
        <v>392</v>
      </c>
      <c r="AW71" s="327">
        <f aca="true" t="shared" si="189" ref="AW71">SUM(AW60:AW70)</f>
        <v>123</v>
      </c>
      <c r="AX71" s="327">
        <f aca="true" t="shared" si="190" ref="AX71">SUM(AX60:AX70)</f>
        <v>325</v>
      </c>
      <c r="AY71" s="562"/>
    </row>
    <row r="72" spans="1:51" ht="15">
      <c r="A72" s="334"/>
      <c r="B72" s="334"/>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4"/>
      <c r="AP72" s="334"/>
      <c r="AQ72" s="334"/>
      <c r="AR72" s="334"/>
      <c r="AS72" s="334"/>
      <c r="AT72" s="334"/>
      <c r="AU72" s="334"/>
      <c r="AV72" s="334"/>
      <c r="AW72" s="334"/>
      <c r="AX72" s="334"/>
      <c r="AY72" s="334"/>
    </row>
    <row r="73" spans="1:51" ht="15">
      <c r="A73" s="332"/>
      <c r="B73" s="321" t="s">
        <v>409</v>
      </c>
      <c r="C73" s="535">
        <v>44403</v>
      </c>
      <c r="D73" s="536"/>
      <c r="E73" s="536"/>
      <c r="F73" s="536"/>
      <c r="G73" s="536"/>
      <c r="H73" s="536"/>
      <c r="I73" s="537"/>
      <c r="J73" s="535">
        <v>44404</v>
      </c>
      <c r="K73" s="536"/>
      <c r="L73" s="536"/>
      <c r="M73" s="536"/>
      <c r="N73" s="536"/>
      <c r="O73" s="536"/>
      <c r="P73" s="537"/>
      <c r="Q73" s="535">
        <v>44405</v>
      </c>
      <c r="R73" s="536"/>
      <c r="S73" s="536"/>
      <c r="T73" s="536"/>
      <c r="U73" s="536"/>
      <c r="V73" s="536"/>
      <c r="W73" s="537"/>
      <c r="X73" s="535">
        <v>44406</v>
      </c>
      <c r="Y73" s="536"/>
      <c r="Z73" s="536"/>
      <c r="AA73" s="536"/>
      <c r="AB73" s="536"/>
      <c r="AC73" s="536"/>
      <c r="AD73" s="537"/>
      <c r="AE73" s="535">
        <v>44407</v>
      </c>
      <c r="AF73" s="536"/>
      <c r="AG73" s="536"/>
      <c r="AH73" s="536"/>
      <c r="AI73" s="536"/>
      <c r="AJ73" s="536"/>
      <c r="AK73" s="537"/>
      <c r="AL73" s="535">
        <v>44408</v>
      </c>
      <c r="AM73" s="536"/>
      <c r="AN73" s="536"/>
      <c r="AO73" s="536"/>
      <c r="AP73" s="536"/>
      <c r="AQ73" s="536"/>
      <c r="AR73" s="537"/>
      <c r="AS73" s="550" t="s">
        <v>431</v>
      </c>
      <c r="AT73" s="550"/>
      <c r="AU73" s="550"/>
      <c r="AV73" s="550"/>
      <c r="AW73" s="550"/>
      <c r="AX73" s="550"/>
      <c r="AY73" s="550"/>
    </row>
    <row r="74" spans="1:51" ht="15">
      <c r="A74" s="333">
        <v>5</v>
      </c>
      <c r="B74" s="322" t="s">
        <v>410</v>
      </c>
      <c r="C74" s="544" t="s">
        <v>411</v>
      </c>
      <c r="D74" s="545"/>
      <c r="E74" s="545"/>
      <c r="F74" s="545"/>
      <c r="G74" s="545"/>
      <c r="H74" s="545"/>
      <c r="I74" s="546"/>
      <c r="J74" s="544" t="s">
        <v>412</v>
      </c>
      <c r="K74" s="545"/>
      <c r="L74" s="545"/>
      <c r="M74" s="545"/>
      <c r="N74" s="545"/>
      <c r="O74" s="545"/>
      <c r="P74" s="546"/>
      <c r="Q74" s="544" t="s">
        <v>413</v>
      </c>
      <c r="R74" s="545"/>
      <c r="S74" s="545"/>
      <c r="T74" s="545"/>
      <c r="U74" s="545"/>
      <c r="V74" s="545"/>
      <c r="W74" s="546"/>
      <c r="X74" s="544" t="s">
        <v>414</v>
      </c>
      <c r="Y74" s="545"/>
      <c r="Z74" s="545"/>
      <c r="AA74" s="545"/>
      <c r="AB74" s="545"/>
      <c r="AC74" s="545"/>
      <c r="AD74" s="546"/>
      <c r="AE74" s="544" t="s">
        <v>415</v>
      </c>
      <c r="AF74" s="545"/>
      <c r="AG74" s="545"/>
      <c r="AH74" s="545"/>
      <c r="AI74" s="545"/>
      <c r="AJ74" s="545"/>
      <c r="AK74" s="546"/>
      <c r="AL74" s="544" t="s">
        <v>416</v>
      </c>
      <c r="AM74" s="545"/>
      <c r="AN74" s="545"/>
      <c r="AO74" s="545"/>
      <c r="AP74" s="545"/>
      <c r="AQ74" s="545"/>
      <c r="AR74" s="545"/>
      <c r="AS74" s="550"/>
      <c r="AT74" s="550"/>
      <c r="AU74" s="550"/>
      <c r="AV74" s="550"/>
      <c r="AW74" s="550"/>
      <c r="AX74" s="550"/>
      <c r="AY74" s="550"/>
    </row>
    <row r="75" spans="1:51" ht="99">
      <c r="A75" s="323" t="s">
        <v>417</v>
      </c>
      <c r="B75" s="323" t="s">
        <v>418</v>
      </c>
      <c r="C75" s="324" t="s">
        <v>419</v>
      </c>
      <c r="D75" s="324" t="s">
        <v>420</v>
      </c>
      <c r="E75" s="324" t="s">
        <v>421</v>
      </c>
      <c r="F75" s="324" t="s">
        <v>422</v>
      </c>
      <c r="G75" s="324" t="s">
        <v>423</v>
      </c>
      <c r="H75" s="324" t="s">
        <v>424</v>
      </c>
      <c r="I75" s="324" t="s">
        <v>425</v>
      </c>
      <c r="J75" s="324" t="s">
        <v>419</v>
      </c>
      <c r="K75" s="324" t="s">
        <v>420</v>
      </c>
      <c r="L75" s="324" t="s">
        <v>421</v>
      </c>
      <c r="M75" s="324" t="s">
        <v>422</v>
      </c>
      <c r="N75" s="324" t="s">
        <v>423</v>
      </c>
      <c r="O75" s="324" t="s">
        <v>424</v>
      </c>
      <c r="P75" s="324" t="s">
        <v>425</v>
      </c>
      <c r="Q75" s="324" t="s">
        <v>419</v>
      </c>
      <c r="R75" s="324" t="s">
        <v>420</v>
      </c>
      <c r="S75" s="324" t="s">
        <v>421</v>
      </c>
      <c r="T75" s="324" t="s">
        <v>422</v>
      </c>
      <c r="U75" s="324" t="s">
        <v>423</v>
      </c>
      <c r="V75" s="324" t="s">
        <v>424</v>
      </c>
      <c r="W75" s="324" t="s">
        <v>425</v>
      </c>
      <c r="X75" s="324" t="s">
        <v>419</v>
      </c>
      <c r="Y75" s="324" t="s">
        <v>420</v>
      </c>
      <c r="Z75" s="324" t="s">
        <v>421</v>
      </c>
      <c r="AA75" s="324" t="s">
        <v>422</v>
      </c>
      <c r="AB75" s="324" t="s">
        <v>423</v>
      </c>
      <c r="AC75" s="324" t="s">
        <v>424</v>
      </c>
      <c r="AD75" s="324" t="s">
        <v>425</v>
      </c>
      <c r="AE75" s="324" t="s">
        <v>419</v>
      </c>
      <c r="AF75" s="324" t="s">
        <v>420</v>
      </c>
      <c r="AG75" s="324" t="s">
        <v>421</v>
      </c>
      <c r="AH75" s="324" t="s">
        <v>422</v>
      </c>
      <c r="AI75" s="324" t="s">
        <v>423</v>
      </c>
      <c r="AJ75" s="324" t="s">
        <v>424</v>
      </c>
      <c r="AK75" s="324" t="s">
        <v>425</v>
      </c>
      <c r="AL75" s="324" t="s">
        <v>419</v>
      </c>
      <c r="AM75" s="324" t="s">
        <v>420</v>
      </c>
      <c r="AN75" s="324" t="s">
        <v>421</v>
      </c>
      <c r="AO75" s="324" t="s">
        <v>422</v>
      </c>
      <c r="AP75" s="324" t="s">
        <v>423</v>
      </c>
      <c r="AQ75" s="324" t="s">
        <v>424</v>
      </c>
      <c r="AR75" s="324" t="s">
        <v>425</v>
      </c>
      <c r="AS75" s="328" t="s">
        <v>419</v>
      </c>
      <c r="AT75" s="328" t="s">
        <v>420</v>
      </c>
      <c r="AU75" s="328" t="s">
        <v>421</v>
      </c>
      <c r="AV75" s="328" t="s">
        <v>422</v>
      </c>
      <c r="AW75" s="328" t="s">
        <v>423</v>
      </c>
      <c r="AX75" s="328" t="s">
        <v>424</v>
      </c>
      <c r="AY75" s="328" t="s">
        <v>425</v>
      </c>
    </row>
    <row r="76" spans="1:51" ht="15">
      <c r="A76" s="329"/>
      <c r="B76" s="329"/>
      <c r="C76" s="330">
        <v>1</v>
      </c>
      <c r="D76" s="330">
        <v>2</v>
      </c>
      <c r="E76" s="330">
        <v>3</v>
      </c>
      <c r="F76" s="330">
        <v>4</v>
      </c>
      <c r="G76" s="330">
        <v>5</v>
      </c>
      <c r="H76" s="330">
        <v>6</v>
      </c>
      <c r="I76" s="330">
        <v>7</v>
      </c>
      <c r="J76" s="330">
        <v>1</v>
      </c>
      <c r="K76" s="330">
        <v>2</v>
      </c>
      <c r="L76" s="330">
        <v>3</v>
      </c>
      <c r="M76" s="330">
        <v>4</v>
      </c>
      <c r="N76" s="330">
        <v>5</v>
      </c>
      <c r="O76" s="330">
        <v>6</v>
      </c>
      <c r="P76" s="330">
        <v>7</v>
      </c>
      <c r="Q76" s="330">
        <v>1</v>
      </c>
      <c r="R76" s="330">
        <v>2</v>
      </c>
      <c r="S76" s="330">
        <v>3</v>
      </c>
      <c r="T76" s="330">
        <v>4</v>
      </c>
      <c r="U76" s="330">
        <v>5</v>
      </c>
      <c r="V76" s="330">
        <v>6</v>
      </c>
      <c r="W76" s="330">
        <v>7</v>
      </c>
      <c r="X76" s="330">
        <v>1</v>
      </c>
      <c r="Y76" s="330">
        <v>2</v>
      </c>
      <c r="Z76" s="330">
        <v>3</v>
      </c>
      <c r="AA76" s="330">
        <v>4</v>
      </c>
      <c r="AB76" s="330">
        <v>5</v>
      </c>
      <c r="AC76" s="330">
        <v>6</v>
      </c>
      <c r="AD76" s="330">
        <v>7</v>
      </c>
      <c r="AE76" s="330">
        <v>1</v>
      </c>
      <c r="AF76" s="330">
        <v>2</v>
      </c>
      <c r="AG76" s="330">
        <v>3</v>
      </c>
      <c r="AH76" s="330">
        <v>4</v>
      </c>
      <c r="AI76" s="330">
        <v>5</v>
      </c>
      <c r="AJ76" s="330">
        <v>6</v>
      </c>
      <c r="AK76" s="330">
        <v>7</v>
      </c>
      <c r="AL76" s="330">
        <v>1</v>
      </c>
      <c r="AM76" s="330">
        <v>2</v>
      </c>
      <c r="AN76" s="330">
        <v>3</v>
      </c>
      <c r="AO76" s="330">
        <v>4</v>
      </c>
      <c r="AP76" s="330">
        <v>5</v>
      </c>
      <c r="AQ76" s="330">
        <v>6</v>
      </c>
      <c r="AR76" s="330">
        <v>7</v>
      </c>
      <c r="AS76" s="330">
        <v>1</v>
      </c>
      <c r="AT76" s="330">
        <v>2</v>
      </c>
      <c r="AU76" s="330">
        <v>3</v>
      </c>
      <c r="AV76" s="330">
        <v>4</v>
      </c>
      <c r="AW76" s="330">
        <v>5</v>
      </c>
      <c r="AX76" s="330">
        <v>6</v>
      </c>
      <c r="AY76" s="330">
        <v>7</v>
      </c>
    </row>
    <row r="77" spans="1:51" ht="15">
      <c r="A77" s="560">
        <v>1</v>
      </c>
      <c r="B77" s="561" t="s">
        <v>426</v>
      </c>
      <c r="C77" s="561">
        <v>60</v>
      </c>
      <c r="D77" s="561">
        <v>215</v>
      </c>
      <c r="E77" s="561">
        <v>154</v>
      </c>
      <c r="F77" s="561">
        <v>149</v>
      </c>
      <c r="G77" s="561">
        <v>50</v>
      </c>
      <c r="H77" s="561">
        <v>127</v>
      </c>
      <c r="I77" s="561" t="s">
        <v>183</v>
      </c>
      <c r="J77" s="561">
        <v>60</v>
      </c>
      <c r="K77" s="561">
        <v>213</v>
      </c>
      <c r="L77" s="561">
        <v>150</v>
      </c>
      <c r="M77" s="561">
        <v>150</v>
      </c>
      <c r="N77" s="561">
        <v>30</v>
      </c>
      <c r="O77" s="561">
        <v>110</v>
      </c>
      <c r="P77" s="561" t="s">
        <v>183</v>
      </c>
      <c r="Q77" s="561">
        <v>60</v>
      </c>
      <c r="R77" s="561">
        <v>190</v>
      </c>
      <c r="S77" s="561">
        <v>125</v>
      </c>
      <c r="T77" s="561">
        <v>125</v>
      </c>
      <c r="U77" s="561">
        <v>25</v>
      </c>
      <c r="V77" s="561">
        <v>80</v>
      </c>
      <c r="W77" s="561" t="s">
        <v>183</v>
      </c>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326">
        <f>SUM(C77,J77,X77,AE77,AL77)</f>
        <v>120</v>
      </c>
      <c r="AT77" s="326">
        <f aca="true" t="shared" si="191" ref="AT77:AT81">SUM(D77,K77,Y77,AF77,AM77)</f>
        <v>428</v>
      </c>
      <c r="AU77" s="326">
        <f aca="true" t="shared" si="192" ref="AU77:AU81">SUM(E77,L77,Z77,AG77,AN77)</f>
        <v>304</v>
      </c>
      <c r="AV77" s="326">
        <f aca="true" t="shared" si="193" ref="AV77:AV81">SUM(F77,M77,AA77,AH77,AO77)</f>
        <v>299</v>
      </c>
      <c r="AW77" s="326">
        <f aca="true" t="shared" si="194" ref="AW77:AW81">SUM(G77,N77,AB77,AI77,AP77)</f>
        <v>80</v>
      </c>
      <c r="AX77" s="326">
        <f aca="true" t="shared" si="195" ref="AX77:AX81">SUM(H77,O77,AC77,AJ77,AQ77)</f>
        <v>237</v>
      </c>
      <c r="AY77" s="562" t="s">
        <v>183</v>
      </c>
    </row>
    <row r="78" spans="1:51" ht="15">
      <c r="A78" s="560">
        <v>2</v>
      </c>
      <c r="B78" s="561" t="s">
        <v>427</v>
      </c>
      <c r="C78" s="561">
        <v>35</v>
      </c>
      <c r="D78" s="561">
        <v>38</v>
      </c>
      <c r="E78" s="561">
        <v>24</v>
      </c>
      <c r="F78" s="561">
        <v>24</v>
      </c>
      <c r="G78" s="561">
        <v>14</v>
      </c>
      <c r="H78" s="561">
        <v>28</v>
      </c>
      <c r="I78" s="561" t="s">
        <v>183</v>
      </c>
      <c r="J78" s="561">
        <v>35</v>
      </c>
      <c r="K78" s="561">
        <v>43</v>
      </c>
      <c r="L78" s="561">
        <v>27</v>
      </c>
      <c r="M78" s="561">
        <v>27</v>
      </c>
      <c r="N78" s="561">
        <v>17</v>
      </c>
      <c r="O78" s="561">
        <v>26</v>
      </c>
      <c r="P78" s="561" t="s">
        <v>183</v>
      </c>
      <c r="Q78" s="561">
        <v>35</v>
      </c>
      <c r="R78" s="561">
        <v>43</v>
      </c>
      <c r="S78" s="561">
        <v>30</v>
      </c>
      <c r="T78" s="561">
        <v>30</v>
      </c>
      <c r="U78" s="561">
        <v>16</v>
      </c>
      <c r="V78" s="561">
        <v>29</v>
      </c>
      <c r="W78" s="561" t="s">
        <v>183</v>
      </c>
      <c r="X78" s="561"/>
      <c r="Y78" s="561"/>
      <c r="Z78" s="561"/>
      <c r="AA78" s="561"/>
      <c r="AB78" s="561"/>
      <c r="AC78" s="561"/>
      <c r="AD78" s="561"/>
      <c r="AE78" s="561"/>
      <c r="AF78" s="561"/>
      <c r="AG78" s="561"/>
      <c r="AH78" s="561"/>
      <c r="AI78" s="561"/>
      <c r="AJ78" s="561"/>
      <c r="AK78" s="561"/>
      <c r="AL78" s="561"/>
      <c r="AM78" s="561"/>
      <c r="AN78" s="561"/>
      <c r="AO78" s="561"/>
      <c r="AP78" s="561"/>
      <c r="AQ78" s="561"/>
      <c r="AR78" s="561"/>
      <c r="AS78" s="326">
        <f aca="true" t="shared" si="196" ref="AS78:AS81">SUM(C78,J78,X78,AE78,AL78)</f>
        <v>70</v>
      </c>
      <c r="AT78" s="326">
        <f t="shared" si="191"/>
        <v>81</v>
      </c>
      <c r="AU78" s="326">
        <f t="shared" si="192"/>
        <v>51</v>
      </c>
      <c r="AV78" s="326">
        <f t="shared" si="193"/>
        <v>51</v>
      </c>
      <c r="AW78" s="326">
        <f t="shared" si="194"/>
        <v>31</v>
      </c>
      <c r="AX78" s="326">
        <f t="shared" si="195"/>
        <v>54</v>
      </c>
      <c r="AY78" s="562" t="s">
        <v>183</v>
      </c>
    </row>
    <row r="79" spans="1:51" ht="15">
      <c r="A79" s="560">
        <v>3</v>
      </c>
      <c r="B79" s="561" t="s">
        <v>428</v>
      </c>
      <c r="C79" s="561">
        <v>10</v>
      </c>
      <c r="D79" s="561">
        <v>7</v>
      </c>
      <c r="E79" s="561">
        <v>2</v>
      </c>
      <c r="F79" s="561">
        <v>2</v>
      </c>
      <c r="G79" s="561">
        <v>1</v>
      </c>
      <c r="H79" s="561">
        <v>5</v>
      </c>
      <c r="I79" s="561" t="s">
        <v>183</v>
      </c>
      <c r="J79" s="561">
        <v>10</v>
      </c>
      <c r="K79" s="561">
        <v>10</v>
      </c>
      <c r="L79" s="561">
        <v>3</v>
      </c>
      <c r="M79" s="561">
        <v>3</v>
      </c>
      <c r="N79" s="561">
        <v>2</v>
      </c>
      <c r="O79" s="561">
        <v>4</v>
      </c>
      <c r="P79" s="561" t="s">
        <v>183</v>
      </c>
      <c r="Q79" s="561">
        <v>10</v>
      </c>
      <c r="R79" s="561">
        <v>10</v>
      </c>
      <c r="S79" s="561">
        <v>5</v>
      </c>
      <c r="T79" s="561">
        <v>5</v>
      </c>
      <c r="U79" s="561">
        <v>1</v>
      </c>
      <c r="V79" s="561">
        <v>9</v>
      </c>
      <c r="W79" s="561" t="s">
        <v>183</v>
      </c>
      <c r="X79" s="561"/>
      <c r="Y79" s="561"/>
      <c r="Z79" s="561"/>
      <c r="AA79" s="561"/>
      <c r="AB79" s="561"/>
      <c r="AC79" s="561"/>
      <c r="AD79" s="561"/>
      <c r="AE79" s="561"/>
      <c r="AF79" s="561"/>
      <c r="AG79" s="561"/>
      <c r="AH79" s="561"/>
      <c r="AI79" s="561"/>
      <c r="AJ79" s="561"/>
      <c r="AK79" s="561"/>
      <c r="AL79" s="561"/>
      <c r="AM79" s="561"/>
      <c r="AN79" s="561"/>
      <c r="AO79" s="561"/>
      <c r="AP79" s="561"/>
      <c r="AQ79" s="561"/>
      <c r="AR79" s="561"/>
      <c r="AS79" s="326">
        <f t="shared" si="196"/>
        <v>20</v>
      </c>
      <c r="AT79" s="326">
        <f t="shared" si="191"/>
        <v>17</v>
      </c>
      <c r="AU79" s="326">
        <f t="shared" si="192"/>
        <v>5</v>
      </c>
      <c r="AV79" s="326">
        <f t="shared" si="193"/>
        <v>5</v>
      </c>
      <c r="AW79" s="326">
        <f t="shared" si="194"/>
        <v>3</v>
      </c>
      <c r="AX79" s="326">
        <f t="shared" si="195"/>
        <v>9</v>
      </c>
      <c r="AY79" s="562" t="s">
        <v>183</v>
      </c>
    </row>
    <row r="80" spans="1:51" ht="15">
      <c r="A80" s="560">
        <v>4</v>
      </c>
      <c r="B80" s="561" t="s">
        <v>429</v>
      </c>
      <c r="C80" s="561">
        <v>5</v>
      </c>
      <c r="D80" s="561">
        <v>16</v>
      </c>
      <c r="E80" s="561">
        <v>16</v>
      </c>
      <c r="F80" s="561">
        <v>16</v>
      </c>
      <c r="G80" s="561">
        <v>2</v>
      </c>
      <c r="H80" s="561">
        <v>5</v>
      </c>
      <c r="I80" s="561" t="s">
        <v>183</v>
      </c>
      <c r="J80" s="561">
        <v>5</v>
      </c>
      <c r="K80" s="561">
        <v>16</v>
      </c>
      <c r="L80" s="561">
        <v>16</v>
      </c>
      <c r="M80" s="561">
        <v>16</v>
      </c>
      <c r="N80" s="561">
        <v>1</v>
      </c>
      <c r="O80" s="561">
        <v>5</v>
      </c>
      <c r="P80" s="561" t="s">
        <v>183</v>
      </c>
      <c r="Q80" s="561">
        <v>5</v>
      </c>
      <c r="R80" s="561">
        <v>16</v>
      </c>
      <c r="S80" s="561">
        <v>16</v>
      </c>
      <c r="T80" s="561">
        <v>16</v>
      </c>
      <c r="U80" s="561">
        <v>1</v>
      </c>
      <c r="V80" s="561">
        <v>5</v>
      </c>
      <c r="W80" s="561" t="s">
        <v>183</v>
      </c>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326">
        <f t="shared" si="196"/>
        <v>10</v>
      </c>
      <c r="AT80" s="326">
        <f t="shared" si="191"/>
        <v>32</v>
      </c>
      <c r="AU80" s="326">
        <f t="shared" si="192"/>
        <v>32</v>
      </c>
      <c r="AV80" s="326">
        <f t="shared" si="193"/>
        <v>32</v>
      </c>
      <c r="AW80" s="326">
        <f t="shared" si="194"/>
        <v>3</v>
      </c>
      <c r="AX80" s="326">
        <f t="shared" si="195"/>
        <v>10</v>
      </c>
      <c r="AY80" s="562" t="s">
        <v>183</v>
      </c>
    </row>
    <row r="81" spans="1:51" ht="15">
      <c r="A81" s="560">
        <v>5</v>
      </c>
      <c r="B81" s="561" t="s">
        <v>430</v>
      </c>
      <c r="C81" s="561">
        <v>5</v>
      </c>
      <c r="D81" s="561">
        <v>8</v>
      </c>
      <c r="E81" s="561">
        <v>4</v>
      </c>
      <c r="F81" s="561">
        <v>4</v>
      </c>
      <c r="G81" s="561">
        <v>3</v>
      </c>
      <c r="H81" s="561">
        <v>5</v>
      </c>
      <c r="I81" s="561" t="s">
        <v>183</v>
      </c>
      <c r="J81" s="561">
        <v>10</v>
      </c>
      <c r="K81" s="561">
        <v>3</v>
      </c>
      <c r="L81" s="561">
        <v>1</v>
      </c>
      <c r="M81" s="561">
        <v>1</v>
      </c>
      <c r="N81" s="561">
        <v>3</v>
      </c>
      <c r="O81" s="561">
        <v>10</v>
      </c>
      <c r="P81" s="561" t="s">
        <v>183</v>
      </c>
      <c r="Q81" s="561">
        <v>5</v>
      </c>
      <c r="R81" s="561">
        <v>5</v>
      </c>
      <c r="S81" s="561">
        <v>1</v>
      </c>
      <c r="T81" s="561">
        <v>1</v>
      </c>
      <c r="U81" s="561">
        <v>3</v>
      </c>
      <c r="V81" s="561">
        <v>5</v>
      </c>
      <c r="W81" s="561" t="s">
        <v>183</v>
      </c>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326">
        <f t="shared" si="196"/>
        <v>15</v>
      </c>
      <c r="AT81" s="326">
        <f t="shared" si="191"/>
        <v>11</v>
      </c>
      <c r="AU81" s="326">
        <f t="shared" si="192"/>
        <v>5</v>
      </c>
      <c r="AV81" s="326">
        <f t="shared" si="193"/>
        <v>5</v>
      </c>
      <c r="AW81" s="326">
        <f t="shared" si="194"/>
        <v>6</v>
      </c>
      <c r="AX81" s="326">
        <f t="shared" si="195"/>
        <v>15</v>
      </c>
      <c r="AY81" s="562" t="s">
        <v>183</v>
      </c>
    </row>
    <row r="82" spans="1:51" ht="15">
      <c r="A82" s="560"/>
      <c r="B82" s="561"/>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326">
        <f aca="true" t="shared" si="197" ref="AS82:AS87">SUM(C82,J82,X82,AE82,AL82)</f>
        <v>0</v>
      </c>
      <c r="AT82" s="326">
        <f aca="true" t="shared" si="198" ref="AT82:AT87">SUM(D82,K82,Y82,AF82,AM82)</f>
        <v>0</v>
      </c>
      <c r="AU82" s="326">
        <f aca="true" t="shared" si="199" ref="AU82:AU87">SUM(E82,L82,Z82,AG82,AN82)</f>
        <v>0</v>
      </c>
      <c r="AV82" s="326">
        <f aca="true" t="shared" si="200" ref="AV82:AV87">SUM(F82,M82,AA82,AH82,AO82)</f>
        <v>0</v>
      </c>
      <c r="AW82" s="326">
        <f aca="true" t="shared" si="201" ref="AW82:AW87">SUM(G82,N82,AB82,AI82,AP82)</f>
        <v>0</v>
      </c>
      <c r="AX82" s="326">
        <f aca="true" t="shared" si="202" ref="AX82:AX87">SUM(H82,O82,AC82,AJ82,AQ82)</f>
        <v>0</v>
      </c>
      <c r="AY82" s="562"/>
    </row>
    <row r="83" spans="1:51" ht="15">
      <c r="A83" s="560"/>
      <c r="B83" s="561"/>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326">
        <f t="shared" si="197"/>
        <v>0</v>
      </c>
      <c r="AT83" s="326">
        <f t="shared" si="198"/>
        <v>0</v>
      </c>
      <c r="AU83" s="326">
        <f t="shared" si="199"/>
        <v>0</v>
      </c>
      <c r="AV83" s="326">
        <f t="shared" si="200"/>
        <v>0</v>
      </c>
      <c r="AW83" s="326">
        <f t="shared" si="201"/>
        <v>0</v>
      </c>
      <c r="AX83" s="326">
        <f t="shared" si="202"/>
        <v>0</v>
      </c>
      <c r="AY83" s="562"/>
    </row>
    <row r="84" spans="1:51" ht="15">
      <c r="A84" s="560"/>
      <c r="B84" s="561"/>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326">
        <f t="shared" si="197"/>
        <v>0</v>
      </c>
      <c r="AT84" s="326">
        <f t="shared" si="198"/>
        <v>0</v>
      </c>
      <c r="AU84" s="326">
        <f t="shared" si="199"/>
        <v>0</v>
      </c>
      <c r="AV84" s="326">
        <f t="shared" si="200"/>
        <v>0</v>
      </c>
      <c r="AW84" s="326">
        <f t="shared" si="201"/>
        <v>0</v>
      </c>
      <c r="AX84" s="326">
        <f t="shared" si="202"/>
        <v>0</v>
      </c>
      <c r="AY84" s="562"/>
    </row>
    <row r="85" spans="1:51" ht="15">
      <c r="A85" s="560"/>
      <c r="B85" s="561"/>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326">
        <f t="shared" si="197"/>
        <v>0</v>
      </c>
      <c r="AT85" s="326">
        <f t="shared" si="198"/>
        <v>0</v>
      </c>
      <c r="AU85" s="326">
        <f t="shared" si="199"/>
        <v>0</v>
      </c>
      <c r="AV85" s="326">
        <f t="shared" si="200"/>
        <v>0</v>
      </c>
      <c r="AW85" s="326">
        <f t="shared" si="201"/>
        <v>0</v>
      </c>
      <c r="AX85" s="326">
        <f t="shared" si="202"/>
        <v>0</v>
      </c>
      <c r="AY85" s="562"/>
    </row>
    <row r="86" spans="1:51" ht="15">
      <c r="A86" s="560"/>
      <c r="B86" s="561"/>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326">
        <f t="shared" si="197"/>
        <v>0</v>
      </c>
      <c r="AT86" s="326">
        <f t="shared" si="198"/>
        <v>0</v>
      </c>
      <c r="AU86" s="326">
        <f t="shared" si="199"/>
        <v>0</v>
      </c>
      <c r="AV86" s="326">
        <f t="shared" si="200"/>
        <v>0</v>
      </c>
      <c r="AW86" s="326">
        <f t="shared" si="201"/>
        <v>0</v>
      </c>
      <c r="AX86" s="326">
        <f t="shared" si="202"/>
        <v>0</v>
      </c>
      <c r="AY86" s="562"/>
    </row>
    <row r="87" spans="1:51" ht="15">
      <c r="A87" s="560"/>
      <c r="B87" s="561"/>
      <c r="C87" s="561"/>
      <c r="D87" s="561"/>
      <c r="E87" s="561"/>
      <c r="F87" s="561"/>
      <c r="G87" s="561"/>
      <c r="H87" s="561"/>
      <c r="I87" s="561"/>
      <c r="J87" s="561"/>
      <c r="K87" s="561"/>
      <c r="L87" s="561"/>
      <c r="M87" s="561"/>
      <c r="N87" s="561"/>
      <c r="O87" s="561"/>
      <c r="P87" s="561"/>
      <c r="Q87" s="561"/>
      <c r="R87" s="561"/>
      <c r="S87" s="561"/>
      <c r="T87" s="561"/>
      <c r="U87" s="561"/>
      <c r="V87" s="561"/>
      <c r="W87" s="561"/>
      <c r="X87" s="561"/>
      <c r="Y87" s="561"/>
      <c r="Z87" s="561"/>
      <c r="AA87" s="561"/>
      <c r="AB87" s="561"/>
      <c r="AC87" s="561"/>
      <c r="AD87" s="561"/>
      <c r="AE87" s="561"/>
      <c r="AF87" s="561"/>
      <c r="AG87" s="561"/>
      <c r="AH87" s="561"/>
      <c r="AI87" s="561"/>
      <c r="AJ87" s="561"/>
      <c r="AK87" s="561"/>
      <c r="AL87" s="561"/>
      <c r="AM87" s="561"/>
      <c r="AN87" s="561"/>
      <c r="AO87" s="561"/>
      <c r="AP87" s="561"/>
      <c r="AQ87" s="561"/>
      <c r="AR87" s="561"/>
      <c r="AS87" s="326">
        <f t="shared" si="197"/>
        <v>0</v>
      </c>
      <c r="AT87" s="326">
        <f t="shared" si="198"/>
        <v>0</v>
      </c>
      <c r="AU87" s="326">
        <f t="shared" si="199"/>
        <v>0</v>
      </c>
      <c r="AV87" s="326">
        <f t="shared" si="200"/>
        <v>0</v>
      </c>
      <c r="AW87" s="326">
        <f t="shared" si="201"/>
        <v>0</v>
      </c>
      <c r="AX87" s="326">
        <f t="shared" si="202"/>
        <v>0</v>
      </c>
      <c r="AY87" s="562"/>
    </row>
    <row r="88" spans="1:51" ht="15">
      <c r="A88" s="325"/>
      <c r="B88" s="327" t="s">
        <v>169</v>
      </c>
      <c r="C88" s="327">
        <f>SUM(C77:C87)</f>
        <v>115</v>
      </c>
      <c r="D88" s="327">
        <f aca="true" t="shared" si="203" ref="D88">SUM(D77:D87)</f>
        <v>284</v>
      </c>
      <c r="E88" s="327">
        <f aca="true" t="shared" si="204" ref="E88">SUM(E77:E87)</f>
        <v>200</v>
      </c>
      <c r="F88" s="327">
        <f aca="true" t="shared" si="205" ref="F88">SUM(F77:F87)</f>
        <v>195</v>
      </c>
      <c r="G88" s="327">
        <f aca="true" t="shared" si="206" ref="G88">SUM(G77:G87)</f>
        <v>70</v>
      </c>
      <c r="H88" s="327">
        <f aca="true" t="shared" si="207" ref="H88">SUM(H77:H87)</f>
        <v>170</v>
      </c>
      <c r="I88" s="327">
        <f aca="true" t="shared" si="208" ref="I88">SUM(I77:I87)</f>
        <v>0</v>
      </c>
      <c r="J88" s="327">
        <f aca="true" t="shared" si="209" ref="J88">SUM(J77:J87)</f>
        <v>120</v>
      </c>
      <c r="K88" s="327">
        <f aca="true" t="shared" si="210" ref="K88">SUM(K77:K87)</f>
        <v>285</v>
      </c>
      <c r="L88" s="327">
        <f aca="true" t="shared" si="211" ref="L88">SUM(L77:L87)</f>
        <v>197</v>
      </c>
      <c r="M88" s="327">
        <f aca="true" t="shared" si="212" ref="M88">SUM(M77:M87)</f>
        <v>197</v>
      </c>
      <c r="N88" s="327">
        <f aca="true" t="shared" si="213" ref="N88">SUM(N77:N87)</f>
        <v>53</v>
      </c>
      <c r="O88" s="327">
        <f aca="true" t="shared" si="214" ref="O88">SUM(O77:O87)</f>
        <v>155</v>
      </c>
      <c r="P88" s="327">
        <f aca="true" t="shared" si="215" ref="P88">SUM(P77:P87)</f>
        <v>0</v>
      </c>
      <c r="Q88" s="327">
        <f aca="true" t="shared" si="216" ref="Q88">SUM(Q77:Q87)</f>
        <v>115</v>
      </c>
      <c r="R88" s="327">
        <f aca="true" t="shared" si="217" ref="R88">SUM(R77:R87)</f>
        <v>264</v>
      </c>
      <c r="S88" s="327">
        <f aca="true" t="shared" si="218" ref="S88">SUM(S77:S87)</f>
        <v>177</v>
      </c>
      <c r="T88" s="327">
        <f aca="true" t="shared" si="219" ref="T88">SUM(T77:T87)</f>
        <v>177</v>
      </c>
      <c r="U88" s="327">
        <f aca="true" t="shared" si="220" ref="U88">SUM(U77:U87)</f>
        <v>46</v>
      </c>
      <c r="V88" s="327">
        <f aca="true" t="shared" si="221" ref="V88">SUM(V77:V87)</f>
        <v>128</v>
      </c>
      <c r="W88" s="327">
        <f aca="true" t="shared" si="222" ref="W88">SUM(W77:W87)</f>
        <v>0</v>
      </c>
      <c r="X88" s="327">
        <f aca="true" t="shared" si="223" ref="X88">SUM(X77:X87)</f>
        <v>0</v>
      </c>
      <c r="Y88" s="327">
        <f aca="true" t="shared" si="224" ref="Y88">SUM(Y77:Y87)</f>
        <v>0</v>
      </c>
      <c r="Z88" s="327">
        <f aca="true" t="shared" si="225" ref="Z88">SUM(Z77:Z87)</f>
        <v>0</v>
      </c>
      <c r="AA88" s="327">
        <f aca="true" t="shared" si="226" ref="AA88">SUM(AA77:AA87)</f>
        <v>0</v>
      </c>
      <c r="AB88" s="327">
        <f aca="true" t="shared" si="227" ref="AB88">SUM(AB77:AB87)</f>
        <v>0</v>
      </c>
      <c r="AC88" s="327">
        <f aca="true" t="shared" si="228" ref="AC88">SUM(AC77:AC87)</f>
        <v>0</v>
      </c>
      <c r="AD88" s="327">
        <f aca="true" t="shared" si="229" ref="AD88">SUM(AD77:AD87)</f>
        <v>0</v>
      </c>
      <c r="AE88" s="327">
        <f aca="true" t="shared" si="230" ref="AE88">SUM(AE77:AE87)</f>
        <v>0</v>
      </c>
      <c r="AF88" s="327">
        <f aca="true" t="shared" si="231" ref="AF88">SUM(AF77:AF87)</f>
        <v>0</v>
      </c>
      <c r="AG88" s="327">
        <f aca="true" t="shared" si="232" ref="AG88">SUM(AG77:AG87)</f>
        <v>0</v>
      </c>
      <c r="AH88" s="327">
        <f aca="true" t="shared" si="233" ref="AH88">SUM(AH77:AH87)</f>
        <v>0</v>
      </c>
      <c r="AI88" s="327">
        <f aca="true" t="shared" si="234" ref="AI88">SUM(AI77:AI87)</f>
        <v>0</v>
      </c>
      <c r="AJ88" s="327">
        <f aca="true" t="shared" si="235" ref="AJ88">SUM(AJ77:AJ87)</f>
        <v>0</v>
      </c>
      <c r="AK88" s="327">
        <f aca="true" t="shared" si="236" ref="AK88">SUM(AK77:AK87)</f>
        <v>0</v>
      </c>
      <c r="AL88" s="327">
        <f aca="true" t="shared" si="237" ref="AL88">SUM(AL77:AL87)</f>
        <v>0</v>
      </c>
      <c r="AM88" s="327">
        <f aca="true" t="shared" si="238" ref="AM88">SUM(AM77:AM87)</f>
        <v>0</v>
      </c>
      <c r="AN88" s="327">
        <f aca="true" t="shared" si="239" ref="AN88">SUM(AN77:AN87)</f>
        <v>0</v>
      </c>
      <c r="AO88" s="327">
        <f aca="true" t="shared" si="240" ref="AO88">SUM(AO77:AO87)</f>
        <v>0</v>
      </c>
      <c r="AP88" s="327">
        <f aca="true" t="shared" si="241" ref="AP88">SUM(AP77:AP87)</f>
        <v>0</v>
      </c>
      <c r="AQ88" s="327">
        <f aca="true" t="shared" si="242" ref="AQ88">SUM(AQ77:AQ87)</f>
        <v>0</v>
      </c>
      <c r="AR88" s="327">
        <f aca="true" t="shared" si="243" ref="AR88">SUM(AR77:AR87)</f>
        <v>0</v>
      </c>
      <c r="AS88" s="327">
        <f aca="true" t="shared" si="244" ref="AS88">SUM(AS77:AS87)</f>
        <v>235</v>
      </c>
      <c r="AT88" s="327">
        <f aca="true" t="shared" si="245" ref="AT88">SUM(AT77:AT87)</f>
        <v>569</v>
      </c>
      <c r="AU88" s="327">
        <f aca="true" t="shared" si="246" ref="AU88">SUM(AU77:AU87)</f>
        <v>397</v>
      </c>
      <c r="AV88" s="327">
        <f aca="true" t="shared" si="247" ref="AV88">SUM(AV77:AV87)</f>
        <v>392</v>
      </c>
      <c r="AW88" s="327">
        <f aca="true" t="shared" si="248" ref="AW88">SUM(AW77:AW87)</f>
        <v>123</v>
      </c>
      <c r="AX88" s="327">
        <f aca="true" t="shared" si="249" ref="AX88">SUM(AX77:AX87)</f>
        <v>325</v>
      </c>
      <c r="AY88" s="326"/>
    </row>
    <row r="89" spans="1:51" ht="15">
      <c r="A89" s="334"/>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4"/>
      <c r="AY89" s="334"/>
    </row>
  </sheetData>
  <sheetProtection password="C0DE" sheet="1" objects="1" scenarios="1" formatColumns="0" formatRows="0"/>
  <mergeCells count="68">
    <mergeCell ref="AS73:AY74"/>
    <mergeCell ref="C74:I74"/>
    <mergeCell ref="J74:P74"/>
    <mergeCell ref="Q74:W74"/>
    <mergeCell ref="X74:AD74"/>
    <mergeCell ref="AE74:AK74"/>
    <mergeCell ref="AL74:AR74"/>
    <mergeCell ref="C73:I73"/>
    <mergeCell ref="J73:P73"/>
    <mergeCell ref="Q73:W73"/>
    <mergeCell ref="X73:AD73"/>
    <mergeCell ref="AE73:AK73"/>
    <mergeCell ref="AL73:AR73"/>
    <mergeCell ref="AS56:AY57"/>
    <mergeCell ref="C57:I57"/>
    <mergeCell ref="J57:P57"/>
    <mergeCell ref="Q57:W57"/>
    <mergeCell ref="X57:AD57"/>
    <mergeCell ref="AE57:AK57"/>
    <mergeCell ref="AL57:AR57"/>
    <mergeCell ref="C56:I56"/>
    <mergeCell ref="J56:P56"/>
    <mergeCell ref="Q56:W56"/>
    <mergeCell ref="X56:AD56"/>
    <mergeCell ref="AE56:AK56"/>
    <mergeCell ref="AL56:AR56"/>
    <mergeCell ref="AS37:AY38"/>
    <mergeCell ref="C38:I38"/>
    <mergeCell ref="J38:P38"/>
    <mergeCell ref="Q38:W38"/>
    <mergeCell ref="X38:AD38"/>
    <mergeCell ref="AE38:AK38"/>
    <mergeCell ref="AL38:AR38"/>
    <mergeCell ref="C37:I37"/>
    <mergeCell ref="J37:P37"/>
    <mergeCell ref="Q37:W37"/>
    <mergeCell ref="X37:AD37"/>
    <mergeCell ref="A2:B2"/>
    <mergeCell ref="N2:AK2"/>
    <mergeCell ref="AS3:AY4"/>
    <mergeCell ref="A1:AY1"/>
    <mergeCell ref="C20:I20"/>
    <mergeCell ref="J20:P20"/>
    <mergeCell ref="Q20:W20"/>
    <mergeCell ref="X20:AD20"/>
    <mergeCell ref="AS20:AY21"/>
    <mergeCell ref="C21:I21"/>
    <mergeCell ref="C4:I4"/>
    <mergeCell ref="J4:P4"/>
    <mergeCell ref="Q4:W4"/>
    <mergeCell ref="X4:AD4"/>
    <mergeCell ref="AE4:AK4"/>
    <mergeCell ref="AL4:AR4"/>
    <mergeCell ref="AE20:AK20"/>
    <mergeCell ref="AL20:AR20"/>
    <mergeCell ref="AE37:AK37"/>
    <mergeCell ref="AL37:AR37"/>
    <mergeCell ref="C3:I3"/>
    <mergeCell ref="J3:P3"/>
    <mergeCell ref="Q3:W3"/>
    <mergeCell ref="X3:AD3"/>
    <mergeCell ref="AE3:AK3"/>
    <mergeCell ref="AL3:AR3"/>
    <mergeCell ref="J21:P21"/>
    <mergeCell ref="Q21:W21"/>
    <mergeCell ref="X21:AD21"/>
    <mergeCell ref="AE21:AK21"/>
    <mergeCell ref="AL21:AR21"/>
  </mergeCells>
  <hyperlinks>
    <hyperlink ref="K2" location="'Daily Info'!A73:A87" display="'Daily Info'!A73:A87"/>
    <hyperlink ref="I2" location="'Daily Info'!A55:A71" display="'Daily Info'!A55:A71"/>
    <hyperlink ref="G2" location="'Daily Info'!A37:A53" display="'Daily Info'!A37:A53"/>
    <hyperlink ref="E2" location="'Daily Info'!A20:A36" display="'Daily Info'!A20:A36"/>
    <hyperlink ref="C2" location="'Daily Info'!A3:A20" display="'Daily Info'!A3:A20"/>
  </hyperlinks>
  <printOptions/>
  <pageMargins left="0.31496062992125984" right="0.31496062992125984" top="0.35433070866141736" bottom="0.35433070866141736" header="0.11811023622047245" footer="0.11811023622047245"/>
  <pageSetup fitToHeight="2" fitToWidth="1"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Sheet1">
    <tabColor rgb="FFC00000"/>
    <pageSetUpPr fitToPage="1"/>
  </sheetPr>
  <dimension ref="A1:Z34"/>
  <sheetViews>
    <sheetView workbookViewId="0" topLeftCell="A1">
      <selection activeCell="M9" sqref="M9"/>
    </sheetView>
  </sheetViews>
  <sheetFormatPr defaultColWidth="9.140625" defaultRowHeight="15"/>
  <cols>
    <col min="1" max="1" width="2.7109375" style="1" customWidth="1"/>
    <col min="2" max="3" width="8.7109375" style="1" customWidth="1"/>
    <col min="4" max="4" width="10.421875" style="1" bestFit="1" customWidth="1"/>
    <col min="5" max="5" width="11.28125" style="1" customWidth="1"/>
    <col min="6" max="6" width="10.421875" style="1" customWidth="1"/>
    <col min="7" max="7" width="14.57421875" style="1" customWidth="1"/>
    <col min="8" max="13" width="11.57421875" style="1" customWidth="1"/>
    <col min="14" max="14" width="10.140625" style="1" customWidth="1"/>
    <col min="15" max="15" width="10.8515625" style="1" customWidth="1"/>
    <col min="16" max="16" width="10.00390625" style="1" customWidth="1"/>
    <col min="17" max="17" width="3.28125" style="1" customWidth="1"/>
    <col min="18" max="22" width="8.7109375" style="1" customWidth="1"/>
    <col min="23" max="23" width="11.140625" style="1" customWidth="1"/>
    <col min="24" max="24" width="9.140625" style="1" hidden="1" customWidth="1"/>
    <col min="25" max="25" width="9.8515625" style="1" customWidth="1"/>
    <col min="26" max="26" width="10.28125" style="1" customWidth="1"/>
    <col min="27" max="16384" width="8.7109375" style="1" customWidth="1"/>
  </cols>
  <sheetData>
    <row r="1" spans="1:17" ht="15">
      <c r="A1" s="2"/>
      <c r="B1" s="2"/>
      <c r="C1" s="2"/>
      <c r="D1" s="2"/>
      <c r="E1" s="2"/>
      <c r="F1" s="2"/>
      <c r="G1" s="2"/>
      <c r="H1" s="2"/>
      <c r="I1" s="2"/>
      <c r="J1" s="2"/>
      <c r="K1" s="2"/>
      <c r="L1" s="2"/>
      <c r="M1" s="345" t="s">
        <v>391</v>
      </c>
      <c r="N1" s="345"/>
      <c r="O1" s="345"/>
      <c r="P1" s="345"/>
      <c r="Q1" s="2"/>
    </row>
    <row r="2" spans="1:26" ht="28.5">
      <c r="A2" s="2"/>
      <c r="B2" s="355" t="str">
        <f>CONCATENATE(S2&amp;" "&amp;S3&amp;" "&amp;S4&amp;" "&amp;S5)</f>
        <v>कार्यालय प्रधानाचार्य राजकीय उच्च माध्यमिक विद्यालय 13डीओएल, श्री गंगानगर</v>
      </c>
      <c r="C2" s="355"/>
      <c r="D2" s="355"/>
      <c r="E2" s="355"/>
      <c r="F2" s="355"/>
      <c r="G2" s="355"/>
      <c r="H2" s="355"/>
      <c r="I2" s="355"/>
      <c r="J2" s="355"/>
      <c r="K2" s="355"/>
      <c r="L2" s="355"/>
      <c r="M2" s="355"/>
      <c r="N2" s="355"/>
      <c r="O2" s="355"/>
      <c r="P2" s="355"/>
      <c r="Q2" s="2"/>
      <c r="S2" s="354" t="s">
        <v>184</v>
      </c>
      <c r="T2" s="354"/>
      <c r="U2" s="354"/>
      <c r="W2" s="346" t="s">
        <v>352</v>
      </c>
      <c r="X2" s="347"/>
      <c r="Y2" s="347"/>
      <c r="Z2" s="347"/>
    </row>
    <row r="3" spans="1:26" ht="15">
      <c r="A3" s="2"/>
      <c r="Q3" s="2"/>
      <c r="S3" s="357" t="s">
        <v>185</v>
      </c>
      <c r="T3" s="357"/>
      <c r="U3" s="357"/>
      <c r="W3" s="348" t="s">
        <v>353</v>
      </c>
      <c r="X3" s="349"/>
      <c r="Y3" s="349"/>
      <c r="Z3" s="349"/>
    </row>
    <row r="4" spans="1:26" ht="15">
      <c r="A4" s="2"/>
      <c r="Q4" s="2"/>
      <c r="S4" s="357" t="s">
        <v>186</v>
      </c>
      <c r="T4" s="357"/>
      <c r="U4" s="357"/>
      <c r="W4" s="348" t="s">
        <v>186</v>
      </c>
      <c r="X4" s="349"/>
      <c r="Y4" s="349"/>
      <c r="Z4" s="349"/>
    </row>
    <row r="5" spans="1:26" ht="15.75" thickBot="1">
      <c r="A5" s="2"/>
      <c r="G5" s="3"/>
      <c r="H5" s="3"/>
      <c r="I5" s="3"/>
      <c r="J5" s="3"/>
      <c r="K5" s="3"/>
      <c r="Q5" s="2"/>
      <c r="S5" s="357" t="s">
        <v>187</v>
      </c>
      <c r="T5" s="357"/>
      <c r="U5" s="357"/>
      <c r="W5" s="348" t="s">
        <v>187</v>
      </c>
      <c r="X5" s="349"/>
      <c r="Y5" s="349"/>
      <c r="Z5" s="349"/>
    </row>
    <row r="6" spans="1:24" ht="16.5" thickBot="1" thickTop="1">
      <c r="A6" s="2"/>
      <c r="C6" s="358"/>
      <c r="D6" s="359"/>
      <c r="E6" s="360"/>
      <c r="G6" s="5"/>
      <c r="H6" s="4" t="s">
        <v>0</v>
      </c>
      <c r="J6" s="36" t="s">
        <v>197</v>
      </c>
      <c r="Q6" s="2"/>
      <c r="X6" s="1" t="s">
        <v>257</v>
      </c>
    </row>
    <row r="7" spans="1:24" ht="15.5" customHeight="1" thickBot="1" thickTop="1">
      <c r="A7" s="2"/>
      <c r="C7" s="361"/>
      <c r="D7" s="362"/>
      <c r="E7" s="363"/>
      <c r="G7" s="3"/>
      <c r="H7" s="3"/>
      <c r="I7" s="3"/>
      <c r="J7" s="3"/>
      <c r="K7" s="3"/>
      <c r="L7" s="76" t="s">
        <v>256</v>
      </c>
      <c r="M7" s="114" t="s">
        <v>264</v>
      </c>
      <c r="N7" s="356"/>
      <c r="O7" s="356"/>
      <c r="Q7" s="2"/>
      <c r="X7" s="1" t="s">
        <v>258</v>
      </c>
    </row>
    <row r="8" spans="1:24" ht="16.5" thickBot="1" thickTop="1">
      <c r="A8" s="2"/>
      <c r="C8" s="361"/>
      <c r="D8" s="362"/>
      <c r="E8" s="363"/>
      <c r="N8" s="4"/>
      <c r="O8" s="4"/>
      <c r="Q8" s="2"/>
      <c r="X8" s="1" t="s">
        <v>259</v>
      </c>
    </row>
    <row r="9" spans="1:24" ht="22.5" customHeight="1" thickBot="1" thickTop="1">
      <c r="A9" s="2"/>
      <c r="C9" s="361"/>
      <c r="D9" s="362"/>
      <c r="E9" s="363"/>
      <c r="I9" s="353" t="s">
        <v>188</v>
      </c>
      <c r="J9" s="353"/>
      <c r="L9" s="76" t="s">
        <v>240</v>
      </c>
      <c r="M9" s="113">
        <v>1</v>
      </c>
      <c r="Q9" s="2"/>
      <c r="X9" s="1" t="s">
        <v>260</v>
      </c>
    </row>
    <row r="10" spans="1:24" ht="30.5" customHeight="1" thickTop="1">
      <c r="A10" s="2"/>
      <c r="C10" s="361"/>
      <c r="D10" s="362"/>
      <c r="E10" s="363"/>
      <c r="Q10" s="2"/>
      <c r="X10" s="1" t="s">
        <v>261</v>
      </c>
    </row>
    <row r="11" spans="1:24" ht="22" customHeight="1">
      <c r="A11" s="2"/>
      <c r="C11" s="361"/>
      <c r="D11" s="362"/>
      <c r="E11" s="363"/>
      <c r="G11" s="87" t="s">
        <v>2</v>
      </c>
      <c r="H11" s="88">
        <v>1</v>
      </c>
      <c r="I11" s="88">
        <v>2</v>
      </c>
      <c r="J11" s="88">
        <v>3</v>
      </c>
      <c r="K11" s="88">
        <v>4</v>
      </c>
      <c r="L11" s="88">
        <v>5</v>
      </c>
      <c r="M11" s="88">
        <v>6</v>
      </c>
      <c r="N11" s="88">
        <v>7</v>
      </c>
      <c r="O11" s="88">
        <v>8</v>
      </c>
      <c r="P11" s="89" t="s">
        <v>1</v>
      </c>
      <c r="Q11" s="2"/>
      <c r="X11" s="1" t="s">
        <v>262</v>
      </c>
    </row>
    <row r="12" spans="1:24" ht="22" customHeight="1">
      <c r="A12" s="2"/>
      <c r="C12" s="361"/>
      <c r="D12" s="362"/>
      <c r="E12" s="363"/>
      <c r="G12" s="90" t="s">
        <v>182</v>
      </c>
      <c r="H12" s="90">
        <f>Enrolment!U7</f>
        <v>7</v>
      </c>
      <c r="I12" s="90">
        <f>Enrolment!U8</f>
        <v>24</v>
      </c>
      <c r="J12" s="90">
        <f>Enrolment!U9</f>
        <v>13</v>
      </c>
      <c r="K12" s="90">
        <f>Enrolment!U10</f>
        <v>16</v>
      </c>
      <c r="L12" s="90">
        <f>Enrolment!U11</f>
        <v>17</v>
      </c>
      <c r="M12" s="90">
        <f>Enrolment!U12</f>
        <v>23</v>
      </c>
      <c r="N12" s="90">
        <f>Enrolment!U13</f>
        <v>19</v>
      </c>
      <c r="O12" s="90">
        <f>Enrolment!U14</f>
        <v>18</v>
      </c>
      <c r="P12" s="90">
        <f>SUM(H12:O12)</f>
        <v>137</v>
      </c>
      <c r="Q12" s="2"/>
      <c r="X12" s="1" t="s">
        <v>263</v>
      </c>
    </row>
    <row r="13" spans="1:24" ht="28" customHeight="1">
      <c r="A13" s="2"/>
      <c r="C13" s="361"/>
      <c r="D13" s="362"/>
      <c r="E13" s="363"/>
      <c r="G13" s="92" t="s">
        <v>267</v>
      </c>
      <c r="H13" s="41">
        <f>IF($M$9=1,COUNTIFS('DATA ENTRY'!$F$9:$F$1000,H$11,'DATA ENTRY'!$T$9:$T$1000,"ONLINE"),IF($M$9=2,COUNTIFS('DATA ENTRY'!$F$9:$F$1000,H$11,'DATA ENTRY'!$U$9:$U$1000,"ONLINE"),IF($M$9=3,COUNTIFS('DATA ENTRY'!$F$9:$F$1000,H$11,'DATA ENTRY'!$V$9:$V$1000,"ONLINE"),IF($M$9=4,COUNTIFS('DATA ENTRY'!$F$9:$F$1000,H$11,'DATA ENTRY'!$W$9:$W$1000,"ONLINE"),IF($M$9=5,COUNTIFS('DATA ENTRY'!$F$9:$F$1000,H$11,'DATA ENTRY'!$X$9:$X$1000,"ONLINE"),"")))))+IF($M$9=1,COUNTIFS('DATA ENTRY'!$F$9:$F$1000,H$11,'DATA ENTRY'!$T$9:$T$1000,"OFFLINE"),IF($M$9=2,COUNTIFS('DATA ENTRY'!$F$9:$F$1000,H$11,'DATA ENTRY'!$U$9:$U$1000,"OFFLINE"),IF($M$9=3,COUNTIFS('DATA ENTRY'!$F$9:$F$1000,H$11,'DATA ENTRY'!$V$9:$V$1000,"OFFLINE"),IF($M$9=4,COUNTIFS('DATA ENTRY'!$F$9:$F$1000,H$11,'DATA ENTRY'!$W$9:$W$1000,"OFFLINE"),IF($M$9=5,COUNTIFS('DATA ENTRY'!$F$9:$F$1000,H$11,'DATA ENTRY'!$X$9:$X$1000,"OFFLINE"),"")))))</f>
        <v>0</v>
      </c>
      <c r="I13" s="41">
        <f>IF($M$9=1,COUNTIFS('DATA ENTRY'!$F$9:$F$1000,I$11,'DATA ENTRY'!$T$9:$T$1000,"ONLINE"),IF($M$9=2,COUNTIFS('DATA ENTRY'!$F$9:$F$1000,I$11,'DATA ENTRY'!$U$9:$U$1000,"ONLINE"),IF($M$9=3,COUNTIFS('DATA ENTRY'!$F$9:$F$1000,I$11,'DATA ENTRY'!$V$9:$V$1000,"ONLINE"),IF($M$9=4,COUNTIFS('DATA ENTRY'!$F$9:$F$1000,I$11,'DATA ENTRY'!$W$9:$W$1000,"ONLINE"),IF($M$9=5,COUNTIFS('DATA ENTRY'!$F$9:$F$1000,I$11,'DATA ENTRY'!$X$9:$X$1000,"ONLINE"),"")))))+IF($M$9=1,COUNTIFS('DATA ENTRY'!$F$9:$F$1000,I$11,'DATA ENTRY'!$T$9:$T$1000,"OFFLINE"),IF($M$9=2,COUNTIFS('DATA ENTRY'!$F$9:$F$1000,I$11,'DATA ENTRY'!$U$9:$U$1000,"OFFLINE"),IF($M$9=3,COUNTIFS('DATA ENTRY'!$F$9:$F$1000,I$11,'DATA ENTRY'!$V$9:$V$1000,"OFFLINE"),IF($M$9=4,COUNTIFS('DATA ENTRY'!$F$9:$F$1000,I$11,'DATA ENTRY'!$W$9:$W$1000,"OFFLINE"),IF($M$9=5,COUNTIFS('DATA ENTRY'!$F$9:$F$1000,I$11,'DATA ENTRY'!$X$9:$X$1000,"OFFLINE"),"")))))</f>
        <v>0</v>
      </c>
      <c r="J13" s="41">
        <f>IF($M$9=1,COUNTIFS('DATA ENTRY'!$F$9:$F$1000,J$11,'DATA ENTRY'!$T$9:$T$1000,"ONLINE"),IF($M$9=2,COUNTIFS('DATA ENTRY'!$F$9:$F$1000,J$11,'DATA ENTRY'!$U$9:$U$1000,"ONLINE"),IF($M$9=3,COUNTIFS('DATA ENTRY'!$F$9:$F$1000,J$11,'DATA ENTRY'!$V$9:$V$1000,"ONLINE"),IF($M$9=4,COUNTIFS('DATA ENTRY'!$F$9:$F$1000,J$11,'DATA ENTRY'!$W$9:$W$1000,"ONLINE"),IF($M$9=5,COUNTIFS('DATA ENTRY'!$F$9:$F$1000,J$11,'DATA ENTRY'!$X$9:$X$1000,"ONLINE"),"")))))+IF($M$9=1,COUNTIFS('DATA ENTRY'!$F$9:$F$1000,J$11,'DATA ENTRY'!$T$9:$T$1000,"OFFLINE"),IF($M$9=2,COUNTIFS('DATA ENTRY'!$F$9:$F$1000,J$11,'DATA ENTRY'!$U$9:$U$1000,"OFFLINE"),IF($M$9=3,COUNTIFS('DATA ENTRY'!$F$9:$F$1000,J$11,'DATA ENTRY'!$V$9:$V$1000,"OFFLINE"),IF($M$9=4,COUNTIFS('DATA ENTRY'!$F$9:$F$1000,J$11,'DATA ENTRY'!$W$9:$W$1000,"OFFLINE"),IF($M$9=5,COUNTIFS('DATA ENTRY'!$F$9:$F$1000,J$11,'DATA ENTRY'!$X$9:$X$1000,"OFFLINE"),"")))))</f>
        <v>0</v>
      </c>
      <c r="K13" s="41">
        <f>IF($M$9=1,COUNTIFS('DATA ENTRY'!$F$9:$F$1000,K$11,'DATA ENTRY'!$T$9:$T$1000,"ONLINE"),IF($M$9=2,COUNTIFS('DATA ENTRY'!$F$9:$F$1000,K$11,'DATA ENTRY'!$U$9:$U$1000,"ONLINE"),IF($M$9=3,COUNTIFS('DATA ENTRY'!$F$9:$F$1000,K$11,'DATA ENTRY'!$V$9:$V$1000,"ONLINE"),IF($M$9=4,COUNTIFS('DATA ENTRY'!$F$9:$F$1000,K$11,'DATA ENTRY'!$W$9:$W$1000,"ONLINE"),IF($M$9=5,COUNTIFS('DATA ENTRY'!$F$9:$F$1000,K$11,'DATA ENTRY'!$X$9:$X$1000,"ONLINE"),"")))))+IF($M$9=1,COUNTIFS('DATA ENTRY'!$F$9:$F$1000,K$11,'DATA ENTRY'!$T$9:$T$1000,"OFFLINE"),IF($M$9=2,COUNTIFS('DATA ENTRY'!$F$9:$F$1000,K$11,'DATA ENTRY'!$U$9:$U$1000,"OFFLINE"),IF($M$9=3,COUNTIFS('DATA ENTRY'!$F$9:$F$1000,K$11,'DATA ENTRY'!$V$9:$V$1000,"OFFLINE"),IF($M$9=4,COUNTIFS('DATA ENTRY'!$F$9:$F$1000,K$11,'DATA ENTRY'!$W$9:$W$1000,"OFFLINE"),IF($M$9=5,COUNTIFS('DATA ENTRY'!$F$9:$F$1000,K$11,'DATA ENTRY'!$X$9:$X$1000,"OFFLINE"),"")))))</f>
        <v>0</v>
      </c>
      <c r="L13" s="41">
        <f>IF($M$9=1,COUNTIFS('DATA ENTRY'!$F$9:$F$1000,L$11,'DATA ENTRY'!$T$9:$T$1000,"ONLINE"),IF($M$9=2,COUNTIFS('DATA ENTRY'!$F$9:$F$1000,L$11,'DATA ENTRY'!$U$9:$U$1000,"ONLINE"),IF($M$9=3,COUNTIFS('DATA ENTRY'!$F$9:$F$1000,L$11,'DATA ENTRY'!$V$9:$V$1000,"ONLINE"),IF($M$9=4,COUNTIFS('DATA ENTRY'!$F$9:$F$1000,L$11,'DATA ENTRY'!$W$9:$W$1000,"ONLINE"),IF($M$9=5,COUNTIFS('DATA ENTRY'!$F$9:$F$1000,L$11,'DATA ENTRY'!$X$9:$X$1000,"ONLINE"),"")))))+IF($M$9=1,COUNTIFS('DATA ENTRY'!$F$9:$F$1000,L$11,'DATA ENTRY'!$T$9:$T$1000,"OFFLINE"),IF($M$9=2,COUNTIFS('DATA ENTRY'!$F$9:$F$1000,L$11,'DATA ENTRY'!$U$9:$U$1000,"OFFLINE"),IF($M$9=3,COUNTIFS('DATA ENTRY'!$F$9:$F$1000,L$11,'DATA ENTRY'!$V$9:$V$1000,"OFFLINE"),IF($M$9=4,COUNTIFS('DATA ENTRY'!$F$9:$F$1000,L$11,'DATA ENTRY'!$W$9:$W$1000,"OFFLINE"),IF($M$9=5,COUNTIFS('DATA ENTRY'!$F$9:$F$1000,L$11,'DATA ENTRY'!$X$9:$X$1000,"OFFLINE"),"")))))</f>
        <v>0</v>
      </c>
      <c r="M13" s="41">
        <f>IF($M$9=1,COUNTIFS('DATA ENTRY'!$F$9:$F$1000,M$11,'DATA ENTRY'!$T$9:$T$1000,"ONLINE"),IF($M$9=2,COUNTIFS('DATA ENTRY'!$F$9:$F$1000,M$11,'DATA ENTRY'!$U$9:$U$1000,"ONLINE"),IF($M$9=3,COUNTIFS('DATA ENTRY'!$F$9:$F$1000,M$11,'DATA ENTRY'!$V$9:$V$1000,"ONLINE"),IF($M$9=4,COUNTIFS('DATA ENTRY'!$F$9:$F$1000,M$11,'DATA ENTRY'!$W$9:$W$1000,"ONLINE"),IF($M$9=5,COUNTIFS('DATA ENTRY'!$F$9:$F$1000,M$11,'DATA ENTRY'!$X$9:$X$1000,"ONLINE"),"")))))+IF($M$9=1,COUNTIFS('DATA ENTRY'!$F$9:$F$1000,M$11,'DATA ENTRY'!$T$9:$T$1000,"OFFLINE"),IF($M$9=2,COUNTIFS('DATA ENTRY'!$F$9:$F$1000,M$11,'DATA ENTRY'!$U$9:$U$1000,"OFFLINE"),IF($M$9=3,COUNTIFS('DATA ENTRY'!$F$9:$F$1000,M$11,'DATA ENTRY'!$V$9:$V$1000,"OFFLINE"),IF($M$9=4,COUNTIFS('DATA ENTRY'!$F$9:$F$1000,M$11,'DATA ENTRY'!$W$9:$W$1000,"OFFLINE"),IF($M$9=5,COUNTIFS('DATA ENTRY'!$F$9:$F$1000,M$11,'DATA ENTRY'!$X$9:$X$1000,"OFFLINE"),"")))))</f>
        <v>0</v>
      </c>
      <c r="N13" s="41">
        <f>IF($M$9=1,COUNTIFS('DATA ENTRY'!$F$9:$F$1000,N$11,'DATA ENTRY'!$T$9:$T$1000,"ONLINE"),IF($M$9=2,COUNTIFS('DATA ENTRY'!$F$9:$F$1000,N$11,'DATA ENTRY'!$U$9:$U$1000,"ONLINE"),IF($M$9=3,COUNTIFS('DATA ENTRY'!$F$9:$F$1000,N$11,'DATA ENTRY'!$V$9:$V$1000,"ONLINE"),IF($M$9=4,COUNTIFS('DATA ENTRY'!$F$9:$F$1000,N$11,'DATA ENTRY'!$W$9:$W$1000,"ONLINE"),IF($M$9=5,COUNTIFS('DATA ENTRY'!$F$9:$F$1000,N$11,'DATA ENTRY'!$X$9:$X$1000,"ONLINE"),"")))))+IF($M$9=1,COUNTIFS('DATA ENTRY'!$F$9:$F$1000,N$11,'DATA ENTRY'!$T$9:$T$1000,"OFFLINE"),IF($M$9=2,COUNTIFS('DATA ENTRY'!$F$9:$F$1000,N$11,'DATA ENTRY'!$U$9:$U$1000,"OFFLINE"),IF($M$9=3,COUNTIFS('DATA ENTRY'!$F$9:$F$1000,N$11,'DATA ENTRY'!$V$9:$V$1000,"OFFLINE"),IF($M$9=4,COUNTIFS('DATA ENTRY'!$F$9:$F$1000,N$11,'DATA ENTRY'!$W$9:$W$1000,"OFFLINE"),IF($M$9=5,COUNTIFS('DATA ENTRY'!$F$9:$F$1000,N$11,'DATA ENTRY'!$X$9:$X$1000,"OFFLINE"),"")))))</f>
        <v>0</v>
      </c>
      <c r="O13" s="41">
        <f>IF($M$9=1,COUNTIFS('DATA ENTRY'!$F$9:$F$1000,O$11,'DATA ENTRY'!$T$9:$T$1000,"ONLINE"),IF($M$9=2,COUNTIFS('DATA ENTRY'!$F$9:$F$1000,O$11,'DATA ENTRY'!$U$9:$U$1000,"ONLINE"),IF($M$9=3,COUNTIFS('DATA ENTRY'!$F$9:$F$1000,O$11,'DATA ENTRY'!$V$9:$V$1000,"ONLINE"),IF($M$9=4,COUNTIFS('DATA ENTRY'!$F$9:$F$1000,O$11,'DATA ENTRY'!$W$9:$W$1000,"ONLINE"),IF($M$9=5,COUNTIFS('DATA ENTRY'!$F$9:$F$1000,O$11,'DATA ENTRY'!$X$9:$X$1000,"ONLINE"),"")))))+IF($M$9=1,COUNTIFS('DATA ENTRY'!$F$9:$F$1000,O$11,'DATA ENTRY'!$T$9:$T$1000,"OFFLINE"),IF($M$9=2,COUNTIFS('DATA ENTRY'!$F$9:$F$1000,O$11,'DATA ENTRY'!$U$9:$U$1000,"OFFLINE"),IF($M$9=3,COUNTIFS('DATA ENTRY'!$F$9:$F$1000,O$11,'DATA ENTRY'!$V$9:$V$1000,"OFFLINE"),IF($M$9=4,COUNTIFS('DATA ENTRY'!$F$9:$F$1000,O$11,'DATA ENTRY'!$W$9:$W$1000,"OFFLINE"),IF($M$9=5,COUNTIFS('DATA ENTRY'!$F$9:$F$1000,O$11,'DATA ENTRY'!$X$9:$X$1000,"OFFLINE"),"")))))</f>
        <v>18</v>
      </c>
      <c r="P13" s="41">
        <f>SUM(H13:O13)</f>
        <v>18</v>
      </c>
      <c r="Q13" s="2"/>
      <c r="X13" s="1" t="s">
        <v>264</v>
      </c>
    </row>
    <row r="14" spans="1:17" ht="27" customHeight="1">
      <c r="A14" s="2"/>
      <c r="C14" s="361"/>
      <c r="D14" s="362"/>
      <c r="E14" s="363"/>
      <c r="G14" s="92" t="s">
        <v>254</v>
      </c>
      <c r="H14" s="42">
        <f aca="true" t="shared" si="0" ref="H14:P14">H12-H13</f>
        <v>7</v>
      </c>
      <c r="I14" s="42">
        <f t="shared" si="0"/>
        <v>24</v>
      </c>
      <c r="J14" s="42">
        <f t="shared" si="0"/>
        <v>13</v>
      </c>
      <c r="K14" s="42">
        <f t="shared" si="0"/>
        <v>16</v>
      </c>
      <c r="L14" s="42">
        <f t="shared" si="0"/>
        <v>17</v>
      </c>
      <c r="M14" s="42">
        <f t="shared" si="0"/>
        <v>23</v>
      </c>
      <c r="N14" s="42">
        <f t="shared" si="0"/>
        <v>19</v>
      </c>
      <c r="O14" s="42">
        <f t="shared" si="0"/>
        <v>0</v>
      </c>
      <c r="P14" s="42">
        <f t="shared" si="0"/>
        <v>119</v>
      </c>
      <c r="Q14" s="2"/>
    </row>
    <row r="15" spans="1:17" ht="26.5" customHeight="1">
      <c r="A15" s="2"/>
      <c r="C15" s="361"/>
      <c r="D15" s="362"/>
      <c r="E15" s="363"/>
      <c r="F15" s="49"/>
      <c r="G15" s="91" t="s">
        <v>268</v>
      </c>
      <c r="H15" s="41">
        <f>IF($M$9=1,COUNTIFS('DATA ENTRY'!$F$9:$F$1000,H$11,'DATA ENTRY'!$Y$9:$Y$1000,"ONLINE"),IF($M$9=2,COUNTIFS('DATA ENTRY'!$F$9:$F$1000,H$11,'DATA ENTRY'!$Z$9:$Z$1000,"ONLINE"),IF($M$9=3,COUNTIFS('DATA ENTRY'!$F$9:$F$1000,H$11,'DATA ENTRY'!$AA$9:$AA$1000,"ONLINE"),IF($M$9=4,COUNTIFS('DATA ENTRY'!$F$9:$F$1000,H$11,'DATA ENTRY'!$AB$9:$AB$1000,"ONLINE"),IF($M$9=5,COUNTIFS('DATA ENTRY'!$F$9:$F$1000,H$11,'DATA ENTRY'!$AC$9:$AC$1000,"ONLINE"),"")))))+IF($M$9=1,COUNTIFS('DATA ENTRY'!$F$9:$F$1000,H$11,'DATA ENTRY'!$Y$9:$Y$1000,"OFFLINE"),IF($M$9=2,COUNTIFS('DATA ENTRY'!$F$9:$F$1000,H$11,'DATA ENTRY'!$Z$9:$Z$1000,"OFFLINE"),IF($M$9=3,COUNTIFS('DATA ENTRY'!$F$9:$F$1000,H$11,'DATA ENTRY'!$AA$9:$AA$1000,"OFFLINE"),IF($M$9=4,COUNTIFS('DATA ENTRY'!$F$9:$F$1000,H$11,'DATA ENTRY'!$AB$9:$AB$1000,"OFFLINE"),IF($M$9=5,COUNTIFS('DATA ENTRY'!$F$9:$F$1000,H$11,'DATA ENTRY'!$AC$9:$AC$1000,"OFFLINE"),"")))))</f>
        <v>1</v>
      </c>
      <c r="I15" s="41">
        <f>IF($M$9=1,COUNTIFS('DATA ENTRY'!$F$9:$F$1000,I$11,'DATA ENTRY'!$Y$9:$Y$1000,"ONLINE"),IF($M$9=2,COUNTIFS('DATA ENTRY'!$F$9:$F$1000,I$11,'DATA ENTRY'!$Z$9:$Z$1000,"ONLINE"),IF($M$9=3,COUNTIFS('DATA ENTRY'!$F$9:$F$1000,I$11,'DATA ENTRY'!$AA$9:$AA$1000,"ONLINE"),IF($M$9=4,COUNTIFS('DATA ENTRY'!$F$9:$F$1000,I$11,'DATA ENTRY'!$AB$9:$AB$1000,"ONLINE"),IF($M$9=5,COUNTIFS('DATA ENTRY'!$F$9:$F$1000,I$11,'DATA ENTRY'!$AC$9:$AC$1000,"ONLINE"),"")))))+IF($M$9=1,COUNTIFS('DATA ENTRY'!$F$9:$F$1000,I$11,'DATA ENTRY'!$Y$9:$Y$1000,"OFFLINE"),IF($M$9=2,COUNTIFS('DATA ENTRY'!$F$9:$F$1000,I$11,'DATA ENTRY'!$Z$9:$Z$1000,"OFFLINE"),IF($M$9=3,COUNTIFS('DATA ENTRY'!$F$9:$F$1000,I$11,'DATA ENTRY'!$AA$9:$AA$1000,"OFFLINE"),IF($M$9=4,COUNTIFS('DATA ENTRY'!$F$9:$F$1000,I$11,'DATA ENTRY'!$AB$9:$AB$1000,"OFFLINE"),IF($M$9=5,COUNTIFS('DATA ENTRY'!$F$9:$F$1000,I$11,'DATA ENTRY'!$AC$9:$AC$1000,"OFFLINE"),"")))))</f>
        <v>0</v>
      </c>
      <c r="J15" s="41">
        <f>IF($M$9=1,COUNTIFS('DATA ENTRY'!$F$9:$F$1000,J$11,'DATA ENTRY'!$Y$9:$Y$1000,"ONLINE"),IF($M$9=2,COUNTIFS('DATA ENTRY'!$F$9:$F$1000,J$11,'DATA ENTRY'!$Z$9:$Z$1000,"ONLINE"),IF($M$9=3,COUNTIFS('DATA ENTRY'!$F$9:$F$1000,J$11,'DATA ENTRY'!$AA$9:$AA$1000,"ONLINE"),IF($M$9=4,COUNTIFS('DATA ENTRY'!$F$9:$F$1000,J$11,'DATA ENTRY'!$AB$9:$AB$1000,"ONLINE"),IF($M$9=5,COUNTIFS('DATA ENTRY'!$F$9:$F$1000,J$11,'DATA ENTRY'!$AC$9:$AC$1000,"ONLINE"),"")))))+IF($M$9=1,COUNTIFS('DATA ENTRY'!$F$9:$F$1000,J$11,'DATA ENTRY'!$Y$9:$Y$1000,"OFFLINE"),IF($M$9=2,COUNTIFS('DATA ENTRY'!$F$9:$F$1000,J$11,'DATA ENTRY'!$Z$9:$Z$1000,"OFFLINE"),IF($M$9=3,COUNTIFS('DATA ENTRY'!$F$9:$F$1000,J$11,'DATA ENTRY'!$AA$9:$AA$1000,"OFFLINE"),IF($M$9=4,COUNTIFS('DATA ENTRY'!$F$9:$F$1000,J$11,'DATA ENTRY'!$AB$9:$AB$1000,"OFFLINE"),IF($M$9=5,COUNTIFS('DATA ENTRY'!$F$9:$F$1000,J$11,'DATA ENTRY'!$AC$9:$AC$1000,"OFFLINE"),"")))))</f>
        <v>0</v>
      </c>
      <c r="K15" s="41">
        <f>IF($M$9=1,COUNTIFS('DATA ENTRY'!$F$9:$F$1000,K$11,'DATA ENTRY'!$Y$9:$Y$1000,"ONLINE"),IF($M$9=2,COUNTIFS('DATA ENTRY'!$F$9:$F$1000,K$11,'DATA ENTRY'!$Z$9:$Z$1000,"ONLINE"),IF($M$9=3,COUNTIFS('DATA ENTRY'!$F$9:$F$1000,K$11,'DATA ENTRY'!$AA$9:$AA$1000,"ONLINE"),IF($M$9=4,COUNTIFS('DATA ENTRY'!$F$9:$F$1000,K$11,'DATA ENTRY'!$AB$9:$AB$1000,"ONLINE"),IF($M$9=5,COUNTIFS('DATA ENTRY'!$F$9:$F$1000,K$11,'DATA ENTRY'!$AC$9:$AC$1000,"ONLINE"),"")))))+IF($M$9=1,COUNTIFS('DATA ENTRY'!$F$9:$F$1000,K$11,'DATA ENTRY'!$Y$9:$Y$1000,"OFFLINE"),IF($M$9=2,COUNTIFS('DATA ENTRY'!$F$9:$F$1000,K$11,'DATA ENTRY'!$Z$9:$Z$1000,"OFFLINE"),IF($M$9=3,COUNTIFS('DATA ENTRY'!$F$9:$F$1000,K$11,'DATA ENTRY'!$AA$9:$AA$1000,"OFFLINE"),IF($M$9=4,COUNTIFS('DATA ENTRY'!$F$9:$F$1000,K$11,'DATA ENTRY'!$AB$9:$AB$1000,"OFFLINE"),IF($M$9=5,COUNTIFS('DATA ENTRY'!$F$9:$F$1000,K$11,'DATA ENTRY'!$AC$9:$AC$1000,"OFFLINE"),"")))))</f>
        <v>0</v>
      </c>
      <c r="L15" s="41">
        <f>IF($M$9=1,COUNTIFS('DATA ENTRY'!$F$9:$F$1000,L$11,'DATA ENTRY'!$Y$9:$Y$1000,"ONLINE"),IF($M$9=2,COUNTIFS('DATA ENTRY'!$F$9:$F$1000,L$11,'DATA ENTRY'!$Z$9:$Z$1000,"ONLINE"),IF($M$9=3,COUNTIFS('DATA ENTRY'!$F$9:$F$1000,L$11,'DATA ENTRY'!$AA$9:$AA$1000,"ONLINE"),IF($M$9=4,COUNTIFS('DATA ENTRY'!$F$9:$F$1000,L$11,'DATA ENTRY'!$AB$9:$AB$1000,"ONLINE"),IF($M$9=5,COUNTIFS('DATA ENTRY'!$F$9:$F$1000,L$11,'DATA ENTRY'!$AC$9:$AC$1000,"ONLINE"),"")))))+IF($M$9=1,COUNTIFS('DATA ENTRY'!$F$9:$F$1000,L$11,'DATA ENTRY'!$Y$9:$Y$1000,"OFFLINE"),IF($M$9=2,COUNTIFS('DATA ENTRY'!$F$9:$F$1000,L$11,'DATA ENTRY'!$Z$9:$Z$1000,"OFFLINE"),IF($M$9=3,COUNTIFS('DATA ENTRY'!$F$9:$F$1000,L$11,'DATA ENTRY'!$AA$9:$AA$1000,"OFFLINE"),IF($M$9=4,COUNTIFS('DATA ENTRY'!$F$9:$F$1000,L$11,'DATA ENTRY'!$AB$9:$AB$1000,"OFFLINE"),IF($M$9=5,COUNTIFS('DATA ENTRY'!$F$9:$F$1000,L$11,'DATA ENTRY'!$AC$9:$AC$1000,"OFFLINE"),"")))))</f>
        <v>0</v>
      </c>
      <c r="M15" s="41">
        <f>IF($M$9=1,COUNTIFS('DATA ENTRY'!$F$9:$F$1000,M$11,'DATA ENTRY'!$Y$9:$Y$1000,"ONLINE"),IF($M$9=2,COUNTIFS('DATA ENTRY'!$F$9:$F$1000,M$11,'DATA ENTRY'!$Z$9:$Z$1000,"ONLINE"),IF($M$9=3,COUNTIFS('DATA ENTRY'!$F$9:$F$1000,M$11,'DATA ENTRY'!$AA$9:$AA$1000,"ONLINE"),IF($M$9=4,COUNTIFS('DATA ENTRY'!$F$9:$F$1000,M$11,'DATA ENTRY'!$AB$9:$AB$1000,"ONLINE"),IF($M$9=5,COUNTIFS('DATA ENTRY'!$F$9:$F$1000,M$11,'DATA ENTRY'!$AC$9:$AC$1000,"ONLINE"),"")))))+IF($M$9=1,COUNTIFS('DATA ENTRY'!$F$9:$F$1000,M$11,'DATA ENTRY'!$Y$9:$Y$1000,"OFFLINE"),IF($M$9=2,COUNTIFS('DATA ENTRY'!$F$9:$F$1000,M$11,'DATA ENTRY'!$Z$9:$Z$1000,"OFFLINE"),IF($M$9=3,COUNTIFS('DATA ENTRY'!$F$9:$F$1000,M$11,'DATA ENTRY'!$AA$9:$AA$1000,"OFFLINE"),IF($M$9=4,COUNTIFS('DATA ENTRY'!$F$9:$F$1000,M$11,'DATA ENTRY'!$AB$9:$AB$1000,"OFFLINE"),IF($M$9=5,COUNTIFS('DATA ENTRY'!$F$9:$F$1000,M$11,'DATA ENTRY'!$AC$9:$AC$1000,"OFFLINE"),"")))))</f>
        <v>0</v>
      </c>
      <c r="N15" s="41">
        <f>IF($M$9=1,COUNTIFS('DATA ENTRY'!$F$9:$F$1000,N$11,'DATA ENTRY'!$Y$9:$Y$1000,"ONLINE"),IF($M$9=2,COUNTIFS('DATA ENTRY'!$F$9:$F$1000,N$11,'DATA ENTRY'!$Z$9:$Z$1000,"ONLINE"),IF($M$9=3,COUNTIFS('DATA ENTRY'!$F$9:$F$1000,N$11,'DATA ENTRY'!$AA$9:$AA$1000,"ONLINE"),IF($M$9=4,COUNTIFS('DATA ENTRY'!$F$9:$F$1000,N$11,'DATA ENTRY'!$AB$9:$AB$1000,"ONLINE"),IF($M$9=5,COUNTIFS('DATA ENTRY'!$F$9:$F$1000,N$11,'DATA ENTRY'!$AC$9:$AC$1000,"ONLINE"),"")))))+IF($M$9=1,COUNTIFS('DATA ENTRY'!$F$9:$F$1000,N$11,'DATA ENTRY'!$Y$9:$Y$1000,"OFFLINE"),IF($M$9=2,COUNTIFS('DATA ENTRY'!$F$9:$F$1000,N$11,'DATA ENTRY'!$Z$9:$Z$1000,"OFFLINE"),IF($M$9=3,COUNTIFS('DATA ENTRY'!$F$9:$F$1000,N$11,'DATA ENTRY'!$AA$9:$AA$1000,"OFFLINE"),IF($M$9=4,COUNTIFS('DATA ENTRY'!$F$9:$F$1000,N$11,'DATA ENTRY'!$AB$9:$AB$1000,"OFFLINE"),IF($M$9=5,COUNTIFS('DATA ENTRY'!$F$9:$F$1000,N$11,'DATA ENTRY'!$AC$9:$AC$1000,"OFFLINE"),"")))))</f>
        <v>0</v>
      </c>
      <c r="O15" s="41">
        <f>IF($M$9=1,COUNTIFS('DATA ENTRY'!$F$9:$F$1000,O$11,'DATA ENTRY'!$Y$9:$Y$1000,"ONLINE"),IF($M$9=2,COUNTIFS('DATA ENTRY'!$F$9:$F$1000,O$11,'DATA ENTRY'!$Z$9:$Z$1000,"ONLINE"),IF($M$9=3,COUNTIFS('DATA ENTRY'!$F$9:$F$1000,O$11,'DATA ENTRY'!$AA$9:$AA$1000,"ONLINE"),IF($M$9=4,COUNTIFS('DATA ENTRY'!$F$9:$F$1000,O$11,'DATA ENTRY'!$AB$9:$AB$1000,"ONLINE"),IF($M$9=5,COUNTIFS('DATA ENTRY'!$F$9:$F$1000,O$11,'DATA ENTRY'!$AC$9:$AC$1000,"ONLINE"),"")))))+IF($M$9=1,COUNTIFS('DATA ENTRY'!$F$9:$F$1000,O$11,'DATA ENTRY'!$Y$9:$Y$1000,"OFFLINE"),IF($M$9=2,COUNTIFS('DATA ENTRY'!$F$9:$F$1000,O$11,'DATA ENTRY'!$Z$9:$Z$1000,"OFFLINE"),IF($M$9=3,COUNTIFS('DATA ENTRY'!$F$9:$F$1000,O$11,'DATA ENTRY'!$AA$9:$AA$1000,"OFFLINE"),IF($M$9=4,COUNTIFS('DATA ENTRY'!$F$9:$F$1000,O$11,'DATA ENTRY'!$AB$9:$AB$1000,"OFFLINE"),IF($M$9=5,COUNTIFS('DATA ENTRY'!$F$9:$F$1000,O$11,'DATA ENTRY'!$AC$9:$AC$1000,"OFFLINE"),"")))))</f>
        <v>17</v>
      </c>
      <c r="P15" s="41">
        <f>SUM(H15:O15)</f>
        <v>18</v>
      </c>
      <c r="Q15" s="2"/>
    </row>
    <row r="16" spans="1:17" ht="27" customHeight="1">
      <c r="A16" s="2"/>
      <c r="C16" s="361"/>
      <c r="D16" s="362"/>
      <c r="E16" s="363"/>
      <c r="G16" s="91" t="s">
        <v>255</v>
      </c>
      <c r="H16" s="75">
        <f>H12-H15</f>
        <v>6</v>
      </c>
      <c r="I16" s="75">
        <f aca="true" t="shared" si="1" ref="I16:O16">I12-I15</f>
        <v>24</v>
      </c>
      <c r="J16" s="75">
        <f t="shared" si="1"/>
        <v>13</v>
      </c>
      <c r="K16" s="75">
        <f t="shared" si="1"/>
        <v>16</v>
      </c>
      <c r="L16" s="75">
        <f t="shared" si="1"/>
        <v>17</v>
      </c>
      <c r="M16" s="75">
        <f t="shared" si="1"/>
        <v>23</v>
      </c>
      <c r="N16" s="75">
        <f t="shared" si="1"/>
        <v>19</v>
      </c>
      <c r="O16" s="75">
        <f t="shared" si="1"/>
        <v>1</v>
      </c>
      <c r="P16" s="75">
        <f>SUM(H16:O16)</f>
        <v>119</v>
      </c>
      <c r="Q16" s="2"/>
    </row>
    <row r="17" spans="1:17" s="7" customFormat="1" ht="29.5" customHeight="1" thickBot="1">
      <c r="A17" s="6"/>
      <c r="C17" s="364"/>
      <c r="D17" s="365"/>
      <c r="E17" s="366"/>
      <c r="G17" s="92" t="s">
        <v>307</v>
      </c>
      <c r="H17" s="164">
        <f>IF($M$9=1,COUNTIFS('DATA ENTRY'!$F$9:$F$1000,H$11,'DATA ENTRY'!$K$9:$K$1000,"YES"),IF($M$9=2,COUNTIFS('DATA ENTRY'!$F$9:$F$1000,H$11,'DATA ENTRY'!$L$9:$L$1000,"YES"),IF($M$9=3,COUNTIFS('DATA ENTRY'!$F$9:$F$1000,H$11,'DATA ENTRY'!$M$9:$M$1000,"YES"),IF($M$9=4,COUNTIFS('DATA ENTRY'!$F$9:$F$1000,H$11,'DATA ENTRY'!$N$9:$N$1000,"YES"),IF($M$9=5,COUNTIFS('DATA ENTRY'!$F$9:$F$1000,H$11,'DATA ENTRY'!$O$9:$O$1000,"YES"),"")))))</f>
        <v>0</v>
      </c>
      <c r="I17" s="164">
        <f>IF($M$9=1,COUNTIFS('DATA ENTRY'!$F$9:$F$1000,I$11,'DATA ENTRY'!$K$9:$K$1000,"YES"),IF($M$9=2,COUNTIFS('DATA ENTRY'!$F$9:$F$1000,I$11,'DATA ENTRY'!$L$9:$L$1000,"YES"),IF($M$9=3,COUNTIFS('DATA ENTRY'!$F$9:$F$1000,I$11,'DATA ENTRY'!$M$9:$M$1000,"YES"),IF($M$9=4,COUNTIFS('DATA ENTRY'!$F$9:$F$1000,I$11,'DATA ENTRY'!$N$9:$N$1000,"YES"),IF($M$9=5,COUNTIFS('DATA ENTRY'!$F$9:$F$1000,I$11,'DATA ENTRY'!$O$9:$O$1000,"YES"),"")))))</f>
        <v>0</v>
      </c>
      <c r="J17" s="164">
        <f>IF($M$9=1,COUNTIFS('DATA ENTRY'!$F$9:$F$1000,J$11,'DATA ENTRY'!$K$9:$K$1000,"YES"),IF($M$9=2,COUNTIFS('DATA ENTRY'!$F$9:$F$1000,J$11,'DATA ENTRY'!$L$9:$L$1000,"YES"),IF($M$9=3,COUNTIFS('DATA ENTRY'!$F$9:$F$1000,J$11,'DATA ENTRY'!$M$9:$M$1000,"YES"),IF($M$9=4,COUNTIFS('DATA ENTRY'!$F$9:$F$1000,J$11,'DATA ENTRY'!$N$9:$N$1000,"YES"),IF($M$9=5,COUNTIFS('DATA ENTRY'!$F$9:$F$1000,J$11,'DATA ENTRY'!$O$9:$O$1000,"YES"),"")))))</f>
        <v>0</v>
      </c>
      <c r="K17" s="164">
        <f>IF($M$9=1,COUNTIFS('DATA ENTRY'!$F$9:$F$1000,K$11,'DATA ENTRY'!$K$9:$K$1000,"YES"),IF($M$9=2,COUNTIFS('DATA ENTRY'!$F$9:$F$1000,K$11,'DATA ENTRY'!$L$9:$L$1000,"YES"),IF($M$9=3,COUNTIFS('DATA ENTRY'!$F$9:$F$1000,K$11,'DATA ENTRY'!$M$9:$M$1000,"YES"),IF($M$9=4,COUNTIFS('DATA ENTRY'!$F$9:$F$1000,K$11,'DATA ENTRY'!$N$9:$N$1000,"YES"),IF($M$9=5,COUNTIFS('DATA ENTRY'!$F$9:$F$1000,K$11,'DATA ENTRY'!$O$9:$O$1000,"YES"),"")))))</f>
        <v>0</v>
      </c>
      <c r="L17" s="164">
        <f>IF($M$9=1,COUNTIFS('DATA ENTRY'!$F$9:$F$1000,L$11,'DATA ENTRY'!$K$9:$K$1000,"YES"),IF($M$9=2,COUNTIFS('DATA ENTRY'!$F$9:$F$1000,L$11,'DATA ENTRY'!$L$9:$L$1000,"YES"),IF($M$9=3,COUNTIFS('DATA ENTRY'!$F$9:$F$1000,L$11,'DATA ENTRY'!$M$9:$M$1000,"YES"),IF($M$9=4,COUNTIFS('DATA ENTRY'!$F$9:$F$1000,L$11,'DATA ENTRY'!$N$9:$N$1000,"YES"),IF($M$9=5,COUNTIFS('DATA ENTRY'!$F$9:$F$1000,L$11,'DATA ENTRY'!$O$9:$O$1000,"YES"),"")))))</f>
        <v>0</v>
      </c>
      <c r="M17" s="164">
        <f>IF($M$9=1,COUNTIFS('DATA ENTRY'!$F$9:$F$1000,M$11,'DATA ENTRY'!$K$9:$K$1000,"YES"),IF($M$9=2,COUNTIFS('DATA ENTRY'!$F$9:$F$1000,M$11,'DATA ENTRY'!$L$9:$L$1000,"YES"),IF($M$9=3,COUNTIFS('DATA ENTRY'!$F$9:$F$1000,M$11,'DATA ENTRY'!$M$9:$M$1000,"YES"),IF($M$9=4,COUNTIFS('DATA ENTRY'!$F$9:$F$1000,M$11,'DATA ENTRY'!$N$9:$N$1000,"YES"),IF($M$9=5,COUNTIFS('DATA ENTRY'!$F$9:$F$1000,M$11,'DATA ENTRY'!$O$9:$O$1000,"YES"),"")))))</f>
        <v>0</v>
      </c>
      <c r="N17" s="164">
        <f>IF($M$9=1,COUNTIFS('DATA ENTRY'!$F$9:$F$1000,N$11,'DATA ENTRY'!$K$9:$K$1000,"YES"),IF($M$9=2,COUNTIFS('DATA ENTRY'!$F$9:$F$1000,N$11,'DATA ENTRY'!$L$9:$L$1000,"YES"),IF($M$9=3,COUNTIFS('DATA ENTRY'!$F$9:$F$1000,N$11,'DATA ENTRY'!$M$9:$M$1000,"YES"),IF($M$9=4,COUNTIFS('DATA ENTRY'!$F$9:$F$1000,N$11,'DATA ENTRY'!$N$9:$N$1000,"YES"),IF($M$9=5,COUNTIFS('DATA ENTRY'!$F$9:$F$1000,N$11,'DATA ENTRY'!$O$9:$O$1000,"YES"),"")))))</f>
        <v>0</v>
      </c>
      <c r="O17" s="164">
        <f>IF($M$9=1,COUNTIFS('DATA ENTRY'!$F$9:$F$1000,O$11,'DATA ENTRY'!$K$9:$K$1000,"YES"),IF($M$9=2,COUNTIFS('DATA ENTRY'!$F$9:$F$1000,O$11,'DATA ENTRY'!$L$9:$L$1000,"YES"),IF($M$9=3,COUNTIFS('DATA ENTRY'!$F$9:$F$1000,O$11,'DATA ENTRY'!$M$9:$M$1000,"YES"),IF($M$9=4,COUNTIFS('DATA ENTRY'!$F$9:$F$1000,O$11,'DATA ENTRY'!$N$9:$N$1000,"YES"),IF($M$9=5,COUNTIFS('DATA ENTRY'!$F$9:$F$1000,O$11,'DATA ENTRY'!$O$9:$O$1000,"YES"),"")))))</f>
        <v>18</v>
      </c>
      <c r="P17" s="164">
        <f>SUM(H17:O17)</f>
        <v>18</v>
      </c>
      <c r="Q17" s="6"/>
    </row>
    <row r="18" spans="1:17" ht="22.5" customHeight="1" thickTop="1">
      <c r="A18" s="2"/>
      <c r="E18" s="49"/>
      <c r="G18" s="92" t="s">
        <v>308</v>
      </c>
      <c r="H18" s="164">
        <f>H12-H17</f>
        <v>7</v>
      </c>
      <c r="I18" s="164">
        <f aca="true" t="shared" si="2" ref="I18:P18">I12-I17</f>
        <v>24</v>
      </c>
      <c r="J18" s="164">
        <f t="shared" si="2"/>
        <v>13</v>
      </c>
      <c r="K18" s="164">
        <f t="shared" si="2"/>
        <v>16</v>
      </c>
      <c r="L18" s="164">
        <f t="shared" si="2"/>
        <v>17</v>
      </c>
      <c r="M18" s="164">
        <f t="shared" si="2"/>
        <v>23</v>
      </c>
      <c r="N18" s="164">
        <f t="shared" si="2"/>
        <v>19</v>
      </c>
      <c r="O18" s="164">
        <f t="shared" si="2"/>
        <v>0</v>
      </c>
      <c r="P18" s="164">
        <f t="shared" si="2"/>
        <v>119</v>
      </c>
      <c r="Q18" s="2"/>
    </row>
    <row r="19" spans="1:17" ht="22.5" customHeight="1" thickBot="1">
      <c r="A19" s="2"/>
      <c r="E19" s="49"/>
      <c r="Q19" s="2"/>
    </row>
    <row r="20" spans="1:17" ht="22.5" customHeight="1" thickBot="1" thickTop="1">
      <c r="A20" s="2"/>
      <c r="E20" s="49"/>
      <c r="G20" s="350" t="s">
        <v>332</v>
      </c>
      <c r="H20" s="351"/>
      <c r="I20" s="351"/>
      <c r="J20" s="351"/>
      <c r="K20" s="351"/>
      <c r="L20" s="352"/>
      <c r="Q20" s="2"/>
    </row>
    <row r="21" spans="1:17" ht="22.5" customHeight="1" thickBot="1" thickTop="1">
      <c r="A21" s="2"/>
      <c r="E21" s="49"/>
      <c r="G21" s="170" t="s">
        <v>2</v>
      </c>
      <c r="H21" s="170">
        <v>9</v>
      </c>
      <c r="I21" s="171">
        <v>10</v>
      </c>
      <c r="J21" s="170">
        <v>11</v>
      </c>
      <c r="K21" s="170">
        <v>12</v>
      </c>
      <c r="L21" s="170" t="s">
        <v>169</v>
      </c>
      <c r="Q21" s="2"/>
    </row>
    <row r="22" spans="1:17" ht="20.5" customHeight="1" thickBot="1" thickTop="1">
      <c r="A22" s="2"/>
      <c r="G22" s="169" t="s">
        <v>182</v>
      </c>
      <c r="H22" s="172">
        <f>Enrolment!U15</f>
        <v>22</v>
      </c>
      <c r="I22" s="173">
        <f>Enrolment!U16</f>
        <v>39</v>
      </c>
      <c r="J22" s="172">
        <f>Enrolment!U17</f>
        <v>48</v>
      </c>
      <c r="K22" s="172">
        <f>Enrolment!U18</f>
        <v>25</v>
      </c>
      <c r="L22" s="172">
        <f>SUM(H22:K22)</f>
        <v>134</v>
      </c>
      <c r="Q22" s="2"/>
    </row>
    <row r="23" spans="1:17" ht="20.5" customHeight="1" thickBot="1" thickTop="1">
      <c r="A23" s="2"/>
      <c r="G23" s="169" t="s">
        <v>333</v>
      </c>
      <c r="H23" s="174">
        <f>COUNTIFS('DATA ENTRY'!$F$9:$F$1000,DASHBOARD!H$21,'DATA ENTRY'!$AK$9:$AK$1000,"YES")</f>
        <v>0</v>
      </c>
      <c r="I23" s="174">
        <f>COUNTIFS('DATA ENTRY'!$F$9:$F$1000,DASHBOARD!I$21,'DATA ENTRY'!$AK$9:$AK$1000,"YES")</f>
        <v>0</v>
      </c>
      <c r="J23" s="174">
        <f>COUNTIFS('DATA ENTRY'!$F$9:$F$1000,DASHBOARD!J$21,'DATA ENTRY'!$AK$9:$AK$1000,"YES")</f>
        <v>0</v>
      </c>
      <c r="K23" s="174">
        <f>COUNTIFS('DATA ENTRY'!$F$9:$F$1000,DASHBOARD!K$21,'DATA ENTRY'!$AK$9:$AK$1000,"YES")</f>
        <v>0</v>
      </c>
      <c r="L23" s="174">
        <f>SUM(H23:K23)</f>
        <v>0</v>
      </c>
      <c r="Q23" s="2"/>
    </row>
    <row r="24" spans="1:17" ht="25" customHeight="1" thickTop="1">
      <c r="A24" s="2"/>
      <c r="G24" s="50"/>
      <c r="H24" s="50"/>
      <c r="I24" s="50"/>
      <c r="J24" s="50"/>
      <c r="K24" s="50"/>
      <c r="L24" s="50"/>
      <c r="M24" s="50"/>
      <c r="N24" s="50"/>
      <c r="O24" s="50"/>
      <c r="P24" s="50"/>
      <c r="Q24" s="2"/>
    </row>
    <row r="25" spans="1:17" ht="23.5" customHeight="1">
      <c r="A25" s="2"/>
      <c r="K25" s="50"/>
      <c r="L25" s="50"/>
      <c r="M25" s="50"/>
      <c r="N25" s="50"/>
      <c r="O25" s="50"/>
      <c r="P25" s="50"/>
      <c r="Q25" s="2"/>
    </row>
    <row r="26" spans="1:17" ht="23.5" customHeight="1">
      <c r="A26" s="2"/>
      <c r="J26" s="50"/>
      <c r="K26" s="50"/>
      <c r="L26" s="50"/>
      <c r="M26" s="50"/>
      <c r="N26" s="50"/>
      <c r="O26" s="50"/>
      <c r="P26" s="50"/>
      <c r="Q26" s="2"/>
    </row>
    <row r="27" spans="1:17" ht="14" customHeight="1">
      <c r="A27" s="2"/>
      <c r="J27" s="50"/>
      <c r="K27" s="50"/>
      <c r="L27" s="50"/>
      <c r="M27" s="50"/>
      <c r="N27" s="50"/>
      <c r="O27" s="50"/>
      <c r="P27" s="50"/>
      <c r="Q27" s="2"/>
    </row>
    <row r="28" spans="1:17" ht="23.5" customHeight="1">
      <c r="A28" s="2"/>
      <c r="J28" s="50"/>
      <c r="K28" s="50"/>
      <c r="L28" s="50"/>
      <c r="M28" s="50"/>
      <c r="N28" s="50"/>
      <c r="O28" s="50"/>
      <c r="P28" s="50"/>
      <c r="Q28" s="2"/>
    </row>
    <row r="29" spans="1:17" ht="23.5" customHeight="1">
      <c r="A29" s="2"/>
      <c r="J29" s="50"/>
      <c r="K29" s="50"/>
      <c r="L29" s="50"/>
      <c r="M29" s="50"/>
      <c r="N29" s="50"/>
      <c r="O29" s="50"/>
      <c r="P29" s="50"/>
      <c r="Q29" s="2"/>
    </row>
    <row r="30" spans="1:17" ht="23.5" customHeight="1">
      <c r="A30" s="2"/>
      <c r="J30" s="50"/>
      <c r="K30" s="50"/>
      <c r="L30" s="50"/>
      <c r="M30" s="50"/>
      <c r="N30" s="50"/>
      <c r="O30" s="50"/>
      <c r="P30" s="50"/>
      <c r="Q30" s="2"/>
    </row>
    <row r="31" spans="1:17" ht="23.5" customHeight="1">
      <c r="A31" s="2"/>
      <c r="J31" s="50"/>
      <c r="K31" s="50"/>
      <c r="L31" s="50"/>
      <c r="M31" s="50"/>
      <c r="N31" s="50"/>
      <c r="O31" s="50"/>
      <c r="P31" s="50"/>
      <c r="Q31" s="2"/>
    </row>
    <row r="32" spans="1:17" ht="23" customHeight="1">
      <c r="A32" s="2"/>
      <c r="J32" s="50"/>
      <c r="K32" s="50"/>
      <c r="L32" s="50"/>
      <c r="M32" s="50"/>
      <c r="N32" s="50"/>
      <c r="O32" s="50"/>
      <c r="P32" s="50"/>
      <c r="Q32" s="2"/>
    </row>
    <row r="33" spans="1:17" ht="23" customHeight="1">
      <c r="A33" s="2"/>
      <c r="J33" s="50"/>
      <c r="K33" s="50"/>
      <c r="L33" s="50"/>
      <c r="M33" s="50"/>
      <c r="N33" s="50"/>
      <c r="O33" s="50"/>
      <c r="P33" s="50"/>
      <c r="Q33" s="2"/>
    </row>
    <row r="34" spans="1:17" ht="23" customHeight="1">
      <c r="A34" s="2"/>
      <c r="B34" s="2"/>
      <c r="C34" s="2"/>
      <c r="D34" s="2"/>
      <c r="E34" s="2"/>
      <c r="F34" s="2"/>
      <c r="G34" s="2"/>
      <c r="H34" s="2"/>
      <c r="I34" s="2"/>
      <c r="J34" s="2"/>
      <c r="K34" s="2"/>
      <c r="L34" s="2"/>
      <c r="M34" s="2"/>
      <c r="N34" s="2"/>
      <c r="O34" s="2"/>
      <c r="P34" s="2"/>
      <c r="Q34" s="2"/>
    </row>
  </sheetData>
  <sheetProtection password="CE20" sheet="1" objects="1" scenarios="1" formatColumns="0" formatRows="0" selectLockedCells="1"/>
  <mergeCells count="14">
    <mergeCell ref="G20:L20"/>
    <mergeCell ref="I9:J9"/>
    <mergeCell ref="S2:U2"/>
    <mergeCell ref="B2:P2"/>
    <mergeCell ref="N7:O7"/>
    <mergeCell ref="S3:U3"/>
    <mergeCell ref="S4:U4"/>
    <mergeCell ref="C6:E17"/>
    <mergeCell ref="S5:U5"/>
    <mergeCell ref="M1:P1"/>
    <mergeCell ref="W2:Z2"/>
    <mergeCell ref="W3:Z3"/>
    <mergeCell ref="W5:Z5"/>
    <mergeCell ref="W4:Z4"/>
  </mergeCells>
  <dataValidations count="3">
    <dataValidation type="list" allowBlank="1" showInputMessage="1" showErrorMessage="1" sqref="J6">
      <formula1>"1 से  5 तक,1 से 8 तक ,1 से 10 तक ,1से 12 तक ,6 से 10 तक,6 से 12 तक"</formula1>
    </dataValidation>
    <dataValidation type="list" allowBlank="1" showInputMessage="1" showErrorMessage="1" sqref="M9">
      <formula1>"1,2,3,4,5"</formula1>
    </dataValidation>
    <dataValidation type="list" allowBlank="1" showInputMessage="1" showErrorMessage="1" sqref="M7">
      <formula1>$X$2:$X$13</formula1>
    </dataValidation>
  </dataValidations>
  <printOptions/>
  <pageMargins left="0.7" right="0.7" top="0.75" bottom="0.75" header="0.3" footer="0.3"/>
  <pageSetup fitToHeight="0" fitToWidth="1"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sheetPr codeName="Sheet3">
    <tabColor rgb="FFFFC000"/>
  </sheetPr>
  <dimension ref="A1:AE272"/>
  <sheetViews>
    <sheetView zoomScale="70" zoomScaleNormal="70" workbookViewId="0" topLeftCell="A1">
      <selection activeCell="U2" sqref="U2:U272"/>
    </sheetView>
  </sheetViews>
  <sheetFormatPr defaultColWidth="9.140625" defaultRowHeight="15"/>
  <cols>
    <col min="1" max="1" width="5.00390625" style="9" bestFit="1" customWidth="1"/>
    <col min="2" max="2" width="6.8515625" style="9" bestFit="1" customWidth="1"/>
    <col min="3" max="3" width="5.421875" style="9" bestFit="1" customWidth="1"/>
    <col min="4" max="4" width="10.421875" style="9" bestFit="1" customWidth="1"/>
    <col min="5" max="5" width="19.140625" style="9" bestFit="1" customWidth="1"/>
    <col min="6" max="6" width="10.140625" style="9" bestFit="1" customWidth="1"/>
    <col min="7" max="7" width="18.8515625" style="9" bestFit="1" customWidth="1"/>
    <col min="8" max="8" width="18.140625" style="9" bestFit="1" customWidth="1"/>
    <col min="9" max="9" width="7.00390625" style="9" bestFit="1" customWidth="1"/>
    <col min="10" max="11" width="10.421875" style="9" bestFit="1" customWidth="1"/>
    <col min="12" max="12" width="15.421875" style="9" bestFit="1" customWidth="1"/>
    <col min="13" max="13" width="23.28125" style="9" bestFit="1" customWidth="1"/>
    <col min="14" max="14" width="22.57421875" style="9" bestFit="1" customWidth="1"/>
    <col min="15" max="15" width="8.28125" style="9" bestFit="1" customWidth="1"/>
    <col min="16" max="16" width="7.421875" style="9" bestFit="1" customWidth="1"/>
    <col min="17" max="17" width="18.140625" style="9" bestFit="1" customWidth="1"/>
    <col min="18" max="18" width="34.8515625" style="9" bestFit="1" customWidth="1"/>
    <col min="19" max="19" width="16.421875" style="9" bestFit="1" customWidth="1"/>
    <col min="20" max="20" width="19.140625" style="9" bestFit="1" customWidth="1"/>
    <col min="21" max="21" width="15.8515625" style="9" bestFit="1" customWidth="1"/>
    <col min="22" max="23" width="34.8515625" style="9" bestFit="1" customWidth="1"/>
    <col min="24" max="24" width="21.140625" style="9" bestFit="1" customWidth="1"/>
    <col min="25" max="25" width="11.57421875" style="9" bestFit="1" customWidth="1"/>
    <col min="26" max="26" width="9.57421875" style="9" bestFit="1" customWidth="1"/>
    <col min="27" max="27" width="13.8515625" style="9" bestFit="1" customWidth="1"/>
    <col min="28" max="28" width="21.8515625" style="9" bestFit="1" customWidth="1"/>
    <col min="29" max="29" width="18.57421875" style="9" bestFit="1" customWidth="1"/>
    <col min="30" max="30" width="18.8515625" style="9" bestFit="1" customWidth="1"/>
    <col min="31" max="16384" width="8.7109375" style="9" customWidth="1"/>
  </cols>
  <sheetData>
    <row r="1" spans="1:30" ht="29">
      <c r="A1" s="21" t="s">
        <v>3</v>
      </c>
      <c r="B1" s="21" t="s">
        <v>4</v>
      </c>
      <c r="C1" s="21" t="s">
        <v>5</v>
      </c>
      <c r="D1" s="21" t="s">
        <v>6</v>
      </c>
      <c r="E1" s="21" t="s">
        <v>7</v>
      </c>
      <c r="F1" s="21" t="s">
        <v>8</v>
      </c>
      <c r="G1" s="21" t="s">
        <v>9</v>
      </c>
      <c r="H1" s="21" t="s">
        <v>10</v>
      </c>
      <c r="I1" s="21" t="s">
        <v>11</v>
      </c>
      <c r="J1" s="21" t="s">
        <v>12</v>
      </c>
      <c r="K1" s="21" t="s">
        <v>13</v>
      </c>
      <c r="L1" s="21" t="s">
        <v>14</v>
      </c>
      <c r="M1" s="21" t="s">
        <v>15</v>
      </c>
      <c r="N1" s="21" t="s">
        <v>16</v>
      </c>
      <c r="O1" s="21" t="s">
        <v>17</v>
      </c>
      <c r="P1" s="21" t="s">
        <v>18</v>
      </c>
      <c r="Q1" s="21" t="s">
        <v>19</v>
      </c>
      <c r="R1" s="21" t="s">
        <v>20</v>
      </c>
      <c r="S1" s="21" t="s">
        <v>21</v>
      </c>
      <c r="T1" s="21" t="s">
        <v>22</v>
      </c>
      <c r="U1" s="21" t="s">
        <v>23</v>
      </c>
      <c r="V1" s="21" t="s">
        <v>24</v>
      </c>
      <c r="W1" s="21" t="s">
        <v>25</v>
      </c>
      <c r="X1" s="21" t="s">
        <v>26</v>
      </c>
      <c r="Y1" s="21" t="s">
        <v>27</v>
      </c>
      <c r="Z1" s="21" t="s">
        <v>28</v>
      </c>
      <c r="AA1" s="21" t="s">
        <v>29</v>
      </c>
      <c r="AB1" s="21" t="s">
        <v>30</v>
      </c>
      <c r="AC1" s="21" t="s">
        <v>31</v>
      </c>
      <c r="AD1" s="21" t="s">
        <v>32</v>
      </c>
    </row>
    <row r="2" spans="1:30" ht="29">
      <c r="A2" s="22">
        <v>1</v>
      </c>
      <c r="B2" s="22" t="s">
        <v>33</v>
      </c>
      <c r="C2" s="22">
        <v>701</v>
      </c>
      <c r="D2" s="22"/>
      <c r="E2" s="22" t="s">
        <v>458</v>
      </c>
      <c r="F2" s="22"/>
      <c r="G2" s="22" t="s">
        <v>729</v>
      </c>
      <c r="H2" s="22" t="s">
        <v>1000</v>
      </c>
      <c r="I2" s="22" t="s">
        <v>34</v>
      </c>
      <c r="J2" s="23">
        <v>41970</v>
      </c>
      <c r="K2" s="22"/>
      <c r="L2" s="22"/>
      <c r="M2" s="22">
        <v>0</v>
      </c>
      <c r="N2" s="22"/>
      <c r="O2" s="22" t="s">
        <v>35</v>
      </c>
      <c r="P2" s="22"/>
      <c r="Q2" s="22"/>
      <c r="R2" s="22" t="s">
        <v>37</v>
      </c>
      <c r="S2" s="22">
        <v>1234567899</v>
      </c>
      <c r="T2" s="22" t="s">
        <v>1271</v>
      </c>
      <c r="U2" s="22" t="s">
        <v>1542</v>
      </c>
      <c r="V2" s="22">
        <v>8302528863</v>
      </c>
      <c r="W2" s="22"/>
      <c r="X2" s="22"/>
      <c r="Y2" s="22" t="s">
        <v>39</v>
      </c>
      <c r="Z2" s="22" t="s">
        <v>67</v>
      </c>
      <c r="AA2" s="22"/>
      <c r="AB2" s="22">
        <v>7</v>
      </c>
      <c r="AC2" s="22"/>
      <c r="AD2" s="22">
        <v>0</v>
      </c>
    </row>
    <row r="3" spans="1:30" ht="29">
      <c r="A3" s="22">
        <v>1</v>
      </c>
      <c r="B3" s="22" t="s">
        <v>33</v>
      </c>
      <c r="C3" s="22">
        <f>C2+1</f>
        <v>702</v>
      </c>
      <c r="D3" s="22"/>
      <c r="E3" s="22" t="s">
        <v>459</v>
      </c>
      <c r="F3" s="22"/>
      <c r="G3" s="22" t="s">
        <v>730</v>
      </c>
      <c r="H3" s="22" t="s">
        <v>1001</v>
      </c>
      <c r="I3" s="22" t="s">
        <v>44</v>
      </c>
      <c r="J3" s="23">
        <v>42384</v>
      </c>
      <c r="K3" s="22"/>
      <c r="L3" s="22"/>
      <c r="M3" s="22">
        <v>0</v>
      </c>
      <c r="N3" s="22"/>
      <c r="O3" s="22" t="s">
        <v>35</v>
      </c>
      <c r="P3" s="22"/>
      <c r="Q3" s="22"/>
      <c r="R3" s="22" t="s">
        <v>37</v>
      </c>
      <c r="S3" s="22">
        <v>1234567899</v>
      </c>
      <c r="T3" s="22" t="s">
        <v>1272</v>
      </c>
      <c r="U3" s="22" t="s">
        <v>1542</v>
      </c>
      <c r="V3" s="22">
        <v>8440054816</v>
      </c>
      <c r="W3" s="22"/>
      <c r="X3" s="22"/>
      <c r="Y3" s="22" t="s">
        <v>39</v>
      </c>
      <c r="Z3" s="22" t="s">
        <v>67</v>
      </c>
      <c r="AA3" s="22"/>
      <c r="AB3" s="22">
        <v>5</v>
      </c>
      <c r="AC3" s="22"/>
      <c r="AD3" s="22">
        <v>0</v>
      </c>
    </row>
    <row r="4" spans="1:30" ht="29">
      <c r="A4" s="22">
        <v>1</v>
      </c>
      <c r="B4" s="22" t="s">
        <v>33</v>
      </c>
      <c r="C4" s="22">
        <f aca="true" t="shared" si="0" ref="C4:C67">C3+1</f>
        <v>703</v>
      </c>
      <c r="D4" s="22"/>
      <c r="E4" s="22" t="s">
        <v>460</v>
      </c>
      <c r="F4" s="22"/>
      <c r="G4" s="22" t="s">
        <v>731</v>
      </c>
      <c r="H4" s="22" t="s">
        <v>1002</v>
      </c>
      <c r="I4" s="22" t="s">
        <v>44</v>
      </c>
      <c r="J4" s="23">
        <v>42487</v>
      </c>
      <c r="K4" s="22"/>
      <c r="L4" s="22"/>
      <c r="M4" s="22">
        <v>0</v>
      </c>
      <c r="N4" s="22"/>
      <c r="O4" s="22" t="s">
        <v>45</v>
      </c>
      <c r="P4" s="22"/>
      <c r="Q4" s="22"/>
      <c r="R4" s="22" t="s">
        <v>37</v>
      </c>
      <c r="S4" s="22">
        <v>1234567899</v>
      </c>
      <c r="T4" s="22" t="s">
        <v>1273</v>
      </c>
      <c r="U4" s="22" t="s">
        <v>1542</v>
      </c>
      <c r="V4" s="22">
        <v>7023749315</v>
      </c>
      <c r="W4" s="22"/>
      <c r="X4" s="22"/>
      <c r="Y4" s="22" t="s">
        <v>39</v>
      </c>
      <c r="Z4" s="22" t="s">
        <v>67</v>
      </c>
      <c r="AA4" s="22"/>
      <c r="AB4" s="22">
        <v>5</v>
      </c>
      <c r="AC4" s="22"/>
      <c r="AD4" s="22">
        <v>0</v>
      </c>
    </row>
    <row r="5" spans="1:30" ht="29">
      <c r="A5" s="22">
        <v>1</v>
      </c>
      <c r="B5" s="22" t="s">
        <v>33</v>
      </c>
      <c r="C5" s="22">
        <f t="shared" si="0"/>
        <v>704</v>
      </c>
      <c r="D5" s="22"/>
      <c r="E5" s="22" t="s">
        <v>461</v>
      </c>
      <c r="F5" s="22"/>
      <c r="G5" s="22" t="s">
        <v>732</v>
      </c>
      <c r="H5" s="22" t="s">
        <v>1003</v>
      </c>
      <c r="I5" s="22" t="s">
        <v>44</v>
      </c>
      <c r="J5" s="23">
        <v>41694</v>
      </c>
      <c r="K5" s="22"/>
      <c r="L5" s="22"/>
      <c r="M5" s="22">
        <v>0</v>
      </c>
      <c r="N5" s="22"/>
      <c r="O5" s="22" t="s">
        <v>165</v>
      </c>
      <c r="P5" s="22"/>
      <c r="Q5" s="22"/>
      <c r="R5" s="22" t="s">
        <v>37</v>
      </c>
      <c r="S5" s="22">
        <v>1234567899</v>
      </c>
      <c r="T5" s="22" t="s">
        <v>1274</v>
      </c>
      <c r="U5" s="22" t="s">
        <v>1542</v>
      </c>
      <c r="V5" s="22">
        <v>9828753401</v>
      </c>
      <c r="W5" s="22"/>
      <c r="X5" s="22"/>
      <c r="Y5" s="22" t="s">
        <v>39</v>
      </c>
      <c r="Z5" s="22" t="s">
        <v>67</v>
      </c>
      <c r="AA5" s="22"/>
      <c r="AB5" s="22">
        <v>7</v>
      </c>
      <c r="AC5" s="22"/>
      <c r="AD5" s="22">
        <v>0</v>
      </c>
    </row>
    <row r="6" spans="1:30" ht="29">
      <c r="A6" s="22">
        <v>1</v>
      </c>
      <c r="B6" s="22" t="s">
        <v>33</v>
      </c>
      <c r="C6" s="22">
        <f t="shared" si="0"/>
        <v>705</v>
      </c>
      <c r="D6" s="22"/>
      <c r="E6" s="22" t="s">
        <v>462</v>
      </c>
      <c r="F6" s="22"/>
      <c r="G6" s="22" t="s">
        <v>733</v>
      </c>
      <c r="H6" s="22" t="s">
        <v>1004</v>
      </c>
      <c r="I6" s="22" t="s">
        <v>44</v>
      </c>
      <c r="J6" s="23">
        <v>42507</v>
      </c>
      <c r="K6" s="22"/>
      <c r="L6" s="22"/>
      <c r="M6" s="22">
        <v>0</v>
      </c>
      <c r="N6" s="22"/>
      <c r="O6" s="22" t="s">
        <v>45</v>
      </c>
      <c r="P6" s="22"/>
      <c r="Q6" s="22"/>
      <c r="R6" s="22" t="s">
        <v>37</v>
      </c>
      <c r="S6" s="22">
        <v>1234567899</v>
      </c>
      <c r="T6" s="22" t="s">
        <v>1275</v>
      </c>
      <c r="U6" s="22" t="s">
        <v>1542</v>
      </c>
      <c r="V6" s="22">
        <v>7014043488</v>
      </c>
      <c r="W6" s="22"/>
      <c r="X6" s="22"/>
      <c r="Y6" s="22" t="s">
        <v>39</v>
      </c>
      <c r="Z6" s="22" t="s">
        <v>67</v>
      </c>
      <c r="AA6" s="22"/>
      <c r="AB6" s="22">
        <v>5</v>
      </c>
      <c r="AC6" s="22"/>
      <c r="AD6" s="22">
        <v>0</v>
      </c>
    </row>
    <row r="7" spans="1:30" ht="29">
      <c r="A7" s="22">
        <v>1</v>
      </c>
      <c r="B7" s="22" t="s">
        <v>33</v>
      </c>
      <c r="C7" s="22">
        <f t="shared" si="0"/>
        <v>706</v>
      </c>
      <c r="D7" s="22"/>
      <c r="E7" s="22" t="s">
        <v>463</v>
      </c>
      <c r="F7" s="22"/>
      <c r="G7" s="22" t="s">
        <v>734</v>
      </c>
      <c r="H7" s="22" t="s">
        <v>1005</v>
      </c>
      <c r="I7" s="22" t="s">
        <v>34</v>
      </c>
      <c r="J7" s="23">
        <v>42374</v>
      </c>
      <c r="K7" s="22"/>
      <c r="L7" s="22"/>
      <c r="M7" s="22">
        <v>0</v>
      </c>
      <c r="N7" s="22"/>
      <c r="O7" s="22" t="s">
        <v>35</v>
      </c>
      <c r="P7" s="22"/>
      <c r="Q7" s="22"/>
      <c r="R7" s="22" t="s">
        <v>37</v>
      </c>
      <c r="S7" s="22">
        <v>1234567899</v>
      </c>
      <c r="T7" s="22" t="s">
        <v>1276</v>
      </c>
      <c r="U7" s="22" t="s">
        <v>1542</v>
      </c>
      <c r="V7" s="22">
        <v>7849925995</v>
      </c>
      <c r="W7" s="22"/>
      <c r="X7" s="22"/>
      <c r="Y7" s="22" t="s">
        <v>39</v>
      </c>
      <c r="Z7" s="22" t="s">
        <v>67</v>
      </c>
      <c r="AA7" s="22"/>
      <c r="AB7" s="22">
        <v>5</v>
      </c>
      <c r="AC7" s="22"/>
      <c r="AD7" s="22">
        <v>0</v>
      </c>
    </row>
    <row r="8" spans="1:30" ht="29">
      <c r="A8" s="22">
        <v>1</v>
      </c>
      <c r="B8" s="22" t="s">
        <v>33</v>
      </c>
      <c r="C8" s="22">
        <f t="shared" si="0"/>
        <v>707</v>
      </c>
      <c r="D8" s="22"/>
      <c r="E8" s="22" t="s">
        <v>464</v>
      </c>
      <c r="F8" s="22"/>
      <c r="G8" s="22" t="s">
        <v>735</v>
      </c>
      <c r="H8" s="22" t="s">
        <v>1006</v>
      </c>
      <c r="I8" s="22" t="s">
        <v>44</v>
      </c>
      <c r="J8" s="23">
        <v>42484</v>
      </c>
      <c r="K8" s="22"/>
      <c r="L8" s="22"/>
      <c r="M8" s="22">
        <v>0</v>
      </c>
      <c r="N8" s="22"/>
      <c r="O8" s="22" t="s">
        <v>45</v>
      </c>
      <c r="P8" s="22"/>
      <c r="Q8" s="22"/>
      <c r="R8" s="22" t="s">
        <v>37</v>
      </c>
      <c r="S8" s="22">
        <v>1234567899</v>
      </c>
      <c r="T8" s="22" t="s">
        <v>1277</v>
      </c>
      <c r="U8" s="22" t="s">
        <v>1542</v>
      </c>
      <c r="V8" s="22">
        <v>7296959713</v>
      </c>
      <c r="W8" s="22"/>
      <c r="X8" s="22"/>
      <c r="Y8" s="22" t="s">
        <v>39</v>
      </c>
      <c r="Z8" s="22" t="s">
        <v>67</v>
      </c>
      <c r="AA8" s="22"/>
      <c r="AB8" s="22">
        <v>5</v>
      </c>
      <c r="AC8" s="22"/>
      <c r="AD8" s="22">
        <v>0</v>
      </c>
    </row>
    <row r="9" spans="1:30" ht="29">
      <c r="A9" s="22">
        <v>2</v>
      </c>
      <c r="B9" s="22" t="s">
        <v>33</v>
      </c>
      <c r="C9" s="22">
        <f t="shared" si="0"/>
        <v>708</v>
      </c>
      <c r="D9" s="23">
        <v>44174</v>
      </c>
      <c r="E9" s="22" t="s">
        <v>465</v>
      </c>
      <c r="F9" s="22"/>
      <c r="G9" s="22" t="s">
        <v>736</v>
      </c>
      <c r="H9" s="22" t="s">
        <v>1007</v>
      </c>
      <c r="I9" s="22" t="s">
        <v>34</v>
      </c>
      <c r="J9" s="23">
        <v>42283</v>
      </c>
      <c r="K9" s="22"/>
      <c r="L9" s="22"/>
      <c r="M9" s="22">
        <v>0</v>
      </c>
      <c r="N9" s="22"/>
      <c r="O9" s="22" t="s">
        <v>35</v>
      </c>
      <c r="P9" s="22" t="s">
        <v>36</v>
      </c>
      <c r="Q9" s="22"/>
      <c r="R9" s="22" t="s">
        <v>37</v>
      </c>
      <c r="S9" s="22">
        <v>1234567899</v>
      </c>
      <c r="T9" s="22" t="s">
        <v>1278</v>
      </c>
      <c r="U9" s="22" t="s">
        <v>1542</v>
      </c>
      <c r="V9" s="22">
        <v>9660540090</v>
      </c>
      <c r="W9" s="22" t="s">
        <v>51</v>
      </c>
      <c r="X9" s="22">
        <v>0</v>
      </c>
      <c r="Y9" s="22" t="s">
        <v>39</v>
      </c>
      <c r="Z9" s="22" t="s">
        <v>39</v>
      </c>
      <c r="AA9" s="22" t="s">
        <v>40</v>
      </c>
      <c r="AB9" s="22">
        <v>6</v>
      </c>
      <c r="AC9" s="22" t="s">
        <v>41</v>
      </c>
      <c r="AD9" s="22">
        <v>0</v>
      </c>
    </row>
    <row r="10" spans="1:30" ht="29">
      <c r="A10" s="22">
        <v>2</v>
      </c>
      <c r="B10" s="22" t="s">
        <v>33</v>
      </c>
      <c r="C10" s="22">
        <f t="shared" si="0"/>
        <v>709</v>
      </c>
      <c r="D10" s="23">
        <v>44023</v>
      </c>
      <c r="E10" s="22" t="s">
        <v>466</v>
      </c>
      <c r="F10" s="22"/>
      <c r="G10" s="22" t="s">
        <v>737</v>
      </c>
      <c r="H10" s="22" t="s">
        <v>1008</v>
      </c>
      <c r="I10" s="22" t="s">
        <v>34</v>
      </c>
      <c r="J10" s="23">
        <v>41907</v>
      </c>
      <c r="K10" s="22"/>
      <c r="L10" s="22"/>
      <c r="M10" s="22">
        <v>0</v>
      </c>
      <c r="N10" s="22"/>
      <c r="O10" s="22" t="s">
        <v>35</v>
      </c>
      <c r="P10" s="22" t="s">
        <v>36</v>
      </c>
      <c r="Q10" s="22"/>
      <c r="R10" s="22" t="s">
        <v>37</v>
      </c>
      <c r="S10" s="22">
        <v>1234567899</v>
      </c>
      <c r="T10" s="22" t="s">
        <v>1279</v>
      </c>
      <c r="U10" s="22" t="s">
        <v>1542</v>
      </c>
      <c r="V10" s="22">
        <v>9887094708</v>
      </c>
      <c r="W10" s="22" t="s">
        <v>38</v>
      </c>
      <c r="X10" s="22">
        <v>40000</v>
      </c>
      <c r="Y10" s="22" t="s">
        <v>39</v>
      </c>
      <c r="Z10" s="22" t="s">
        <v>39</v>
      </c>
      <c r="AA10" s="22" t="s">
        <v>40</v>
      </c>
      <c r="AB10" s="22">
        <v>7</v>
      </c>
      <c r="AC10" s="22" t="s">
        <v>41</v>
      </c>
      <c r="AD10" s="22">
        <v>0</v>
      </c>
    </row>
    <row r="11" spans="1:30" ht="29">
      <c r="A11" s="22">
        <v>2</v>
      </c>
      <c r="B11" s="22" t="s">
        <v>33</v>
      </c>
      <c r="C11" s="22">
        <f t="shared" si="0"/>
        <v>710</v>
      </c>
      <c r="D11" s="23">
        <v>44174</v>
      </c>
      <c r="E11" s="22" t="s">
        <v>467</v>
      </c>
      <c r="F11" s="22"/>
      <c r="G11" s="22" t="s">
        <v>738</v>
      </c>
      <c r="H11" s="22" t="s">
        <v>1009</v>
      </c>
      <c r="I11" s="22" t="s">
        <v>34</v>
      </c>
      <c r="J11" s="23">
        <v>41621</v>
      </c>
      <c r="K11" s="22"/>
      <c r="L11" s="22"/>
      <c r="M11" s="22">
        <v>0</v>
      </c>
      <c r="N11" s="22"/>
      <c r="O11" s="22" t="s">
        <v>35</v>
      </c>
      <c r="P11" s="22" t="s">
        <v>36</v>
      </c>
      <c r="Q11" s="22"/>
      <c r="R11" s="22" t="s">
        <v>37</v>
      </c>
      <c r="S11" s="22">
        <v>1234567899</v>
      </c>
      <c r="T11" s="22" t="s">
        <v>1280</v>
      </c>
      <c r="U11" s="22" t="s">
        <v>1542</v>
      </c>
      <c r="V11" s="22">
        <v>9660540020</v>
      </c>
      <c r="W11" s="22" t="s">
        <v>96</v>
      </c>
      <c r="X11" s="22">
        <v>0</v>
      </c>
      <c r="Y11" s="22" t="s">
        <v>39</v>
      </c>
      <c r="Z11" s="22" t="s">
        <v>39</v>
      </c>
      <c r="AA11" s="22" t="s">
        <v>40</v>
      </c>
      <c r="AB11" s="22">
        <v>8</v>
      </c>
      <c r="AC11" s="22" t="s">
        <v>41</v>
      </c>
      <c r="AD11" s="22">
        <v>0</v>
      </c>
    </row>
    <row r="12" spans="1:30" ht="29">
      <c r="A12" s="22">
        <v>2</v>
      </c>
      <c r="B12" s="22" t="s">
        <v>33</v>
      </c>
      <c r="C12" s="22">
        <f t="shared" si="0"/>
        <v>711</v>
      </c>
      <c r="D12" s="23">
        <v>44036</v>
      </c>
      <c r="E12" s="22" t="s">
        <v>468</v>
      </c>
      <c r="F12" s="22"/>
      <c r="G12" s="22" t="s">
        <v>739</v>
      </c>
      <c r="H12" s="22" t="s">
        <v>1010</v>
      </c>
      <c r="I12" s="22" t="s">
        <v>34</v>
      </c>
      <c r="J12" s="23">
        <v>42066</v>
      </c>
      <c r="K12" s="22"/>
      <c r="L12" s="22"/>
      <c r="M12" s="22">
        <v>0</v>
      </c>
      <c r="N12" s="22"/>
      <c r="O12" s="22" t="s">
        <v>35</v>
      </c>
      <c r="P12" s="22" t="s">
        <v>36</v>
      </c>
      <c r="Q12" s="22"/>
      <c r="R12" s="22" t="s">
        <v>37</v>
      </c>
      <c r="S12" s="22">
        <v>1234567899</v>
      </c>
      <c r="T12" s="22" t="s">
        <v>1281</v>
      </c>
      <c r="U12" s="22" t="s">
        <v>1542</v>
      </c>
      <c r="V12" s="22">
        <v>8441073918</v>
      </c>
      <c r="W12" s="22" t="s">
        <v>42</v>
      </c>
      <c r="X12" s="22">
        <v>0</v>
      </c>
      <c r="Y12" s="22" t="s">
        <v>39</v>
      </c>
      <c r="Z12" s="22" t="s">
        <v>39</v>
      </c>
      <c r="AA12" s="22" t="s">
        <v>40</v>
      </c>
      <c r="AB12" s="22">
        <v>6</v>
      </c>
      <c r="AC12" s="22" t="s">
        <v>41</v>
      </c>
      <c r="AD12" s="22">
        <v>0</v>
      </c>
    </row>
    <row r="13" spans="1:30" ht="29">
      <c r="A13" s="22">
        <v>2</v>
      </c>
      <c r="B13" s="22" t="s">
        <v>33</v>
      </c>
      <c r="C13" s="22">
        <f t="shared" si="0"/>
        <v>712</v>
      </c>
      <c r="D13" s="23">
        <v>44026</v>
      </c>
      <c r="E13" s="22" t="s">
        <v>469</v>
      </c>
      <c r="F13" s="22"/>
      <c r="G13" s="22" t="s">
        <v>740</v>
      </c>
      <c r="H13" s="22" t="s">
        <v>1011</v>
      </c>
      <c r="I13" s="22" t="s">
        <v>34</v>
      </c>
      <c r="J13" s="23">
        <v>41987</v>
      </c>
      <c r="K13" s="22"/>
      <c r="L13" s="22"/>
      <c r="M13" s="22">
        <v>0</v>
      </c>
      <c r="N13" s="22"/>
      <c r="O13" s="22" t="s">
        <v>35</v>
      </c>
      <c r="P13" s="22" t="s">
        <v>36</v>
      </c>
      <c r="Q13" s="22"/>
      <c r="R13" s="22" t="s">
        <v>37</v>
      </c>
      <c r="S13" s="22">
        <v>1234567899</v>
      </c>
      <c r="T13" s="22" t="s">
        <v>1282</v>
      </c>
      <c r="U13" s="22" t="s">
        <v>1542</v>
      </c>
      <c r="V13" s="22">
        <v>6376701853</v>
      </c>
      <c r="W13" s="22" t="s">
        <v>43</v>
      </c>
      <c r="X13" s="22">
        <v>0</v>
      </c>
      <c r="Y13" s="22" t="s">
        <v>39</v>
      </c>
      <c r="Z13" s="22" t="s">
        <v>39</v>
      </c>
      <c r="AA13" s="22" t="s">
        <v>40</v>
      </c>
      <c r="AB13" s="22">
        <v>7</v>
      </c>
      <c r="AC13" s="22" t="s">
        <v>41</v>
      </c>
      <c r="AD13" s="22">
        <v>0</v>
      </c>
    </row>
    <row r="14" spans="1:30" ht="29">
      <c r="A14" s="22">
        <v>2</v>
      </c>
      <c r="B14" s="22" t="s">
        <v>33</v>
      </c>
      <c r="C14" s="22">
        <f t="shared" si="0"/>
        <v>713</v>
      </c>
      <c r="D14" s="23">
        <v>44025</v>
      </c>
      <c r="E14" s="22" t="s">
        <v>470</v>
      </c>
      <c r="F14" s="22"/>
      <c r="G14" s="22" t="s">
        <v>741</v>
      </c>
      <c r="H14" s="22" t="s">
        <v>1012</v>
      </c>
      <c r="I14" s="22" t="s">
        <v>44</v>
      </c>
      <c r="J14" s="23">
        <v>41925</v>
      </c>
      <c r="K14" s="22"/>
      <c r="L14" s="22"/>
      <c r="M14" s="22">
        <v>0</v>
      </c>
      <c r="N14" s="22"/>
      <c r="O14" s="22" t="s">
        <v>45</v>
      </c>
      <c r="P14" s="22" t="s">
        <v>46</v>
      </c>
      <c r="Q14" s="22"/>
      <c r="R14" s="22" t="s">
        <v>37</v>
      </c>
      <c r="S14" s="22">
        <v>1234567899</v>
      </c>
      <c r="T14" s="22" t="s">
        <v>1283</v>
      </c>
      <c r="U14" s="22" t="s">
        <v>1542</v>
      </c>
      <c r="V14" s="22">
        <v>6377325327</v>
      </c>
      <c r="W14" s="22" t="s">
        <v>43</v>
      </c>
      <c r="X14" s="22">
        <v>30000</v>
      </c>
      <c r="Y14" s="22" t="s">
        <v>39</v>
      </c>
      <c r="Z14" s="22" t="s">
        <v>39</v>
      </c>
      <c r="AA14" s="22" t="s">
        <v>47</v>
      </c>
      <c r="AB14" s="22">
        <v>7</v>
      </c>
      <c r="AC14" s="22" t="s">
        <v>41</v>
      </c>
      <c r="AD14" s="22">
        <v>0</v>
      </c>
    </row>
    <row r="15" spans="1:30" ht="29">
      <c r="A15" s="22">
        <v>2</v>
      </c>
      <c r="B15" s="22" t="s">
        <v>33</v>
      </c>
      <c r="C15" s="22">
        <f t="shared" si="0"/>
        <v>714</v>
      </c>
      <c r="D15" s="23">
        <v>44186</v>
      </c>
      <c r="E15" s="22" t="s">
        <v>471</v>
      </c>
      <c r="F15" s="22"/>
      <c r="G15" s="22" t="s">
        <v>742</v>
      </c>
      <c r="H15" s="22" t="s">
        <v>1013</v>
      </c>
      <c r="I15" s="22" t="s">
        <v>44</v>
      </c>
      <c r="J15" s="23">
        <v>42331</v>
      </c>
      <c r="K15" s="22"/>
      <c r="L15" s="22"/>
      <c r="M15" s="22">
        <v>0</v>
      </c>
      <c r="N15" s="22"/>
      <c r="O15" s="22" t="s">
        <v>45</v>
      </c>
      <c r="P15" s="22" t="s">
        <v>46</v>
      </c>
      <c r="Q15" s="22"/>
      <c r="R15" s="22" t="s">
        <v>37</v>
      </c>
      <c r="S15" s="22">
        <v>1234567899</v>
      </c>
      <c r="T15" s="22" t="s">
        <v>1284</v>
      </c>
      <c r="U15" s="22" t="s">
        <v>1542</v>
      </c>
      <c r="V15" s="22">
        <v>6383718538</v>
      </c>
      <c r="W15" s="22" t="s">
        <v>48</v>
      </c>
      <c r="X15" s="22">
        <v>0</v>
      </c>
      <c r="Y15" s="22" t="s">
        <v>39</v>
      </c>
      <c r="Z15" s="22" t="s">
        <v>39</v>
      </c>
      <c r="AA15" s="22" t="s">
        <v>47</v>
      </c>
      <c r="AB15" s="22">
        <v>6</v>
      </c>
      <c r="AC15" s="22" t="s">
        <v>41</v>
      </c>
      <c r="AD15" s="22">
        <v>0</v>
      </c>
    </row>
    <row r="16" spans="1:30" ht="29">
      <c r="A16" s="22">
        <v>2</v>
      </c>
      <c r="B16" s="22" t="s">
        <v>33</v>
      </c>
      <c r="C16" s="22">
        <f t="shared" si="0"/>
        <v>715</v>
      </c>
      <c r="D16" s="23">
        <v>44050</v>
      </c>
      <c r="E16" s="22" t="s">
        <v>472</v>
      </c>
      <c r="F16" s="22"/>
      <c r="G16" s="22" t="s">
        <v>743</v>
      </c>
      <c r="H16" s="22" t="s">
        <v>1014</v>
      </c>
      <c r="I16" s="22" t="s">
        <v>34</v>
      </c>
      <c r="J16" s="23">
        <v>42035</v>
      </c>
      <c r="K16" s="22"/>
      <c r="L16" s="22"/>
      <c r="M16" s="22">
        <v>0</v>
      </c>
      <c r="N16" s="22"/>
      <c r="O16" s="22" t="s">
        <v>35</v>
      </c>
      <c r="P16" s="22" t="s">
        <v>46</v>
      </c>
      <c r="Q16" s="22"/>
      <c r="R16" s="22" t="s">
        <v>37</v>
      </c>
      <c r="S16" s="22">
        <v>1234567899</v>
      </c>
      <c r="T16" s="22" t="s">
        <v>1285</v>
      </c>
      <c r="U16" s="22" t="s">
        <v>1542</v>
      </c>
      <c r="V16" s="22">
        <v>7412853387</v>
      </c>
      <c r="W16" s="22" t="s">
        <v>48</v>
      </c>
      <c r="X16" s="22">
        <v>40000</v>
      </c>
      <c r="Y16" s="22" t="s">
        <v>39</v>
      </c>
      <c r="Z16" s="22" t="s">
        <v>39</v>
      </c>
      <c r="AA16" s="22" t="s">
        <v>47</v>
      </c>
      <c r="AB16" s="22">
        <v>6</v>
      </c>
      <c r="AC16" s="22" t="s">
        <v>41</v>
      </c>
      <c r="AD16" s="22">
        <v>0</v>
      </c>
    </row>
    <row r="17" spans="1:30" ht="29">
      <c r="A17" s="22">
        <v>2</v>
      </c>
      <c r="B17" s="22" t="s">
        <v>33</v>
      </c>
      <c r="C17" s="22">
        <f t="shared" si="0"/>
        <v>716</v>
      </c>
      <c r="D17" s="23">
        <v>44025</v>
      </c>
      <c r="E17" s="22" t="s">
        <v>473</v>
      </c>
      <c r="F17" s="22"/>
      <c r="G17" s="22" t="s">
        <v>744</v>
      </c>
      <c r="H17" s="22" t="s">
        <v>1015</v>
      </c>
      <c r="I17" s="22" t="s">
        <v>34</v>
      </c>
      <c r="J17" s="23">
        <v>42070</v>
      </c>
      <c r="K17" s="22"/>
      <c r="L17" s="22"/>
      <c r="M17" s="22">
        <v>0</v>
      </c>
      <c r="N17" s="22"/>
      <c r="O17" s="22" t="s">
        <v>45</v>
      </c>
      <c r="P17" s="22" t="s">
        <v>46</v>
      </c>
      <c r="Q17" s="22"/>
      <c r="R17" s="22" t="s">
        <v>37</v>
      </c>
      <c r="S17" s="22">
        <v>1234567899</v>
      </c>
      <c r="T17" s="22" t="s">
        <v>1286</v>
      </c>
      <c r="U17" s="22" t="s">
        <v>1542</v>
      </c>
      <c r="V17" s="22">
        <v>7665126155</v>
      </c>
      <c r="W17" s="22" t="s">
        <v>49</v>
      </c>
      <c r="X17" s="22">
        <v>40000</v>
      </c>
      <c r="Y17" s="22" t="s">
        <v>39</v>
      </c>
      <c r="Z17" s="22" t="s">
        <v>39</v>
      </c>
      <c r="AA17" s="22" t="s">
        <v>47</v>
      </c>
      <c r="AB17" s="22">
        <v>6</v>
      </c>
      <c r="AC17" s="22" t="s">
        <v>41</v>
      </c>
      <c r="AD17" s="22">
        <v>0</v>
      </c>
    </row>
    <row r="18" spans="1:30" ht="29">
      <c r="A18" s="22">
        <v>2</v>
      </c>
      <c r="B18" s="22" t="s">
        <v>33</v>
      </c>
      <c r="C18" s="22">
        <f t="shared" si="0"/>
        <v>717</v>
      </c>
      <c r="D18" s="23">
        <v>44214</v>
      </c>
      <c r="E18" s="22" t="s">
        <v>474</v>
      </c>
      <c r="F18" s="22"/>
      <c r="G18" s="22" t="s">
        <v>745</v>
      </c>
      <c r="H18" s="22" t="s">
        <v>1016</v>
      </c>
      <c r="I18" s="22" t="s">
        <v>34</v>
      </c>
      <c r="J18" s="23">
        <v>42296</v>
      </c>
      <c r="K18" s="22"/>
      <c r="L18" s="22"/>
      <c r="M18" s="22">
        <v>0</v>
      </c>
      <c r="N18" s="22"/>
      <c r="O18" s="22" t="s">
        <v>45</v>
      </c>
      <c r="P18" s="22" t="s">
        <v>46</v>
      </c>
      <c r="Q18" s="22"/>
      <c r="R18" s="22" t="s">
        <v>37</v>
      </c>
      <c r="S18" s="22">
        <v>1234567899</v>
      </c>
      <c r="T18" s="22" t="s">
        <v>1287</v>
      </c>
      <c r="U18" s="22" t="s">
        <v>1542</v>
      </c>
      <c r="V18" s="22">
        <v>7726826343</v>
      </c>
      <c r="W18" s="22" t="s">
        <v>365</v>
      </c>
      <c r="X18" s="22">
        <v>60000</v>
      </c>
      <c r="Y18" s="22" t="s">
        <v>39</v>
      </c>
      <c r="Z18" s="22" t="s">
        <v>39</v>
      </c>
      <c r="AA18" s="22" t="s">
        <v>47</v>
      </c>
      <c r="AB18" s="22">
        <v>6</v>
      </c>
      <c r="AC18" s="22" t="s">
        <v>41</v>
      </c>
      <c r="AD18" s="22">
        <v>0</v>
      </c>
    </row>
    <row r="19" spans="1:30" ht="29">
      <c r="A19" s="22">
        <v>2</v>
      </c>
      <c r="B19" s="22" t="s">
        <v>33</v>
      </c>
      <c r="C19" s="22">
        <f t="shared" si="0"/>
        <v>718</v>
      </c>
      <c r="D19" s="23">
        <v>44012</v>
      </c>
      <c r="E19" s="22" t="s">
        <v>475</v>
      </c>
      <c r="F19" s="22"/>
      <c r="G19" s="22" t="s">
        <v>746</v>
      </c>
      <c r="H19" s="22" t="s">
        <v>1017</v>
      </c>
      <c r="I19" s="22" t="s">
        <v>34</v>
      </c>
      <c r="J19" s="23">
        <v>42055</v>
      </c>
      <c r="K19" s="22"/>
      <c r="L19" s="22"/>
      <c r="M19" s="22">
        <v>0</v>
      </c>
      <c r="N19" s="22"/>
      <c r="O19" s="22" t="s">
        <v>45</v>
      </c>
      <c r="P19" s="22" t="s">
        <v>46</v>
      </c>
      <c r="Q19" s="22"/>
      <c r="R19" s="22" t="s">
        <v>37</v>
      </c>
      <c r="S19" s="22">
        <v>1234567899</v>
      </c>
      <c r="T19" s="22" t="s">
        <v>1288</v>
      </c>
      <c r="U19" s="22" t="s">
        <v>1542</v>
      </c>
      <c r="V19" s="22">
        <v>7340265927</v>
      </c>
      <c r="W19" s="22" t="s">
        <v>50</v>
      </c>
      <c r="X19" s="22">
        <v>40000</v>
      </c>
      <c r="Y19" s="22" t="s">
        <v>39</v>
      </c>
      <c r="Z19" s="22" t="s">
        <v>39</v>
      </c>
      <c r="AA19" s="22" t="s">
        <v>47</v>
      </c>
      <c r="AB19" s="22">
        <v>6</v>
      </c>
      <c r="AC19" s="22" t="s">
        <v>41</v>
      </c>
      <c r="AD19" s="22">
        <v>0</v>
      </c>
    </row>
    <row r="20" spans="1:30" ht="29">
      <c r="A20" s="22">
        <v>2</v>
      </c>
      <c r="B20" s="22" t="s">
        <v>33</v>
      </c>
      <c r="C20" s="22">
        <f t="shared" si="0"/>
        <v>719</v>
      </c>
      <c r="D20" s="23">
        <v>44032</v>
      </c>
      <c r="E20" s="22" t="s">
        <v>476</v>
      </c>
      <c r="F20" s="22"/>
      <c r="G20" s="22" t="s">
        <v>747</v>
      </c>
      <c r="H20" s="22" t="s">
        <v>1018</v>
      </c>
      <c r="I20" s="22" t="s">
        <v>34</v>
      </c>
      <c r="J20" s="23">
        <v>42172</v>
      </c>
      <c r="K20" s="22"/>
      <c r="L20" s="22"/>
      <c r="M20" s="22">
        <v>0</v>
      </c>
      <c r="N20" s="22"/>
      <c r="O20" s="22" t="s">
        <v>45</v>
      </c>
      <c r="P20" s="22" t="s">
        <v>46</v>
      </c>
      <c r="Q20" s="22"/>
      <c r="R20" s="22" t="s">
        <v>37</v>
      </c>
      <c r="S20" s="22">
        <v>1234567899</v>
      </c>
      <c r="T20" s="22" t="s">
        <v>1289</v>
      </c>
      <c r="U20" s="22" t="s">
        <v>1542</v>
      </c>
      <c r="V20" s="22">
        <v>7728089380</v>
      </c>
      <c r="W20" s="22" t="s">
        <v>51</v>
      </c>
      <c r="X20" s="22">
        <v>40000</v>
      </c>
      <c r="Y20" s="22" t="s">
        <v>39</v>
      </c>
      <c r="Z20" s="22" t="s">
        <v>39</v>
      </c>
      <c r="AA20" s="22" t="s">
        <v>47</v>
      </c>
      <c r="AB20" s="22">
        <v>6</v>
      </c>
      <c r="AC20" s="22" t="s">
        <v>41</v>
      </c>
      <c r="AD20" s="22">
        <v>0</v>
      </c>
    </row>
    <row r="21" spans="1:30" ht="29">
      <c r="A21" s="22">
        <v>2</v>
      </c>
      <c r="B21" s="22" t="s">
        <v>33</v>
      </c>
      <c r="C21" s="22">
        <f t="shared" si="0"/>
        <v>720</v>
      </c>
      <c r="D21" s="23">
        <v>44033</v>
      </c>
      <c r="E21" s="22" t="s">
        <v>477</v>
      </c>
      <c r="F21" s="22"/>
      <c r="G21" s="22" t="s">
        <v>748</v>
      </c>
      <c r="H21" s="22" t="s">
        <v>1019</v>
      </c>
      <c r="I21" s="22" t="s">
        <v>34</v>
      </c>
      <c r="J21" s="23">
        <v>42076</v>
      </c>
      <c r="K21" s="22"/>
      <c r="L21" s="22"/>
      <c r="M21" s="22">
        <v>0</v>
      </c>
      <c r="N21" s="22"/>
      <c r="O21" s="22" t="s">
        <v>35</v>
      </c>
      <c r="P21" s="22" t="s">
        <v>36</v>
      </c>
      <c r="Q21" s="22"/>
      <c r="R21" s="22" t="s">
        <v>37</v>
      </c>
      <c r="S21" s="22">
        <v>1234567899</v>
      </c>
      <c r="T21" s="22" t="s">
        <v>1290</v>
      </c>
      <c r="U21" s="22" t="s">
        <v>1542</v>
      </c>
      <c r="V21" s="22">
        <v>9024679189</v>
      </c>
      <c r="W21" s="22" t="s">
        <v>52</v>
      </c>
      <c r="X21" s="22">
        <v>40000</v>
      </c>
      <c r="Y21" s="22" t="s">
        <v>39</v>
      </c>
      <c r="Z21" s="22" t="s">
        <v>39</v>
      </c>
      <c r="AA21" s="22" t="s">
        <v>40</v>
      </c>
      <c r="AB21" s="22">
        <v>6</v>
      </c>
      <c r="AC21" s="22" t="s">
        <v>41</v>
      </c>
      <c r="AD21" s="22">
        <v>0</v>
      </c>
    </row>
    <row r="22" spans="1:30" ht="29">
      <c r="A22" s="22">
        <v>2</v>
      </c>
      <c r="B22" s="22" t="s">
        <v>33</v>
      </c>
      <c r="C22" s="22">
        <f t="shared" si="0"/>
        <v>721</v>
      </c>
      <c r="D22" s="23">
        <v>44078</v>
      </c>
      <c r="E22" s="22" t="s">
        <v>478</v>
      </c>
      <c r="F22" s="22"/>
      <c r="G22" s="22" t="s">
        <v>749</v>
      </c>
      <c r="H22" s="22" t="s">
        <v>1020</v>
      </c>
      <c r="I22" s="22" t="s">
        <v>44</v>
      </c>
      <c r="J22" s="23">
        <v>42218</v>
      </c>
      <c r="K22" s="22"/>
      <c r="L22" s="22"/>
      <c r="M22" s="22">
        <v>0</v>
      </c>
      <c r="N22" s="22"/>
      <c r="O22" s="22" t="s">
        <v>45</v>
      </c>
      <c r="P22" s="22" t="s">
        <v>36</v>
      </c>
      <c r="Q22" s="22"/>
      <c r="R22" s="22" t="s">
        <v>37</v>
      </c>
      <c r="S22" s="22">
        <v>1234567899</v>
      </c>
      <c r="T22" s="22" t="s">
        <v>1291</v>
      </c>
      <c r="U22" s="22" t="s">
        <v>1542</v>
      </c>
      <c r="V22" s="22">
        <v>9784774814</v>
      </c>
      <c r="W22" s="22" t="s">
        <v>50</v>
      </c>
      <c r="X22" s="22">
        <v>40000</v>
      </c>
      <c r="Y22" s="22" t="s">
        <v>39</v>
      </c>
      <c r="Z22" s="22" t="s">
        <v>39</v>
      </c>
      <c r="AA22" s="22" t="s">
        <v>40</v>
      </c>
      <c r="AB22" s="22">
        <v>6</v>
      </c>
      <c r="AC22" s="22" t="s">
        <v>41</v>
      </c>
      <c r="AD22" s="22">
        <v>0</v>
      </c>
    </row>
    <row r="23" spans="1:30" ht="29">
      <c r="A23" s="22">
        <v>2</v>
      </c>
      <c r="B23" s="22" t="s">
        <v>33</v>
      </c>
      <c r="C23" s="22">
        <f t="shared" si="0"/>
        <v>722</v>
      </c>
      <c r="D23" s="23">
        <v>44175</v>
      </c>
      <c r="E23" s="22" t="s">
        <v>479</v>
      </c>
      <c r="F23" s="22"/>
      <c r="G23" s="22" t="s">
        <v>750</v>
      </c>
      <c r="H23" s="22" t="s">
        <v>1021</v>
      </c>
      <c r="I23" s="22" t="s">
        <v>34</v>
      </c>
      <c r="J23" s="23">
        <v>42348</v>
      </c>
      <c r="K23" s="22"/>
      <c r="L23" s="22"/>
      <c r="M23" s="22">
        <v>0</v>
      </c>
      <c r="N23" s="22"/>
      <c r="O23" s="22" t="s">
        <v>45</v>
      </c>
      <c r="P23" s="22" t="s">
        <v>36</v>
      </c>
      <c r="Q23" s="22"/>
      <c r="R23" s="22" t="s">
        <v>37</v>
      </c>
      <c r="S23" s="22">
        <v>1234567899</v>
      </c>
      <c r="T23" s="22" t="s">
        <v>1292</v>
      </c>
      <c r="U23" s="22" t="s">
        <v>1542</v>
      </c>
      <c r="V23" s="22">
        <v>9079705265</v>
      </c>
      <c r="W23" s="22" t="s">
        <v>96</v>
      </c>
      <c r="X23" s="22">
        <v>0</v>
      </c>
      <c r="Y23" s="22" t="s">
        <v>39</v>
      </c>
      <c r="Z23" s="22" t="s">
        <v>39</v>
      </c>
      <c r="AA23" s="22" t="s">
        <v>40</v>
      </c>
      <c r="AB23" s="22">
        <v>6</v>
      </c>
      <c r="AC23" s="22" t="s">
        <v>41</v>
      </c>
      <c r="AD23" s="22">
        <v>0</v>
      </c>
    </row>
    <row r="24" spans="1:30" ht="29">
      <c r="A24" s="22">
        <v>2</v>
      </c>
      <c r="B24" s="22" t="s">
        <v>33</v>
      </c>
      <c r="C24" s="22">
        <f t="shared" si="0"/>
        <v>723</v>
      </c>
      <c r="D24" s="23">
        <v>44027</v>
      </c>
      <c r="E24" s="22" t="s">
        <v>480</v>
      </c>
      <c r="F24" s="22"/>
      <c r="G24" s="22" t="s">
        <v>751</v>
      </c>
      <c r="H24" s="22" t="s">
        <v>1022</v>
      </c>
      <c r="I24" s="22" t="s">
        <v>34</v>
      </c>
      <c r="J24" s="23">
        <v>41943</v>
      </c>
      <c r="K24" s="22"/>
      <c r="L24" s="22"/>
      <c r="M24" s="22">
        <v>0</v>
      </c>
      <c r="N24" s="22"/>
      <c r="O24" s="22" t="s">
        <v>45</v>
      </c>
      <c r="P24" s="22" t="s">
        <v>46</v>
      </c>
      <c r="Q24" s="22"/>
      <c r="R24" s="22" t="s">
        <v>37</v>
      </c>
      <c r="S24" s="22">
        <v>1234567899</v>
      </c>
      <c r="T24" s="22" t="s">
        <v>1293</v>
      </c>
      <c r="U24" s="22" t="s">
        <v>1542</v>
      </c>
      <c r="V24" s="22">
        <v>9772503592</v>
      </c>
      <c r="W24" s="22" t="s">
        <v>42</v>
      </c>
      <c r="X24" s="22">
        <v>40000</v>
      </c>
      <c r="Y24" s="22" t="s">
        <v>39</v>
      </c>
      <c r="Z24" s="22" t="s">
        <v>39</v>
      </c>
      <c r="AA24" s="22" t="s">
        <v>47</v>
      </c>
      <c r="AB24" s="22">
        <v>7</v>
      </c>
      <c r="AC24" s="22" t="s">
        <v>41</v>
      </c>
      <c r="AD24" s="22">
        <v>0</v>
      </c>
    </row>
    <row r="25" spans="1:30" ht="29">
      <c r="A25" s="22">
        <v>2</v>
      </c>
      <c r="B25" s="22" t="s">
        <v>33</v>
      </c>
      <c r="C25" s="22">
        <f t="shared" si="0"/>
        <v>724</v>
      </c>
      <c r="D25" s="23">
        <v>44074</v>
      </c>
      <c r="E25" s="22" t="s">
        <v>481</v>
      </c>
      <c r="F25" s="22"/>
      <c r="G25" s="22" t="s">
        <v>752</v>
      </c>
      <c r="H25" s="22" t="s">
        <v>1023</v>
      </c>
      <c r="I25" s="22" t="s">
        <v>44</v>
      </c>
      <c r="J25" s="23">
        <v>41992</v>
      </c>
      <c r="K25" s="22"/>
      <c r="L25" s="22"/>
      <c r="M25" s="22">
        <v>0</v>
      </c>
      <c r="N25" s="22"/>
      <c r="O25" s="22" t="s">
        <v>35</v>
      </c>
      <c r="P25" s="22" t="s">
        <v>36</v>
      </c>
      <c r="Q25" s="22"/>
      <c r="R25" s="22" t="s">
        <v>37</v>
      </c>
      <c r="S25" s="22">
        <v>1234567899</v>
      </c>
      <c r="T25" s="22" t="s">
        <v>1294</v>
      </c>
      <c r="U25" s="22" t="s">
        <v>1542</v>
      </c>
      <c r="V25" s="22">
        <v>9950150485</v>
      </c>
      <c r="W25" s="22" t="s">
        <v>50</v>
      </c>
      <c r="X25" s="22">
        <v>0</v>
      </c>
      <c r="Y25" s="22" t="s">
        <v>39</v>
      </c>
      <c r="Z25" s="22" t="s">
        <v>39</v>
      </c>
      <c r="AA25" s="22" t="s">
        <v>40</v>
      </c>
      <c r="AB25" s="22">
        <v>7</v>
      </c>
      <c r="AC25" s="22" t="s">
        <v>41</v>
      </c>
      <c r="AD25" s="22">
        <v>0</v>
      </c>
    </row>
    <row r="26" spans="1:30" ht="29">
      <c r="A26" s="22">
        <v>2</v>
      </c>
      <c r="B26" s="22" t="s">
        <v>33</v>
      </c>
      <c r="C26" s="22">
        <f t="shared" si="0"/>
        <v>725</v>
      </c>
      <c r="D26" s="23">
        <v>44100</v>
      </c>
      <c r="E26" s="22" t="s">
        <v>482</v>
      </c>
      <c r="F26" s="22"/>
      <c r="G26" s="22" t="s">
        <v>753</v>
      </c>
      <c r="H26" s="22" t="s">
        <v>1024</v>
      </c>
      <c r="I26" s="22" t="s">
        <v>34</v>
      </c>
      <c r="J26" s="23">
        <v>42098</v>
      </c>
      <c r="K26" s="22"/>
      <c r="L26" s="22"/>
      <c r="M26" s="22">
        <v>0</v>
      </c>
      <c r="N26" s="22"/>
      <c r="O26" s="22" t="s">
        <v>35</v>
      </c>
      <c r="P26" s="22" t="s">
        <v>46</v>
      </c>
      <c r="Q26" s="22"/>
      <c r="R26" s="22" t="s">
        <v>37</v>
      </c>
      <c r="S26" s="22">
        <v>1234567899</v>
      </c>
      <c r="T26" s="22" t="s">
        <v>1295</v>
      </c>
      <c r="U26" s="22" t="s">
        <v>1542</v>
      </c>
      <c r="V26" s="22">
        <v>9680325713</v>
      </c>
      <c r="W26" s="22" t="s">
        <v>53</v>
      </c>
      <c r="X26" s="22">
        <v>0</v>
      </c>
      <c r="Y26" s="22" t="s">
        <v>39</v>
      </c>
      <c r="Z26" s="22" t="s">
        <v>39</v>
      </c>
      <c r="AA26" s="22" t="s">
        <v>47</v>
      </c>
      <c r="AB26" s="22">
        <v>6</v>
      </c>
      <c r="AC26" s="22" t="s">
        <v>41</v>
      </c>
      <c r="AD26" s="22">
        <v>5</v>
      </c>
    </row>
    <row r="27" spans="1:30" ht="29">
      <c r="A27" s="22">
        <v>2</v>
      </c>
      <c r="B27" s="22" t="s">
        <v>33</v>
      </c>
      <c r="C27" s="22">
        <f t="shared" si="0"/>
        <v>726</v>
      </c>
      <c r="D27" s="23">
        <v>44041</v>
      </c>
      <c r="E27" s="22" t="s">
        <v>483</v>
      </c>
      <c r="F27" s="22"/>
      <c r="G27" s="22" t="s">
        <v>754</v>
      </c>
      <c r="H27" s="22" t="s">
        <v>1025</v>
      </c>
      <c r="I27" s="22" t="s">
        <v>44</v>
      </c>
      <c r="J27" s="23">
        <v>42165</v>
      </c>
      <c r="K27" s="22"/>
      <c r="L27" s="22"/>
      <c r="M27" s="22">
        <v>0</v>
      </c>
      <c r="N27" s="22"/>
      <c r="O27" s="22" t="s">
        <v>45</v>
      </c>
      <c r="P27" s="22" t="s">
        <v>36</v>
      </c>
      <c r="Q27" s="22"/>
      <c r="R27" s="22" t="s">
        <v>37</v>
      </c>
      <c r="S27" s="22">
        <v>1234567899</v>
      </c>
      <c r="T27" s="22" t="s">
        <v>1296</v>
      </c>
      <c r="U27" s="22" t="s">
        <v>1542</v>
      </c>
      <c r="V27" s="22">
        <v>9788376911</v>
      </c>
      <c r="W27" s="22" t="s">
        <v>48</v>
      </c>
      <c r="X27" s="22">
        <v>40000</v>
      </c>
      <c r="Y27" s="22" t="s">
        <v>39</v>
      </c>
      <c r="Z27" s="22" t="s">
        <v>39</v>
      </c>
      <c r="AA27" s="22" t="s">
        <v>40</v>
      </c>
      <c r="AB27" s="22">
        <v>6</v>
      </c>
      <c r="AC27" s="22" t="s">
        <v>41</v>
      </c>
      <c r="AD27" s="22">
        <v>0</v>
      </c>
    </row>
    <row r="28" spans="1:30" ht="29">
      <c r="A28" s="22">
        <v>2</v>
      </c>
      <c r="B28" s="22" t="s">
        <v>33</v>
      </c>
      <c r="C28" s="22">
        <f t="shared" si="0"/>
        <v>727</v>
      </c>
      <c r="D28" s="23">
        <v>44036</v>
      </c>
      <c r="E28" s="22" t="s">
        <v>484</v>
      </c>
      <c r="F28" s="22"/>
      <c r="G28" s="22" t="s">
        <v>755</v>
      </c>
      <c r="H28" s="22" t="s">
        <v>1026</v>
      </c>
      <c r="I28" s="22" t="s">
        <v>34</v>
      </c>
      <c r="J28" s="23">
        <v>41866</v>
      </c>
      <c r="K28" s="22"/>
      <c r="L28" s="22"/>
      <c r="M28" s="22">
        <v>0</v>
      </c>
      <c r="N28" s="22"/>
      <c r="O28" s="22" t="s">
        <v>35</v>
      </c>
      <c r="P28" s="22" t="s">
        <v>36</v>
      </c>
      <c r="Q28" s="22"/>
      <c r="R28" s="22" t="s">
        <v>37</v>
      </c>
      <c r="S28" s="22">
        <v>1234567899</v>
      </c>
      <c r="T28" s="22" t="s">
        <v>1297</v>
      </c>
      <c r="U28" s="22" t="s">
        <v>1542</v>
      </c>
      <c r="V28" s="22">
        <v>9351256273</v>
      </c>
      <c r="W28" s="22" t="s">
        <v>48</v>
      </c>
      <c r="X28" s="22">
        <v>40000</v>
      </c>
      <c r="Y28" s="22" t="s">
        <v>39</v>
      </c>
      <c r="Z28" s="22" t="s">
        <v>39</v>
      </c>
      <c r="AA28" s="22" t="s">
        <v>40</v>
      </c>
      <c r="AB28" s="22">
        <v>7</v>
      </c>
      <c r="AC28" s="22" t="s">
        <v>41</v>
      </c>
      <c r="AD28" s="22">
        <v>0</v>
      </c>
    </row>
    <row r="29" spans="1:30" ht="29">
      <c r="A29" s="22">
        <v>2</v>
      </c>
      <c r="B29" s="22" t="s">
        <v>33</v>
      </c>
      <c r="C29" s="22">
        <f t="shared" si="0"/>
        <v>728</v>
      </c>
      <c r="D29" s="23">
        <v>44200</v>
      </c>
      <c r="E29" s="22" t="s">
        <v>485</v>
      </c>
      <c r="F29" s="22"/>
      <c r="G29" s="22" t="s">
        <v>756</v>
      </c>
      <c r="H29" s="22" t="s">
        <v>1027</v>
      </c>
      <c r="I29" s="22" t="s">
        <v>44</v>
      </c>
      <c r="J29" s="23">
        <v>42030</v>
      </c>
      <c r="K29" s="22"/>
      <c r="L29" s="22"/>
      <c r="M29" s="22">
        <v>0</v>
      </c>
      <c r="N29" s="22"/>
      <c r="O29" s="22" t="s">
        <v>35</v>
      </c>
      <c r="P29" s="22" t="s">
        <v>36</v>
      </c>
      <c r="Q29" s="22"/>
      <c r="R29" s="22" t="s">
        <v>37</v>
      </c>
      <c r="S29" s="22">
        <v>1234567899</v>
      </c>
      <c r="T29" s="22" t="s">
        <v>1298</v>
      </c>
      <c r="U29" s="22" t="s">
        <v>1542</v>
      </c>
      <c r="V29" s="22">
        <v>9206829111</v>
      </c>
      <c r="W29" s="22" t="s">
        <v>366</v>
      </c>
      <c r="X29" s="22">
        <v>0</v>
      </c>
      <c r="Y29" s="22" t="s">
        <v>39</v>
      </c>
      <c r="Z29" s="22" t="s">
        <v>39</v>
      </c>
      <c r="AA29" s="22" t="s">
        <v>40</v>
      </c>
      <c r="AB29" s="22">
        <v>6</v>
      </c>
      <c r="AC29" s="22" t="s">
        <v>41</v>
      </c>
      <c r="AD29" s="22">
        <v>0</v>
      </c>
    </row>
    <row r="30" spans="1:30" ht="29">
      <c r="A30" s="22">
        <v>2</v>
      </c>
      <c r="B30" s="22" t="s">
        <v>33</v>
      </c>
      <c r="C30" s="22">
        <f t="shared" si="0"/>
        <v>729</v>
      </c>
      <c r="D30" s="23">
        <v>44205</v>
      </c>
      <c r="E30" s="22" t="s">
        <v>486</v>
      </c>
      <c r="F30" s="22"/>
      <c r="G30" s="22" t="s">
        <v>757</v>
      </c>
      <c r="H30" s="22" t="s">
        <v>1028</v>
      </c>
      <c r="I30" s="22" t="s">
        <v>34</v>
      </c>
      <c r="J30" s="23">
        <v>41953</v>
      </c>
      <c r="K30" s="22"/>
      <c r="L30" s="22"/>
      <c r="M30" s="22">
        <v>0</v>
      </c>
      <c r="N30" s="22"/>
      <c r="O30" s="22" t="s">
        <v>45</v>
      </c>
      <c r="P30" s="22" t="s">
        <v>46</v>
      </c>
      <c r="Q30" s="22"/>
      <c r="R30" s="22" t="s">
        <v>37</v>
      </c>
      <c r="S30" s="22">
        <v>1234567899</v>
      </c>
      <c r="T30" s="22" t="s">
        <v>1299</v>
      </c>
      <c r="U30" s="22" t="s">
        <v>1542</v>
      </c>
      <c r="V30" s="22">
        <v>9610108283</v>
      </c>
      <c r="W30" s="22" t="s">
        <v>51</v>
      </c>
      <c r="X30" s="22">
        <v>0</v>
      </c>
      <c r="Y30" s="22" t="s">
        <v>39</v>
      </c>
      <c r="Z30" s="22" t="s">
        <v>39</v>
      </c>
      <c r="AA30" s="22" t="s">
        <v>47</v>
      </c>
      <c r="AB30" s="22">
        <v>7</v>
      </c>
      <c r="AC30" s="22" t="s">
        <v>41</v>
      </c>
      <c r="AD30" s="22">
        <v>0</v>
      </c>
    </row>
    <row r="31" spans="1:30" ht="29">
      <c r="A31" s="22">
        <v>2</v>
      </c>
      <c r="B31" s="22" t="s">
        <v>33</v>
      </c>
      <c r="C31" s="22">
        <f t="shared" si="0"/>
        <v>730</v>
      </c>
      <c r="D31" s="22"/>
      <c r="E31" s="22" t="s">
        <v>487</v>
      </c>
      <c r="F31" s="22"/>
      <c r="G31" s="22" t="s">
        <v>758</v>
      </c>
      <c r="H31" s="22" t="s">
        <v>1029</v>
      </c>
      <c r="I31" s="22" t="s">
        <v>34</v>
      </c>
      <c r="J31" s="23">
        <v>42082</v>
      </c>
      <c r="K31" s="22"/>
      <c r="L31" s="22"/>
      <c r="M31" s="22">
        <v>0</v>
      </c>
      <c r="N31" s="22"/>
      <c r="O31" s="22" t="s">
        <v>35</v>
      </c>
      <c r="P31" s="22"/>
      <c r="Q31" s="22"/>
      <c r="R31" s="22" t="s">
        <v>37</v>
      </c>
      <c r="S31" s="22">
        <v>1234567899</v>
      </c>
      <c r="T31" s="22" t="s">
        <v>1300</v>
      </c>
      <c r="U31" s="22" t="s">
        <v>1542</v>
      </c>
      <c r="V31" s="22">
        <v>8094644268</v>
      </c>
      <c r="W31" s="22"/>
      <c r="X31" s="22"/>
      <c r="Y31" s="22" t="s">
        <v>39</v>
      </c>
      <c r="Z31" s="22" t="s">
        <v>67</v>
      </c>
      <c r="AA31" s="22"/>
      <c r="AB31" s="22">
        <v>6</v>
      </c>
      <c r="AC31" s="22"/>
      <c r="AD31" s="22">
        <v>0</v>
      </c>
    </row>
    <row r="32" spans="1:30" ht="29">
      <c r="A32" s="22">
        <v>2</v>
      </c>
      <c r="B32" s="22" t="s">
        <v>33</v>
      </c>
      <c r="C32" s="22">
        <f t="shared" si="0"/>
        <v>731</v>
      </c>
      <c r="D32" s="23">
        <v>44175</v>
      </c>
      <c r="E32" s="22" t="s">
        <v>488</v>
      </c>
      <c r="F32" s="22"/>
      <c r="G32" s="22" t="s">
        <v>759</v>
      </c>
      <c r="H32" s="22" t="s">
        <v>1030</v>
      </c>
      <c r="I32" s="22" t="s">
        <v>44</v>
      </c>
      <c r="J32" s="23">
        <v>42079</v>
      </c>
      <c r="K32" s="22"/>
      <c r="L32" s="22"/>
      <c r="M32" s="22">
        <v>0</v>
      </c>
      <c r="N32" s="22"/>
      <c r="O32" s="22" t="s">
        <v>45</v>
      </c>
      <c r="P32" s="22" t="s">
        <v>36</v>
      </c>
      <c r="Q32" s="22"/>
      <c r="R32" s="22" t="s">
        <v>37</v>
      </c>
      <c r="S32" s="22">
        <v>1234567899</v>
      </c>
      <c r="T32" s="22" t="s">
        <v>1301</v>
      </c>
      <c r="U32" s="22" t="s">
        <v>1542</v>
      </c>
      <c r="V32" s="22">
        <v>7691038210</v>
      </c>
      <c r="W32" s="22" t="s">
        <v>51</v>
      </c>
      <c r="X32" s="22">
        <v>0</v>
      </c>
      <c r="Y32" s="22" t="s">
        <v>39</v>
      </c>
      <c r="Z32" s="22" t="s">
        <v>39</v>
      </c>
      <c r="AA32" s="22" t="s">
        <v>40</v>
      </c>
      <c r="AB32" s="22">
        <v>6</v>
      </c>
      <c r="AC32" s="22" t="s">
        <v>41</v>
      </c>
      <c r="AD32" s="22">
        <v>0</v>
      </c>
    </row>
    <row r="33" spans="1:30" ht="29">
      <c r="A33" s="22">
        <v>3</v>
      </c>
      <c r="B33" s="22" t="s">
        <v>33</v>
      </c>
      <c r="C33" s="22">
        <f t="shared" si="0"/>
        <v>732</v>
      </c>
      <c r="D33" s="23">
        <v>44084</v>
      </c>
      <c r="E33" s="22" t="s">
        <v>489</v>
      </c>
      <c r="F33" s="22"/>
      <c r="G33" s="22" t="s">
        <v>760</v>
      </c>
      <c r="H33" s="22" t="s">
        <v>1031</v>
      </c>
      <c r="I33" s="22" t="s">
        <v>34</v>
      </c>
      <c r="J33" s="23">
        <v>40934</v>
      </c>
      <c r="K33" s="22"/>
      <c r="L33" s="22"/>
      <c r="M33" s="22">
        <v>0</v>
      </c>
      <c r="N33" s="22"/>
      <c r="O33" s="22" t="s">
        <v>35</v>
      </c>
      <c r="P33" s="22" t="s">
        <v>36</v>
      </c>
      <c r="Q33" s="22"/>
      <c r="R33" s="22" t="s">
        <v>37</v>
      </c>
      <c r="S33" s="22">
        <v>1234567899</v>
      </c>
      <c r="T33" s="22" t="s">
        <v>1302</v>
      </c>
      <c r="U33" s="22" t="s">
        <v>1542</v>
      </c>
      <c r="V33" s="22">
        <v>9351256273</v>
      </c>
      <c r="W33" s="22" t="s">
        <v>48</v>
      </c>
      <c r="X33" s="22">
        <v>40000</v>
      </c>
      <c r="Y33" s="22" t="s">
        <v>39</v>
      </c>
      <c r="Z33" s="22" t="s">
        <v>39</v>
      </c>
      <c r="AA33" s="22" t="s">
        <v>40</v>
      </c>
      <c r="AB33" s="22">
        <v>9</v>
      </c>
      <c r="AC33" s="22" t="s">
        <v>41</v>
      </c>
      <c r="AD33" s="22">
        <v>0</v>
      </c>
    </row>
    <row r="34" spans="1:30" ht="29">
      <c r="A34" s="22">
        <v>3</v>
      </c>
      <c r="B34" s="22" t="s">
        <v>33</v>
      </c>
      <c r="C34" s="22">
        <f t="shared" si="0"/>
        <v>733</v>
      </c>
      <c r="D34" s="23">
        <v>43675</v>
      </c>
      <c r="E34" s="22" t="s">
        <v>490</v>
      </c>
      <c r="F34" s="22"/>
      <c r="G34" s="22" t="s">
        <v>761</v>
      </c>
      <c r="H34" s="22" t="s">
        <v>1032</v>
      </c>
      <c r="I34" s="22" t="s">
        <v>34</v>
      </c>
      <c r="J34" s="23">
        <v>41644</v>
      </c>
      <c r="K34" s="22"/>
      <c r="L34" s="22"/>
      <c r="M34" s="22">
        <v>0</v>
      </c>
      <c r="N34" s="22"/>
      <c r="O34" s="22" t="s">
        <v>45</v>
      </c>
      <c r="P34" s="22"/>
      <c r="Q34" s="22"/>
      <c r="R34" s="22" t="s">
        <v>37</v>
      </c>
      <c r="S34" s="22">
        <v>1234567899</v>
      </c>
      <c r="T34" s="22" t="s">
        <v>1303</v>
      </c>
      <c r="U34" s="22" t="s">
        <v>1542</v>
      </c>
      <c r="V34" s="22">
        <v>9649322374</v>
      </c>
      <c r="W34" s="22" t="s">
        <v>54</v>
      </c>
      <c r="X34" s="22">
        <v>42000</v>
      </c>
      <c r="Y34" s="22" t="s">
        <v>39</v>
      </c>
      <c r="Z34" s="22" t="s">
        <v>39</v>
      </c>
      <c r="AA34" s="22"/>
      <c r="AB34" s="22">
        <v>7</v>
      </c>
      <c r="AC34" s="22" t="s">
        <v>41</v>
      </c>
      <c r="AD34" s="22">
        <v>1.5</v>
      </c>
    </row>
    <row r="35" spans="1:30" ht="29">
      <c r="A35" s="22">
        <v>3</v>
      </c>
      <c r="B35" s="22" t="s">
        <v>33</v>
      </c>
      <c r="C35" s="22">
        <f t="shared" si="0"/>
        <v>734</v>
      </c>
      <c r="D35" s="23">
        <v>43724</v>
      </c>
      <c r="E35" s="22" t="s">
        <v>491</v>
      </c>
      <c r="F35" s="22"/>
      <c r="G35" s="22" t="s">
        <v>762</v>
      </c>
      <c r="H35" s="22" t="s">
        <v>1033</v>
      </c>
      <c r="I35" s="22" t="s">
        <v>44</v>
      </c>
      <c r="J35" s="23">
        <v>41872</v>
      </c>
      <c r="K35" s="22"/>
      <c r="L35" s="22"/>
      <c r="M35" s="22">
        <v>0</v>
      </c>
      <c r="N35" s="22"/>
      <c r="O35" s="22" t="s">
        <v>45</v>
      </c>
      <c r="P35" s="22" t="s">
        <v>46</v>
      </c>
      <c r="Q35" s="22"/>
      <c r="R35" s="22" t="s">
        <v>37</v>
      </c>
      <c r="S35" s="22">
        <v>1234567899</v>
      </c>
      <c r="T35" s="22" t="s">
        <v>1304</v>
      </c>
      <c r="U35" s="22" t="s">
        <v>1542</v>
      </c>
      <c r="V35" s="22">
        <v>6378263994</v>
      </c>
      <c r="W35" s="22" t="s">
        <v>55</v>
      </c>
      <c r="X35" s="22">
        <v>40000</v>
      </c>
      <c r="Y35" s="22" t="s">
        <v>39</v>
      </c>
      <c r="Z35" s="22" t="s">
        <v>39</v>
      </c>
      <c r="AA35" s="22" t="s">
        <v>47</v>
      </c>
      <c r="AB35" s="22">
        <v>7</v>
      </c>
      <c r="AC35" s="22" t="s">
        <v>41</v>
      </c>
      <c r="AD35" s="22">
        <v>0</v>
      </c>
    </row>
    <row r="36" spans="1:30" ht="29">
      <c r="A36" s="22">
        <v>3</v>
      </c>
      <c r="B36" s="22" t="s">
        <v>33</v>
      </c>
      <c r="C36" s="22">
        <f t="shared" si="0"/>
        <v>735</v>
      </c>
      <c r="D36" s="23">
        <v>43655</v>
      </c>
      <c r="E36" s="22" t="s">
        <v>492</v>
      </c>
      <c r="F36" s="22"/>
      <c r="G36" s="22" t="s">
        <v>763</v>
      </c>
      <c r="H36" s="22" t="s">
        <v>1034</v>
      </c>
      <c r="I36" s="22" t="s">
        <v>44</v>
      </c>
      <c r="J36" s="23">
        <v>41471</v>
      </c>
      <c r="K36" s="22"/>
      <c r="L36" s="22"/>
      <c r="M36" s="22">
        <v>0</v>
      </c>
      <c r="N36" s="22"/>
      <c r="O36" s="22" t="s">
        <v>35</v>
      </c>
      <c r="P36" s="22" t="s">
        <v>46</v>
      </c>
      <c r="Q36" s="22"/>
      <c r="R36" s="22" t="s">
        <v>37</v>
      </c>
      <c r="S36" s="22">
        <v>1234567899</v>
      </c>
      <c r="T36" s="22" t="s">
        <v>1305</v>
      </c>
      <c r="U36" s="22" t="s">
        <v>1542</v>
      </c>
      <c r="V36" s="22">
        <v>9887094708</v>
      </c>
      <c r="W36" s="22" t="s">
        <v>56</v>
      </c>
      <c r="X36" s="22"/>
      <c r="Y36" s="22" t="s">
        <v>39</v>
      </c>
      <c r="Z36" s="22" t="s">
        <v>39</v>
      </c>
      <c r="AA36" s="22" t="s">
        <v>47</v>
      </c>
      <c r="AB36" s="22">
        <v>8</v>
      </c>
      <c r="AC36" s="22" t="s">
        <v>41</v>
      </c>
      <c r="AD36" s="22">
        <v>0</v>
      </c>
    </row>
    <row r="37" spans="1:30" ht="29">
      <c r="A37" s="22">
        <v>3</v>
      </c>
      <c r="B37" s="22" t="s">
        <v>33</v>
      </c>
      <c r="C37" s="22">
        <f t="shared" si="0"/>
        <v>736</v>
      </c>
      <c r="D37" s="23">
        <v>43662</v>
      </c>
      <c r="E37" s="22" t="s">
        <v>493</v>
      </c>
      <c r="F37" s="22"/>
      <c r="G37" s="22" t="s">
        <v>764</v>
      </c>
      <c r="H37" s="22" t="s">
        <v>1035</v>
      </c>
      <c r="I37" s="22" t="s">
        <v>44</v>
      </c>
      <c r="J37" s="23">
        <v>41691</v>
      </c>
      <c r="K37" s="22"/>
      <c r="L37" s="22"/>
      <c r="M37" s="22">
        <v>0</v>
      </c>
      <c r="N37" s="22"/>
      <c r="O37" s="22" t="s">
        <v>35</v>
      </c>
      <c r="P37" s="22" t="s">
        <v>36</v>
      </c>
      <c r="Q37" s="22"/>
      <c r="R37" s="22" t="s">
        <v>37</v>
      </c>
      <c r="S37" s="22">
        <v>1234567899</v>
      </c>
      <c r="T37" s="22" t="s">
        <v>1306</v>
      </c>
      <c r="U37" s="22" t="s">
        <v>1542</v>
      </c>
      <c r="V37" s="22">
        <v>7073343248</v>
      </c>
      <c r="W37" s="22" t="s">
        <v>56</v>
      </c>
      <c r="X37" s="22">
        <v>40000</v>
      </c>
      <c r="Y37" s="22" t="s">
        <v>39</v>
      </c>
      <c r="Z37" s="22" t="s">
        <v>39</v>
      </c>
      <c r="AA37" s="22" t="s">
        <v>40</v>
      </c>
      <c r="AB37" s="22">
        <v>7</v>
      </c>
      <c r="AC37" s="22" t="s">
        <v>41</v>
      </c>
      <c r="AD37" s="22">
        <v>0</v>
      </c>
    </row>
    <row r="38" spans="1:30" ht="29">
      <c r="A38" s="22">
        <v>3</v>
      </c>
      <c r="B38" s="22" t="s">
        <v>33</v>
      </c>
      <c r="C38" s="22">
        <f t="shared" si="0"/>
        <v>737</v>
      </c>
      <c r="D38" s="23">
        <v>43673</v>
      </c>
      <c r="E38" s="22" t="s">
        <v>494</v>
      </c>
      <c r="F38" s="22"/>
      <c r="G38" s="22" t="s">
        <v>765</v>
      </c>
      <c r="H38" s="22" t="s">
        <v>1036</v>
      </c>
      <c r="I38" s="22" t="s">
        <v>44</v>
      </c>
      <c r="J38" s="23">
        <v>41441</v>
      </c>
      <c r="K38" s="22"/>
      <c r="L38" s="22"/>
      <c r="M38" s="22">
        <v>0</v>
      </c>
      <c r="N38" s="22"/>
      <c r="O38" s="22" t="s">
        <v>35</v>
      </c>
      <c r="P38" s="22" t="s">
        <v>36</v>
      </c>
      <c r="Q38" s="22"/>
      <c r="R38" s="22" t="s">
        <v>37</v>
      </c>
      <c r="S38" s="22">
        <v>1234567899</v>
      </c>
      <c r="T38" s="22" t="s">
        <v>1307</v>
      </c>
      <c r="U38" s="22" t="s">
        <v>1542</v>
      </c>
      <c r="V38" s="22">
        <v>6350182738</v>
      </c>
      <c r="W38" s="22" t="s">
        <v>57</v>
      </c>
      <c r="X38" s="22">
        <v>40000</v>
      </c>
      <c r="Y38" s="22" t="s">
        <v>39</v>
      </c>
      <c r="Z38" s="22" t="s">
        <v>39</v>
      </c>
      <c r="AA38" s="22" t="s">
        <v>40</v>
      </c>
      <c r="AB38" s="22">
        <v>8</v>
      </c>
      <c r="AC38" s="22" t="s">
        <v>41</v>
      </c>
      <c r="AD38" s="22">
        <v>3</v>
      </c>
    </row>
    <row r="39" spans="1:30" ht="29">
      <c r="A39" s="22">
        <v>3</v>
      </c>
      <c r="B39" s="22" t="s">
        <v>33</v>
      </c>
      <c r="C39" s="22">
        <f t="shared" si="0"/>
        <v>738</v>
      </c>
      <c r="D39" s="23">
        <v>43652</v>
      </c>
      <c r="E39" s="22" t="s">
        <v>495</v>
      </c>
      <c r="F39" s="22"/>
      <c r="G39" s="22" t="s">
        <v>766</v>
      </c>
      <c r="H39" s="22" t="s">
        <v>1037</v>
      </c>
      <c r="I39" s="22" t="s">
        <v>44</v>
      </c>
      <c r="J39" s="23">
        <v>41457</v>
      </c>
      <c r="K39" s="22"/>
      <c r="L39" s="22"/>
      <c r="M39" s="22">
        <v>0</v>
      </c>
      <c r="N39" s="22"/>
      <c r="O39" s="22" t="s">
        <v>35</v>
      </c>
      <c r="P39" s="22" t="s">
        <v>36</v>
      </c>
      <c r="Q39" s="22"/>
      <c r="R39" s="22" t="s">
        <v>37</v>
      </c>
      <c r="S39" s="22">
        <v>1234567899</v>
      </c>
      <c r="T39" s="22" t="s">
        <v>1308</v>
      </c>
      <c r="U39" s="22" t="s">
        <v>1542</v>
      </c>
      <c r="V39" s="22">
        <v>9982437907</v>
      </c>
      <c r="W39" s="22" t="s">
        <v>58</v>
      </c>
      <c r="X39" s="22">
        <v>45000</v>
      </c>
      <c r="Y39" s="22" t="s">
        <v>39</v>
      </c>
      <c r="Z39" s="22" t="s">
        <v>39</v>
      </c>
      <c r="AA39" s="22" t="s">
        <v>40</v>
      </c>
      <c r="AB39" s="22">
        <v>8</v>
      </c>
      <c r="AC39" s="22" t="s">
        <v>41</v>
      </c>
      <c r="AD39" s="22">
        <v>0</v>
      </c>
    </row>
    <row r="40" spans="1:30" ht="29">
      <c r="A40" s="22">
        <v>3</v>
      </c>
      <c r="B40" s="22" t="s">
        <v>33</v>
      </c>
      <c r="C40" s="22">
        <f t="shared" si="0"/>
        <v>739</v>
      </c>
      <c r="D40" s="23">
        <v>43668</v>
      </c>
      <c r="E40" s="22" t="s">
        <v>496</v>
      </c>
      <c r="F40" s="22"/>
      <c r="G40" s="22" t="s">
        <v>767</v>
      </c>
      <c r="H40" s="22" t="s">
        <v>1038</v>
      </c>
      <c r="I40" s="22" t="s">
        <v>44</v>
      </c>
      <c r="J40" s="23">
        <v>41494</v>
      </c>
      <c r="K40" s="22"/>
      <c r="L40" s="22"/>
      <c r="M40" s="22">
        <v>0</v>
      </c>
      <c r="N40" s="22"/>
      <c r="O40" s="22" t="s">
        <v>59</v>
      </c>
      <c r="P40" s="22" t="s">
        <v>36</v>
      </c>
      <c r="Q40" s="22"/>
      <c r="R40" s="22" t="s">
        <v>37</v>
      </c>
      <c r="S40" s="22">
        <v>1234567899</v>
      </c>
      <c r="T40" s="22" t="s">
        <v>1309</v>
      </c>
      <c r="U40" s="22" t="s">
        <v>1542</v>
      </c>
      <c r="V40" s="22">
        <v>7727864518</v>
      </c>
      <c r="W40" s="22" t="s">
        <v>56</v>
      </c>
      <c r="X40" s="22"/>
      <c r="Y40" s="22" t="s">
        <v>39</v>
      </c>
      <c r="Z40" s="22" t="s">
        <v>39</v>
      </c>
      <c r="AA40" s="22" t="s">
        <v>40</v>
      </c>
      <c r="AB40" s="22">
        <v>8</v>
      </c>
      <c r="AC40" s="22" t="s">
        <v>41</v>
      </c>
      <c r="AD40" s="22">
        <v>0</v>
      </c>
    </row>
    <row r="41" spans="1:30" ht="29">
      <c r="A41" s="22">
        <v>3</v>
      </c>
      <c r="B41" s="22" t="s">
        <v>33</v>
      </c>
      <c r="C41" s="22">
        <f t="shared" si="0"/>
        <v>740</v>
      </c>
      <c r="D41" s="22"/>
      <c r="E41" s="22" t="s">
        <v>497</v>
      </c>
      <c r="F41" s="22"/>
      <c r="G41" s="22" t="s">
        <v>768</v>
      </c>
      <c r="H41" s="22" t="s">
        <v>1039</v>
      </c>
      <c r="I41" s="22" t="s">
        <v>34</v>
      </c>
      <c r="J41" s="23">
        <v>41691</v>
      </c>
      <c r="K41" s="22"/>
      <c r="L41" s="22"/>
      <c r="M41" s="22">
        <v>0</v>
      </c>
      <c r="N41" s="22"/>
      <c r="O41" s="22" t="s">
        <v>45</v>
      </c>
      <c r="P41" s="22"/>
      <c r="Q41" s="22"/>
      <c r="R41" s="22" t="s">
        <v>37</v>
      </c>
      <c r="S41" s="22">
        <v>1234567899</v>
      </c>
      <c r="T41" s="22" t="s">
        <v>1310</v>
      </c>
      <c r="U41" s="22" t="s">
        <v>1542</v>
      </c>
      <c r="V41" s="22">
        <v>9928483704</v>
      </c>
      <c r="W41" s="22"/>
      <c r="X41" s="22"/>
      <c r="Y41" s="22" t="s">
        <v>39</v>
      </c>
      <c r="Z41" s="22" t="s">
        <v>67</v>
      </c>
      <c r="AA41" s="22"/>
      <c r="AB41" s="22">
        <v>7</v>
      </c>
      <c r="AC41" s="22"/>
      <c r="AD41" s="22">
        <v>3</v>
      </c>
    </row>
    <row r="42" spans="1:30" ht="29">
      <c r="A42" s="22">
        <v>3</v>
      </c>
      <c r="B42" s="22" t="s">
        <v>33</v>
      </c>
      <c r="C42" s="22">
        <f t="shared" si="0"/>
        <v>741</v>
      </c>
      <c r="D42" s="23">
        <v>43658</v>
      </c>
      <c r="E42" s="22" t="s">
        <v>498</v>
      </c>
      <c r="F42" s="22"/>
      <c r="G42" s="22" t="s">
        <v>769</v>
      </c>
      <c r="H42" s="22" t="s">
        <v>1040</v>
      </c>
      <c r="I42" s="22" t="s">
        <v>44</v>
      </c>
      <c r="J42" s="23">
        <v>41784</v>
      </c>
      <c r="K42" s="22"/>
      <c r="L42" s="22"/>
      <c r="M42" s="22">
        <v>0</v>
      </c>
      <c r="N42" s="22"/>
      <c r="O42" s="22" t="s">
        <v>45</v>
      </c>
      <c r="P42" s="22" t="s">
        <v>36</v>
      </c>
      <c r="Q42" s="22"/>
      <c r="R42" s="22" t="s">
        <v>37</v>
      </c>
      <c r="S42" s="22">
        <v>1234567899</v>
      </c>
      <c r="T42" s="22" t="s">
        <v>1311</v>
      </c>
      <c r="U42" s="22" t="s">
        <v>1542</v>
      </c>
      <c r="V42" s="22">
        <v>9783376911</v>
      </c>
      <c r="W42" s="22" t="s">
        <v>56</v>
      </c>
      <c r="X42" s="22">
        <v>40000</v>
      </c>
      <c r="Y42" s="22" t="s">
        <v>39</v>
      </c>
      <c r="Z42" s="22" t="s">
        <v>39</v>
      </c>
      <c r="AA42" s="22" t="s">
        <v>40</v>
      </c>
      <c r="AB42" s="22">
        <v>7</v>
      </c>
      <c r="AC42" s="22" t="s">
        <v>41</v>
      </c>
      <c r="AD42" s="22">
        <v>0</v>
      </c>
    </row>
    <row r="43" spans="1:30" ht="29">
      <c r="A43" s="22">
        <v>3</v>
      </c>
      <c r="B43" s="22" t="s">
        <v>33</v>
      </c>
      <c r="C43" s="22">
        <f t="shared" si="0"/>
        <v>742</v>
      </c>
      <c r="D43" s="23">
        <v>43648</v>
      </c>
      <c r="E43" s="22" t="s">
        <v>499</v>
      </c>
      <c r="F43" s="22"/>
      <c r="G43" s="22" t="s">
        <v>770</v>
      </c>
      <c r="H43" s="22" t="s">
        <v>1041</v>
      </c>
      <c r="I43" s="22" t="s">
        <v>34</v>
      </c>
      <c r="J43" s="23">
        <v>41598</v>
      </c>
      <c r="K43" s="22"/>
      <c r="L43" s="22"/>
      <c r="M43" s="22">
        <v>0</v>
      </c>
      <c r="N43" s="22"/>
      <c r="O43" s="22" t="s">
        <v>45</v>
      </c>
      <c r="P43" s="22"/>
      <c r="Q43" s="22"/>
      <c r="R43" s="22" t="s">
        <v>37</v>
      </c>
      <c r="S43" s="22">
        <v>1234567899</v>
      </c>
      <c r="T43" s="22" t="s">
        <v>1312</v>
      </c>
      <c r="U43" s="22" t="s">
        <v>1542</v>
      </c>
      <c r="V43" s="22">
        <v>8690539839</v>
      </c>
      <c r="W43" s="22" t="s">
        <v>60</v>
      </c>
      <c r="X43" s="22">
        <v>40000</v>
      </c>
      <c r="Y43" s="22" t="s">
        <v>39</v>
      </c>
      <c r="Z43" s="22" t="s">
        <v>39</v>
      </c>
      <c r="AA43" s="22"/>
      <c r="AB43" s="22">
        <v>8</v>
      </c>
      <c r="AC43" s="22" t="s">
        <v>41</v>
      </c>
      <c r="AD43" s="22">
        <v>0</v>
      </c>
    </row>
    <row r="44" spans="1:30" ht="29">
      <c r="A44" s="22">
        <v>3</v>
      </c>
      <c r="B44" s="22" t="s">
        <v>33</v>
      </c>
      <c r="C44" s="22">
        <f t="shared" si="0"/>
        <v>743</v>
      </c>
      <c r="D44" s="22"/>
      <c r="E44" s="22" t="s">
        <v>500</v>
      </c>
      <c r="F44" s="22"/>
      <c r="G44" s="22" t="s">
        <v>771</v>
      </c>
      <c r="H44" s="22" t="s">
        <v>1042</v>
      </c>
      <c r="I44" s="22" t="s">
        <v>44</v>
      </c>
      <c r="J44" s="23">
        <v>41162</v>
      </c>
      <c r="K44" s="22"/>
      <c r="L44" s="22"/>
      <c r="M44" s="22">
        <v>0</v>
      </c>
      <c r="N44" s="22"/>
      <c r="O44" s="22" t="s">
        <v>35</v>
      </c>
      <c r="P44" s="22"/>
      <c r="Q44" s="22"/>
      <c r="R44" s="22" t="s">
        <v>37</v>
      </c>
      <c r="S44" s="22">
        <v>1234567899</v>
      </c>
      <c r="T44" s="22" t="s">
        <v>1313</v>
      </c>
      <c r="U44" s="22" t="s">
        <v>1542</v>
      </c>
      <c r="V44" s="22">
        <v>8094644268</v>
      </c>
      <c r="W44" s="22"/>
      <c r="X44" s="22"/>
      <c r="Y44" s="22" t="s">
        <v>39</v>
      </c>
      <c r="Z44" s="22" t="s">
        <v>67</v>
      </c>
      <c r="AA44" s="22"/>
      <c r="AB44" s="22">
        <v>9</v>
      </c>
      <c r="AC44" s="22"/>
      <c r="AD44" s="22">
        <v>0</v>
      </c>
    </row>
    <row r="45" spans="1:30" ht="29">
      <c r="A45" s="22">
        <v>3</v>
      </c>
      <c r="B45" s="22" t="s">
        <v>33</v>
      </c>
      <c r="C45" s="22">
        <f t="shared" si="0"/>
        <v>744</v>
      </c>
      <c r="D45" s="23">
        <v>43721</v>
      </c>
      <c r="E45" s="22" t="s">
        <v>501</v>
      </c>
      <c r="F45" s="22"/>
      <c r="G45" s="22" t="s">
        <v>772</v>
      </c>
      <c r="H45" s="22" t="s">
        <v>1043</v>
      </c>
      <c r="I45" s="22" t="s">
        <v>34</v>
      </c>
      <c r="J45" s="23">
        <v>41821</v>
      </c>
      <c r="K45" s="22"/>
      <c r="L45" s="22"/>
      <c r="M45" s="22">
        <v>0</v>
      </c>
      <c r="N45" s="22"/>
      <c r="O45" s="22" t="s">
        <v>35</v>
      </c>
      <c r="P45" s="22" t="s">
        <v>36</v>
      </c>
      <c r="Q45" s="22"/>
      <c r="R45" s="22" t="s">
        <v>37</v>
      </c>
      <c r="S45" s="22">
        <v>1234567899</v>
      </c>
      <c r="T45" s="22" t="s">
        <v>1314</v>
      </c>
      <c r="U45" s="22" t="s">
        <v>1542</v>
      </c>
      <c r="V45" s="22">
        <v>6350182738</v>
      </c>
      <c r="W45" s="22" t="s">
        <v>61</v>
      </c>
      <c r="X45" s="22">
        <v>40000</v>
      </c>
      <c r="Y45" s="22" t="s">
        <v>39</v>
      </c>
      <c r="Z45" s="22" t="s">
        <v>39</v>
      </c>
      <c r="AA45" s="22" t="s">
        <v>40</v>
      </c>
      <c r="AB45" s="22">
        <v>7</v>
      </c>
      <c r="AC45" s="22" t="s">
        <v>41</v>
      </c>
      <c r="AD45" s="22">
        <v>3</v>
      </c>
    </row>
    <row r="46" spans="1:30" ht="29">
      <c r="A46" s="22">
        <v>4</v>
      </c>
      <c r="B46" s="22" t="s">
        <v>33</v>
      </c>
      <c r="C46" s="22">
        <f t="shared" si="0"/>
        <v>745</v>
      </c>
      <c r="D46" s="23">
        <v>43342</v>
      </c>
      <c r="E46" s="22" t="s">
        <v>502</v>
      </c>
      <c r="F46" s="22"/>
      <c r="G46" s="22" t="s">
        <v>773</v>
      </c>
      <c r="H46" s="22" t="s">
        <v>1044</v>
      </c>
      <c r="I46" s="22" t="s">
        <v>44</v>
      </c>
      <c r="J46" s="23">
        <v>41512</v>
      </c>
      <c r="K46" s="22"/>
      <c r="L46" s="22"/>
      <c r="M46" s="22">
        <v>0</v>
      </c>
      <c r="N46" s="22"/>
      <c r="O46" s="22" t="s">
        <v>35</v>
      </c>
      <c r="P46" s="22" t="s">
        <v>36</v>
      </c>
      <c r="Q46" s="22"/>
      <c r="R46" s="22" t="s">
        <v>37</v>
      </c>
      <c r="S46" s="22">
        <v>1234567899</v>
      </c>
      <c r="T46" s="22" t="s">
        <v>1315</v>
      </c>
      <c r="U46" s="22" t="s">
        <v>1542</v>
      </c>
      <c r="V46" s="22">
        <v>9772233178</v>
      </c>
      <c r="W46" s="22" t="s">
        <v>62</v>
      </c>
      <c r="X46" s="22">
        <v>40000</v>
      </c>
      <c r="Y46" s="22" t="s">
        <v>39</v>
      </c>
      <c r="Z46" s="22" t="s">
        <v>39</v>
      </c>
      <c r="AA46" s="22" t="s">
        <v>40</v>
      </c>
      <c r="AB46" s="22">
        <v>8</v>
      </c>
      <c r="AC46" s="22" t="s">
        <v>41</v>
      </c>
      <c r="AD46" s="22">
        <v>1</v>
      </c>
    </row>
    <row r="47" spans="1:30" ht="29">
      <c r="A47" s="22">
        <v>4</v>
      </c>
      <c r="B47" s="22" t="s">
        <v>33</v>
      </c>
      <c r="C47" s="22">
        <f t="shared" si="0"/>
        <v>746</v>
      </c>
      <c r="D47" s="23">
        <v>43655</v>
      </c>
      <c r="E47" s="22" t="s">
        <v>503</v>
      </c>
      <c r="F47" s="22"/>
      <c r="G47" s="22" t="s">
        <v>774</v>
      </c>
      <c r="H47" s="22" t="s">
        <v>1045</v>
      </c>
      <c r="I47" s="22" t="s">
        <v>44</v>
      </c>
      <c r="J47" s="23">
        <v>40575</v>
      </c>
      <c r="K47" s="22"/>
      <c r="L47" s="22"/>
      <c r="M47" s="22">
        <v>0</v>
      </c>
      <c r="N47" s="22"/>
      <c r="O47" s="22" t="s">
        <v>35</v>
      </c>
      <c r="P47" s="22"/>
      <c r="Q47" s="22"/>
      <c r="R47" s="22" t="s">
        <v>37</v>
      </c>
      <c r="S47" s="22">
        <v>1234567899</v>
      </c>
      <c r="T47" s="22" t="s">
        <v>1316</v>
      </c>
      <c r="U47" s="22" t="s">
        <v>1542</v>
      </c>
      <c r="V47" s="22">
        <v>7427891268</v>
      </c>
      <c r="W47" s="22" t="s">
        <v>63</v>
      </c>
      <c r="X47" s="22">
        <v>0</v>
      </c>
      <c r="Y47" s="22" t="s">
        <v>39</v>
      </c>
      <c r="Z47" s="22" t="s">
        <v>39</v>
      </c>
      <c r="AA47" s="22"/>
      <c r="AB47" s="22">
        <v>10</v>
      </c>
      <c r="AC47" s="22" t="s">
        <v>41</v>
      </c>
      <c r="AD47" s="22">
        <v>0</v>
      </c>
    </row>
    <row r="48" spans="1:30" ht="29">
      <c r="A48" s="22">
        <v>4</v>
      </c>
      <c r="B48" s="22" t="s">
        <v>33</v>
      </c>
      <c r="C48" s="22">
        <f t="shared" si="0"/>
        <v>747</v>
      </c>
      <c r="D48" s="23">
        <v>43299</v>
      </c>
      <c r="E48" s="22" t="s">
        <v>504</v>
      </c>
      <c r="F48" s="22"/>
      <c r="G48" s="22" t="s">
        <v>775</v>
      </c>
      <c r="H48" s="22" t="s">
        <v>1046</v>
      </c>
      <c r="I48" s="22" t="s">
        <v>44</v>
      </c>
      <c r="J48" s="23">
        <v>41406</v>
      </c>
      <c r="K48" s="22"/>
      <c r="L48" s="22"/>
      <c r="M48" s="22">
        <v>0</v>
      </c>
      <c r="N48" s="22"/>
      <c r="O48" s="22" t="s">
        <v>59</v>
      </c>
      <c r="P48" s="22" t="s">
        <v>46</v>
      </c>
      <c r="Q48" s="22"/>
      <c r="R48" s="22" t="s">
        <v>37</v>
      </c>
      <c r="S48" s="22">
        <v>1234567899</v>
      </c>
      <c r="T48" s="22" t="s">
        <v>1317</v>
      </c>
      <c r="U48" s="22" t="s">
        <v>1542</v>
      </c>
      <c r="V48" s="22">
        <v>9549581239</v>
      </c>
      <c r="W48" s="22" t="s">
        <v>64</v>
      </c>
      <c r="X48" s="22">
        <v>40000</v>
      </c>
      <c r="Y48" s="22" t="s">
        <v>39</v>
      </c>
      <c r="Z48" s="22" t="s">
        <v>39</v>
      </c>
      <c r="AA48" s="22" t="s">
        <v>47</v>
      </c>
      <c r="AB48" s="22">
        <v>8</v>
      </c>
      <c r="AC48" s="22" t="s">
        <v>41</v>
      </c>
      <c r="AD48" s="22">
        <v>0</v>
      </c>
    </row>
    <row r="49" spans="1:30" ht="29">
      <c r="A49" s="22">
        <v>4</v>
      </c>
      <c r="B49" s="22" t="s">
        <v>33</v>
      </c>
      <c r="C49" s="22">
        <f t="shared" si="0"/>
        <v>748</v>
      </c>
      <c r="D49" s="23">
        <v>43294</v>
      </c>
      <c r="E49" s="22" t="s">
        <v>505</v>
      </c>
      <c r="F49" s="22"/>
      <c r="G49" s="22" t="s">
        <v>776</v>
      </c>
      <c r="H49" s="22" t="s">
        <v>1047</v>
      </c>
      <c r="I49" s="22" t="s">
        <v>34</v>
      </c>
      <c r="J49" s="23">
        <v>41362</v>
      </c>
      <c r="K49" s="22"/>
      <c r="L49" s="22"/>
      <c r="M49" s="22">
        <v>0</v>
      </c>
      <c r="N49" s="22"/>
      <c r="O49" s="22" t="s">
        <v>35</v>
      </c>
      <c r="P49" s="22" t="s">
        <v>36</v>
      </c>
      <c r="Q49" s="22"/>
      <c r="R49" s="22" t="s">
        <v>37</v>
      </c>
      <c r="S49" s="22">
        <v>1234567899</v>
      </c>
      <c r="T49" s="22" t="s">
        <v>1318</v>
      </c>
      <c r="U49" s="22" t="s">
        <v>1542</v>
      </c>
      <c r="V49" s="22">
        <v>9887054335</v>
      </c>
      <c r="W49" s="22" t="s">
        <v>62</v>
      </c>
      <c r="X49" s="22">
        <v>40000</v>
      </c>
      <c r="Y49" s="22" t="s">
        <v>39</v>
      </c>
      <c r="Z49" s="22" t="s">
        <v>39</v>
      </c>
      <c r="AA49" s="22" t="s">
        <v>40</v>
      </c>
      <c r="AB49" s="22">
        <v>8</v>
      </c>
      <c r="AC49" s="22" t="s">
        <v>41</v>
      </c>
      <c r="AD49" s="22">
        <v>2</v>
      </c>
    </row>
    <row r="50" spans="1:30" ht="29">
      <c r="A50" s="22">
        <v>4</v>
      </c>
      <c r="B50" s="22" t="s">
        <v>33</v>
      </c>
      <c r="C50" s="22">
        <f t="shared" si="0"/>
        <v>749</v>
      </c>
      <c r="D50" s="23">
        <v>43673</v>
      </c>
      <c r="E50" s="22" t="s">
        <v>506</v>
      </c>
      <c r="F50" s="22"/>
      <c r="G50" s="22" t="s">
        <v>777</v>
      </c>
      <c r="H50" s="22" t="s">
        <v>1048</v>
      </c>
      <c r="I50" s="22" t="s">
        <v>34</v>
      </c>
      <c r="J50" s="23">
        <v>40544</v>
      </c>
      <c r="K50" s="22"/>
      <c r="L50" s="22"/>
      <c r="M50" s="22">
        <v>0</v>
      </c>
      <c r="N50" s="22"/>
      <c r="O50" s="22" t="s">
        <v>35</v>
      </c>
      <c r="P50" s="22"/>
      <c r="Q50" s="22"/>
      <c r="R50" s="22" t="s">
        <v>37</v>
      </c>
      <c r="S50" s="22">
        <v>1234567899</v>
      </c>
      <c r="T50" s="22" t="s">
        <v>1319</v>
      </c>
      <c r="U50" s="22" t="s">
        <v>1542</v>
      </c>
      <c r="V50" s="22">
        <v>6350182738</v>
      </c>
      <c r="W50" s="22" t="s">
        <v>60</v>
      </c>
      <c r="X50" s="22">
        <v>40000</v>
      </c>
      <c r="Y50" s="22" t="s">
        <v>39</v>
      </c>
      <c r="Z50" s="22" t="s">
        <v>39</v>
      </c>
      <c r="AA50" s="22"/>
      <c r="AB50" s="22">
        <v>10</v>
      </c>
      <c r="AC50" s="22" t="s">
        <v>41</v>
      </c>
      <c r="AD50" s="22">
        <v>3</v>
      </c>
    </row>
    <row r="51" spans="1:30" ht="29">
      <c r="A51" s="22">
        <v>4</v>
      </c>
      <c r="B51" s="22" t="s">
        <v>33</v>
      </c>
      <c r="C51" s="22">
        <f t="shared" si="0"/>
        <v>750</v>
      </c>
      <c r="D51" s="23">
        <v>43298</v>
      </c>
      <c r="E51" s="22" t="s">
        <v>507</v>
      </c>
      <c r="F51" s="22"/>
      <c r="G51" s="22" t="s">
        <v>778</v>
      </c>
      <c r="H51" s="22" t="s">
        <v>1049</v>
      </c>
      <c r="I51" s="22" t="s">
        <v>34</v>
      </c>
      <c r="J51" s="23">
        <v>41243</v>
      </c>
      <c r="K51" s="22"/>
      <c r="L51" s="22"/>
      <c r="M51" s="22">
        <v>0</v>
      </c>
      <c r="N51" s="22"/>
      <c r="O51" s="22" t="s">
        <v>45</v>
      </c>
      <c r="P51" s="22" t="s">
        <v>36</v>
      </c>
      <c r="Q51" s="22"/>
      <c r="R51" s="22" t="s">
        <v>37</v>
      </c>
      <c r="S51" s="22">
        <v>1234567899</v>
      </c>
      <c r="T51" s="22" t="s">
        <v>1320</v>
      </c>
      <c r="U51" s="22" t="s">
        <v>1542</v>
      </c>
      <c r="V51" s="22">
        <v>9694022515</v>
      </c>
      <c r="W51" s="22" t="s">
        <v>62</v>
      </c>
      <c r="X51" s="22">
        <v>40000</v>
      </c>
      <c r="Y51" s="22" t="s">
        <v>39</v>
      </c>
      <c r="Z51" s="22" t="s">
        <v>39</v>
      </c>
      <c r="AA51" s="22" t="s">
        <v>40</v>
      </c>
      <c r="AB51" s="22">
        <v>9</v>
      </c>
      <c r="AC51" s="22" t="s">
        <v>41</v>
      </c>
      <c r="AD51" s="22">
        <v>0</v>
      </c>
    </row>
    <row r="52" spans="1:30" ht="29">
      <c r="A52" s="22">
        <v>4</v>
      </c>
      <c r="B52" s="22" t="s">
        <v>33</v>
      </c>
      <c r="C52" s="22">
        <f t="shared" si="0"/>
        <v>751</v>
      </c>
      <c r="D52" s="23">
        <v>43284</v>
      </c>
      <c r="E52" s="22" t="s">
        <v>508</v>
      </c>
      <c r="F52" s="22"/>
      <c r="G52" s="22" t="s">
        <v>779</v>
      </c>
      <c r="H52" s="22" t="s">
        <v>1050</v>
      </c>
      <c r="I52" s="22" t="s">
        <v>44</v>
      </c>
      <c r="J52" s="23">
        <v>41039</v>
      </c>
      <c r="K52" s="22"/>
      <c r="L52" s="22"/>
      <c r="M52" s="22">
        <v>0</v>
      </c>
      <c r="N52" s="22"/>
      <c r="O52" s="22" t="s">
        <v>45</v>
      </c>
      <c r="P52" s="22" t="s">
        <v>46</v>
      </c>
      <c r="Q52" s="22"/>
      <c r="R52" s="22" t="s">
        <v>37</v>
      </c>
      <c r="S52" s="22">
        <v>1234567899</v>
      </c>
      <c r="T52" s="22" t="s">
        <v>1321</v>
      </c>
      <c r="U52" s="22" t="s">
        <v>1542</v>
      </c>
      <c r="V52" s="22">
        <v>9610345874</v>
      </c>
      <c r="W52" s="22" t="s">
        <v>62</v>
      </c>
      <c r="X52" s="22">
        <v>40000</v>
      </c>
      <c r="Y52" s="22" t="s">
        <v>39</v>
      </c>
      <c r="Z52" s="22" t="s">
        <v>39</v>
      </c>
      <c r="AA52" s="22" t="s">
        <v>47</v>
      </c>
      <c r="AB52" s="22">
        <v>9</v>
      </c>
      <c r="AC52" s="22" t="s">
        <v>41</v>
      </c>
      <c r="AD52" s="22">
        <v>0</v>
      </c>
    </row>
    <row r="53" spans="1:30" ht="29">
      <c r="A53" s="22">
        <v>4</v>
      </c>
      <c r="B53" s="22" t="s">
        <v>33</v>
      </c>
      <c r="C53" s="22">
        <f t="shared" si="0"/>
        <v>752</v>
      </c>
      <c r="D53" s="23">
        <v>43298</v>
      </c>
      <c r="E53" s="22" t="s">
        <v>509</v>
      </c>
      <c r="F53" s="22"/>
      <c r="G53" s="22" t="s">
        <v>780</v>
      </c>
      <c r="H53" s="22" t="s">
        <v>1051</v>
      </c>
      <c r="I53" s="22" t="s">
        <v>34</v>
      </c>
      <c r="J53" s="23">
        <v>41584</v>
      </c>
      <c r="K53" s="22"/>
      <c r="L53" s="22"/>
      <c r="M53" s="22">
        <v>0</v>
      </c>
      <c r="N53" s="22"/>
      <c r="O53" s="22" t="s">
        <v>45</v>
      </c>
      <c r="P53" s="22" t="s">
        <v>36</v>
      </c>
      <c r="Q53" s="22"/>
      <c r="R53" s="22" t="s">
        <v>37</v>
      </c>
      <c r="S53" s="22">
        <v>1234567899</v>
      </c>
      <c r="T53" s="22" t="s">
        <v>1322</v>
      </c>
      <c r="U53" s="22" t="s">
        <v>1542</v>
      </c>
      <c r="V53" s="22">
        <v>9785535274</v>
      </c>
      <c r="W53" s="22" t="s">
        <v>62</v>
      </c>
      <c r="X53" s="22">
        <v>40000</v>
      </c>
      <c r="Y53" s="22" t="s">
        <v>39</v>
      </c>
      <c r="Z53" s="22" t="s">
        <v>39</v>
      </c>
      <c r="AA53" s="22" t="s">
        <v>40</v>
      </c>
      <c r="AB53" s="22">
        <v>8</v>
      </c>
      <c r="AC53" s="22" t="s">
        <v>41</v>
      </c>
      <c r="AD53" s="22">
        <v>0</v>
      </c>
    </row>
    <row r="54" spans="1:30" ht="29">
      <c r="A54" s="22">
        <v>4</v>
      </c>
      <c r="B54" s="22" t="s">
        <v>33</v>
      </c>
      <c r="C54" s="22">
        <f t="shared" si="0"/>
        <v>753</v>
      </c>
      <c r="D54" s="23">
        <v>43293</v>
      </c>
      <c r="E54" s="22" t="s">
        <v>510</v>
      </c>
      <c r="F54" s="22"/>
      <c r="G54" s="22" t="s">
        <v>781</v>
      </c>
      <c r="H54" s="22" t="s">
        <v>1052</v>
      </c>
      <c r="I54" s="22" t="s">
        <v>44</v>
      </c>
      <c r="J54" s="23">
        <v>41103</v>
      </c>
      <c r="K54" s="22"/>
      <c r="L54" s="22"/>
      <c r="M54" s="22">
        <v>0</v>
      </c>
      <c r="N54" s="22"/>
      <c r="O54" s="22" t="s">
        <v>45</v>
      </c>
      <c r="P54" s="22" t="s">
        <v>36</v>
      </c>
      <c r="Q54" s="22"/>
      <c r="R54" s="22" t="s">
        <v>37</v>
      </c>
      <c r="S54" s="22">
        <v>1234567899</v>
      </c>
      <c r="T54" s="22" t="s">
        <v>1323</v>
      </c>
      <c r="U54" s="22" t="s">
        <v>1542</v>
      </c>
      <c r="V54" s="22">
        <v>9784774814</v>
      </c>
      <c r="W54" s="22" t="s">
        <v>62</v>
      </c>
      <c r="X54" s="22">
        <v>40000</v>
      </c>
      <c r="Y54" s="22" t="s">
        <v>39</v>
      </c>
      <c r="Z54" s="22" t="s">
        <v>39</v>
      </c>
      <c r="AA54" s="22" t="s">
        <v>40</v>
      </c>
      <c r="AB54" s="22">
        <v>9</v>
      </c>
      <c r="AC54" s="22" t="s">
        <v>41</v>
      </c>
      <c r="AD54" s="22">
        <v>0</v>
      </c>
    </row>
    <row r="55" spans="1:30" ht="29">
      <c r="A55" s="22">
        <v>4</v>
      </c>
      <c r="B55" s="22" t="s">
        <v>33</v>
      </c>
      <c r="C55" s="22">
        <f t="shared" si="0"/>
        <v>754</v>
      </c>
      <c r="D55" s="23">
        <v>44232</v>
      </c>
      <c r="E55" s="22" t="s">
        <v>511</v>
      </c>
      <c r="F55" s="22"/>
      <c r="G55" s="22" t="s">
        <v>782</v>
      </c>
      <c r="H55" s="22" t="s">
        <v>1053</v>
      </c>
      <c r="I55" s="22" t="s">
        <v>44</v>
      </c>
      <c r="J55" s="23">
        <v>40860</v>
      </c>
      <c r="K55" s="22"/>
      <c r="L55" s="22"/>
      <c r="M55" s="22">
        <v>0</v>
      </c>
      <c r="N55" s="22"/>
      <c r="O55" s="22" t="s">
        <v>45</v>
      </c>
      <c r="P55" s="22" t="s">
        <v>46</v>
      </c>
      <c r="Q55" s="22"/>
      <c r="R55" s="22" t="s">
        <v>37</v>
      </c>
      <c r="S55" s="22">
        <v>1234567899</v>
      </c>
      <c r="T55" s="22" t="s">
        <v>1324</v>
      </c>
      <c r="U55" s="22" t="s">
        <v>1542</v>
      </c>
      <c r="V55" s="22">
        <v>6367123923</v>
      </c>
      <c r="W55" s="22" t="s">
        <v>367</v>
      </c>
      <c r="X55" s="22">
        <v>60000</v>
      </c>
      <c r="Y55" s="22" t="s">
        <v>39</v>
      </c>
      <c r="Z55" s="22" t="s">
        <v>39</v>
      </c>
      <c r="AA55" s="22" t="s">
        <v>47</v>
      </c>
      <c r="AB55" s="22">
        <v>10</v>
      </c>
      <c r="AC55" s="22" t="s">
        <v>41</v>
      </c>
      <c r="AD55" s="22">
        <v>0</v>
      </c>
    </row>
    <row r="56" spans="1:30" ht="29">
      <c r="A56" s="22">
        <v>4</v>
      </c>
      <c r="B56" s="22" t="s">
        <v>33</v>
      </c>
      <c r="C56" s="22">
        <f t="shared" si="0"/>
        <v>755</v>
      </c>
      <c r="D56" s="22"/>
      <c r="E56" s="22" t="s">
        <v>512</v>
      </c>
      <c r="F56" s="22"/>
      <c r="G56" s="22" t="s">
        <v>783</v>
      </c>
      <c r="H56" s="22" t="s">
        <v>1054</v>
      </c>
      <c r="I56" s="22" t="s">
        <v>44</v>
      </c>
      <c r="J56" s="23">
        <v>40966</v>
      </c>
      <c r="K56" s="22"/>
      <c r="L56" s="22"/>
      <c r="M56" s="22">
        <v>0</v>
      </c>
      <c r="N56" s="22"/>
      <c r="O56" s="22" t="s">
        <v>45</v>
      </c>
      <c r="P56" s="22"/>
      <c r="Q56" s="22"/>
      <c r="R56" s="22" t="s">
        <v>37</v>
      </c>
      <c r="S56" s="22">
        <v>1234567899</v>
      </c>
      <c r="T56" s="22" t="s">
        <v>1325</v>
      </c>
      <c r="U56" s="22" t="s">
        <v>1542</v>
      </c>
      <c r="V56" s="22">
        <v>9928483704</v>
      </c>
      <c r="W56" s="22"/>
      <c r="X56" s="22"/>
      <c r="Y56" s="22" t="s">
        <v>39</v>
      </c>
      <c r="Z56" s="22" t="s">
        <v>67</v>
      </c>
      <c r="AA56" s="22"/>
      <c r="AB56" s="22">
        <v>9</v>
      </c>
      <c r="AC56" s="22"/>
      <c r="AD56" s="22">
        <v>3</v>
      </c>
    </row>
    <row r="57" spans="1:30" ht="29">
      <c r="A57" s="22">
        <v>4</v>
      </c>
      <c r="B57" s="22" t="s">
        <v>33</v>
      </c>
      <c r="C57" s="22">
        <f t="shared" si="0"/>
        <v>756</v>
      </c>
      <c r="D57" s="23">
        <v>43319</v>
      </c>
      <c r="E57" s="22" t="s">
        <v>513</v>
      </c>
      <c r="F57" s="22"/>
      <c r="G57" s="22" t="s">
        <v>784</v>
      </c>
      <c r="H57" s="22" t="s">
        <v>1055</v>
      </c>
      <c r="I57" s="22" t="s">
        <v>34</v>
      </c>
      <c r="J57" s="23">
        <v>41083</v>
      </c>
      <c r="K57" s="22"/>
      <c r="L57" s="22"/>
      <c r="M57" s="22">
        <v>0</v>
      </c>
      <c r="N57" s="22"/>
      <c r="O57" s="22" t="s">
        <v>35</v>
      </c>
      <c r="P57" s="22" t="s">
        <v>36</v>
      </c>
      <c r="Q57" s="22"/>
      <c r="R57" s="22" t="s">
        <v>37</v>
      </c>
      <c r="S57" s="22">
        <v>1234567899</v>
      </c>
      <c r="T57" s="22" t="s">
        <v>1326</v>
      </c>
      <c r="U57" s="22" t="s">
        <v>1542</v>
      </c>
      <c r="V57" s="22">
        <v>9983346243</v>
      </c>
      <c r="W57" s="22" t="s">
        <v>65</v>
      </c>
      <c r="X57" s="22">
        <v>40000</v>
      </c>
      <c r="Y57" s="22" t="s">
        <v>39</v>
      </c>
      <c r="Z57" s="22" t="s">
        <v>39</v>
      </c>
      <c r="AA57" s="22" t="s">
        <v>40</v>
      </c>
      <c r="AB57" s="22">
        <v>9</v>
      </c>
      <c r="AC57" s="22" t="s">
        <v>41</v>
      </c>
      <c r="AD57" s="22">
        <v>3.1</v>
      </c>
    </row>
    <row r="58" spans="1:30" ht="29">
      <c r="A58" s="22">
        <v>4</v>
      </c>
      <c r="B58" s="22" t="s">
        <v>33</v>
      </c>
      <c r="C58" s="22">
        <f t="shared" si="0"/>
        <v>757</v>
      </c>
      <c r="D58" s="23">
        <v>43285</v>
      </c>
      <c r="E58" s="22" t="s">
        <v>514</v>
      </c>
      <c r="F58" s="22"/>
      <c r="G58" s="22" t="s">
        <v>785</v>
      </c>
      <c r="H58" s="22" t="s">
        <v>1056</v>
      </c>
      <c r="I58" s="22" t="s">
        <v>44</v>
      </c>
      <c r="J58" s="23">
        <v>40652</v>
      </c>
      <c r="K58" s="22"/>
      <c r="L58" s="22"/>
      <c r="M58" s="22">
        <v>0</v>
      </c>
      <c r="N58" s="22"/>
      <c r="O58" s="22" t="s">
        <v>35</v>
      </c>
      <c r="P58" s="22" t="s">
        <v>36</v>
      </c>
      <c r="Q58" s="22"/>
      <c r="R58" s="22" t="s">
        <v>37</v>
      </c>
      <c r="S58" s="22">
        <v>1234567899</v>
      </c>
      <c r="T58" s="22" t="s">
        <v>1327</v>
      </c>
      <c r="U58" s="22" t="s">
        <v>1542</v>
      </c>
      <c r="V58" s="22">
        <v>7073343248</v>
      </c>
      <c r="W58" s="22" t="s">
        <v>62</v>
      </c>
      <c r="X58" s="22">
        <v>40000</v>
      </c>
      <c r="Y58" s="22" t="s">
        <v>39</v>
      </c>
      <c r="Z58" s="22" t="s">
        <v>39</v>
      </c>
      <c r="AA58" s="22" t="s">
        <v>40</v>
      </c>
      <c r="AB58" s="22">
        <v>10</v>
      </c>
      <c r="AC58" s="22" t="s">
        <v>41</v>
      </c>
      <c r="AD58" s="22">
        <v>0</v>
      </c>
    </row>
    <row r="59" spans="1:30" ht="29">
      <c r="A59" s="22">
        <v>4</v>
      </c>
      <c r="B59" s="22" t="s">
        <v>33</v>
      </c>
      <c r="C59" s="22">
        <f t="shared" si="0"/>
        <v>758</v>
      </c>
      <c r="D59" s="23">
        <v>43301</v>
      </c>
      <c r="E59" s="22" t="s">
        <v>515</v>
      </c>
      <c r="F59" s="22"/>
      <c r="G59" s="22" t="s">
        <v>786</v>
      </c>
      <c r="H59" s="22" t="s">
        <v>1057</v>
      </c>
      <c r="I59" s="22" t="s">
        <v>34</v>
      </c>
      <c r="J59" s="23">
        <v>41041</v>
      </c>
      <c r="K59" s="22"/>
      <c r="L59" s="22"/>
      <c r="M59" s="22">
        <v>0</v>
      </c>
      <c r="N59" s="22"/>
      <c r="O59" s="22" t="s">
        <v>35</v>
      </c>
      <c r="P59" s="22" t="s">
        <v>46</v>
      </c>
      <c r="Q59" s="22"/>
      <c r="R59" s="22" t="s">
        <v>37</v>
      </c>
      <c r="S59" s="22">
        <v>1234567899</v>
      </c>
      <c r="T59" s="22" t="s">
        <v>1328</v>
      </c>
      <c r="U59" s="22" t="s">
        <v>1542</v>
      </c>
      <c r="V59" s="22">
        <v>9887110620</v>
      </c>
      <c r="W59" s="22" t="s">
        <v>66</v>
      </c>
      <c r="X59" s="22">
        <v>40000</v>
      </c>
      <c r="Y59" s="22" t="s">
        <v>39</v>
      </c>
      <c r="Z59" s="22" t="s">
        <v>39</v>
      </c>
      <c r="AA59" s="22" t="s">
        <v>47</v>
      </c>
      <c r="AB59" s="22">
        <v>9</v>
      </c>
      <c r="AC59" s="22" t="s">
        <v>41</v>
      </c>
      <c r="AD59" s="22">
        <v>6</v>
      </c>
    </row>
    <row r="60" spans="1:30" ht="29">
      <c r="A60" s="22">
        <v>4</v>
      </c>
      <c r="B60" s="22" t="s">
        <v>33</v>
      </c>
      <c r="C60" s="22">
        <f t="shared" si="0"/>
        <v>759</v>
      </c>
      <c r="D60" s="23">
        <v>43299</v>
      </c>
      <c r="E60" s="22" t="s">
        <v>516</v>
      </c>
      <c r="F60" s="22"/>
      <c r="G60" s="22" t="s">
        <v>787</v>
      </c>
      <c r="H60" s="22" t="s">
        <v>1058</v>
      </c>
      <c r="I60" s="22" t="s">
        <v>34</v>
      </c>
      <c r="J60" s="23">
        <v>40643</v>
      </c>
      <c r="K60" s="22"/>
      <c r="L60" s="22"/>
      <c r="M60" s="22">
        <v>0</v>
      </c>
      <c r="N60" s="22"/>
      <c r="O60" s="22" t="s">
        <v>59</v>
      </c>
      <c r="P60" s="22" t="s">
        <v>36</v>
      </c>
      <c r="Q60" s="22"/>
      <c r="R60" s="22" t="s">
        <v>37</v>
      </c>
      <c r="S60" s="22">
        <v>1234567899</v>
      </c>
      <c r="T60" s="22" t="s">
        <v>1329</v>
      </c>
      <c r="U60" s="22" t="s">
        <v>1542</v>
      </c>
      <c r="V60" s="22">
        <v>9549581239</v>
      </c>
      <c r="W60" s="22" t="s">
        <v>62</v>
      </c>
      <c r="X60" s="22">
        <v>40000</v>
      </c>
      <c r="Y60" s="22" t="s">
        <v>67</v>
      </c>
      <c r="Z60" s="22" t="s">
        <v>39</v>
      </c>
      <c r="AA60" s="22" t="s">
        <v>40</v>
      </c>
      <c r="AB60" s="22">
        <v>10</v>
      </c>
      <c r="AC60" s="22" t="s">
        <v>41</v>
      </c>
      <c r="AD60" s="22">
        <v>0</v>
      </c>
    </row>
    <row r="61" spans="1:30" ht="29">
      <c r="A61" s="22">
        <v>4</v>
      </c>
      <c r="B61" s="22" t="s">
        <v>33</v>
      </c>
      <c r="C61" s="22">
        <f t="shared" si="0"/>
        <v>760</v>
      </c>
      <c r="D61" s="23">
        <v>43280</v>
      </c>
      <c r="E61" s="22" t="s">
        <v>517</v>
      </c>
      <c r="F61" s="22"/>
      <c r="G61" s="22" t="s">
        <v>788</v>
      </c>
      <c r="H61" s="22" t="s">
        <v>1059</v>
      </c>
      <c r="I61" s="22" t="s">
        <v>34</v>
      </c>
      <c r="J61" s="23">
        <v>41153</v>
      </c>
      <c r="K61" s="22"/>
      <c r="L61" s="22"/>
      <c r="M61" s="22">
        <v>0</v>
      </c>
      <c r="N61" s="22"/>
      <c r="O61" s="22" t="s">
        <v>35</v>
      </c>
      <c r="P61" s="22" t="s">
        <v>46</v>
      </c>
      <c r="Q61" s="22"/>
      <c r="R61" s="22" t="s">
        <v>37</v>
      </c>
      <c r="S61" s="22">
        <v>1234567899</v>
      </c>
      <c r="T61" s="22" t="s">
        <v>1330</v>
      </c>
      <c r="U61" s="22" t="s">
        <v>1542</v>
      </c>
      <c r="V61" s="22">
        <v>7690905956</v>
      </c>
      <c r="W61" s="22" t="s">
        <v>62</v>
      </c>
      <c r="X61" s="22">
        <v>40000</v>
      </c>
      <c r="Y61" s="22" t="s">
        <v>39</v>
      </c>
      <c r="Z61" s="22" t="s">
        <v>39</v>
      </c>
      <c r="AA61" s="22" t="s">
        <v>47</v>
      </c>
      <c r="AB61" s="22">
        <v>9</v>
      </c>
      <c r="AC61" s="22" t="s">
        <v>41</v>
      </c>
      <c r="AD61" s="22">
        <v>0</v>
      </c>
    </row>
    <row r="62" spans="1:30" ht="29">
      <c r="A62" s="22">
        <v>5</v>
      </c>
      <c r="B62" s="22" t="s">
        <v>33</v>
      </c>
      <c r="C62" s="22">
        <f t="shared" si="0"/>
        <v>761</v>
      </c>
      <c r="D62" s="23">
        <v>42923</v>
      </c>
      <c r="E62" s="22" t="s">
        <v>518</v>
      </c>
      <c r="F62" s="22"/>
      <c r="G62" s="22" t="s">
        <v>789</v>
      </c>
      <c r="H62" s="22" t="s">
        <v>1060</v>
      </c>
      <c r="I62" s="22" t="s">
        <v>44</v>
      </c>
      <c r="J62" s="23">
        <v>41124</v>
      </c>
      <c r="K62" s="22"/>
      <c r="L62" s="22"/>
      <c r="M62" s="22">
        <v>0</v>
      </c>
      <c r="N62" s="22"/>
      <c r="O62" s="22" t="s">
        <v>45</v>
      </c>
      <c r="P62" s="22" t="s">
        <v>36</v>
      </c>
      <c r="Q62" s="22"/>
      <c r="R62" s="22" t="s">
        <v>37</v>
      </c>
      <c r="S62" s="22">
        <v>1234567899</v>
      </c>
      <c r="T62" s="22" t="s">
        <v>1331</v>
      </c>
      <c r="U62" s="22" t="s">
        <v>1542</v>
      </c>
      <c r="V62" s="22">
        <v>9461374675</v>
      </c>
      <c r="W62" s="22" t="s">
        <v>68</v>
      </c>
      <c r="X62" s="22">
        <v>42000</v>
      </c>
      <c r="Y62" s="22" t="s">
        <v>39</v>
      </c>
      <c r="Z62" s="22" t="s">
        <v>39</v>
      </c>
      <c r="AA62" s="22" t="s">
        <v>40</v>
      </c>
      <c r="AB62" s="22">
        <v>9</v>
      </c>
      <c r="AC62" s="22" t="s">
        <v>41</v>
      </c>
      <c r="AD62" s="22">
        <v>0</v>
      </c>
    </row>
    <row r="63" spans="1:30" ht="29">
      <c r="A63" s="22">
        <v>5</v>
      </c>
      <c r="B63" s="22" t="s">
        <v>33</v>
      </c>
      <c r="C63" s="22">
        <f t="shared" si="0"/>
        <v>762</v>
      </c>
      <c r="D63" s="23">
        <v>42926</v>
      </c>
      <c r="E63" s="22" t="s">
        <v>519</v>
      </c>
      <c r="F63" s="22"/>
      <c r="G63" s="22" t="s">
        <v>790</v>
      </c>
      <c r="H63" s="22" t="s">
        <v>1061</v>
      </c>
      <c r="I63" s="22" t="s">
        <v>34</v>
      </c>
      <c r="J63" s="23">
        <v>40618</v>
      </c>
      <c r="K63" s="22"/>
      <c r="L63" s="22"/>
      <c r="M63" s="22">
        <v>0</v>
      </c>
      <c r="N63" s="22"/>
      <c r="O63" s="22" t="s">
        <v>35</v>
      </c>
      <c r="P63" s="22" t="s">
        <v>36</v>
      </c>
      <c r="Q63" s="22"/>
      <c r="R63" s="22" t="s">
        <v>37</v>
      </c>
      <c r="S63" s="22">
        <v>1234567899</v>
      </c>
      <c r="T63" s="22" t="s">
        <v>1332</v>
      </c>
      <c r="U63" s="22" t="s">
        <v>1542</v>
      </c>
      <c r="V63" s="22">
        <v>9460027632</v>
      </c>
      <c r="W63" s="22" t="s">
        <v>68</v>
      </c>
      <c r="X63" s="22">
        <v>40000</v>
      </c>
      <c r="Y63" s="22" t="s">
        <v>39</v>
      </c>
      <c r="Z63" s="22" t="s">
        <v>67</v>
      </c>
      <c r="AA63" s="22" t="s">
        <v>40</v>
      </c>
      <c r="AB63" s="22">
        <v>10</v>
      </c>
      <c r="AC63" s="22" t="s">
        <v>41</v>
      </c>
      <c r="AD63" s="22">
        <v>1</v>
      </c>
    </row>
    <row r="64" spans="1:30" ht="29">
      <c r="A64" s="22">
        <v>5</v>
      </c>
      <c r="B64" s="22" t="s">
        <v>33</v>
      </c>
      <c r="C64" s="22">
        <f t="shared" si="0"/>
        <v>763</v>
      </c>
      <c r="D64" s="23">
        <v>43283</v>
      </c>
      <c r="E64" s="22" t="s">
        <v>520</v>
      </c>
      <c r="F64" s="22"/>
      <c r="G64" s="22" t="s">
        <v>791</v>
      </c>
      <c r="H64" s="22" t="s">
        <v>1062</v>
      </c>
      <c r="I64" s="22" t="s">
        <v>44</v>
      </c>
      <c r="J64" s="23">
        <v>40476</v>
      </c>
      <c r="K64" s="22"/>
      <c r="L64" s="22"/>
      <c r="M64" s="22">
        <v>0</v>
      </c>
      <c r="N64" s="22"/>
      <c r="O64" s="22" t="s">
        <v>45</v>
      </c>
      <c r="P64" s="22" t="s">
        <v>36</v>
      </c>
      <c r="Q64" s="22"/>
      <c r="R64" s="22" t="s">
        <v>37</v>
      </c>
      <c r="S64" s="22">
        <v>1234567899</v>
      </c>
      <c r="T64" s="22" t="s">
        <v>1333</v>
      </c>
      <c r="U64" s="22" t="s">
        <v>1542</v>
      </c>
      <c r="V64" s="22">
        <v>9694703389</v>
      </c>
      <c r="W64" s="22" t="s">
        <v>69</v>
      </c>
      <c r="X64" s="22">
        <v>40000</v>
      </c>
      <c r="Y64" s="22" t="s">
        <v>39</v>
      </c>
      <c r="Z64" s="22" t="s">
        <v>39</v>
      </c>
      <c r="AA64" s="22" t="s">
        <v>40</v>
      </c>
      <c r="AB64" s="22">
        <v>11</v>
      </c>
      <c r="AC64" s="22" t="s">
        <v>41</v>
      </c>
      <c r="AD64" s="22">
        <v>0</v>
      </c>
    </row>
    <row r="65" spans="1:30" ht="29">
      <c r="A65" s="22">
        <v>5</v>
      </c>
      <c r="B65" s="22" t="s">
        <v>33</v>
      </c>
      <c r="C65" s="22">
        <f t="shared" si="0"/>
        <v>764</v>
      </c>
      <c r="D65" s="23">
        <v>42913</v>
      </c>
      <c r="E65" s="22" t="s">
        <v>521</v>
      </c>
      <c r="F65" s="22"/>
      <c r="G65" s="22" t="s">
        <v>792</v>
      </c>
      <c r="H65" s="22" t="s">
        <v>1063</v>
      </c>
      <c r="I65" s="22" t="s">
        <v>34</v>
      </c>
      <c r="J65" s="23">
        <v>40603</v>
      </c>
      <c r="K65" s="22"/>
      <c r="L65" s="22"/>
      <c r="M65" s="22">
        <v>0</v>
      </c>
      <c r="N65" s="22"/>
      <c r="O65" s="22" t="s">
        <v>45</v>
      </c>
      <c r="P65" s="22" t="s">
        <v>36</v>
      </c>
      <c r="Q65" s="22"/>
      <c r="R65" s="22" t="s">
        <v>37</v>
      </c>
      <c r="S65" s="22">
        <v>1234567899</v>
      </c>
      <c r="T65" s="22" t="s">
        <v>1334</v>
      </c>
      <c r="U65" s="22" t="s">
        <v>1542</v>
      </c>
      <c r="V65" s="22">
        <v>9694022515</v>
      </c>
      <c r="W65" s="22" t="s">
        <v>68</v>
      </c>
      <c r="X65" s="22">
        <v>42000</v>
      </c>
      <c r="Y65" s="22" t="s">
        <v>39</v>
      </c>
      <c r="Z65" s="22" t="s">
        <v>39</v>
      </c>
      <c r="AA65" s="22" t="s">
        <v>40</v>
      </c>
      <c r="AB65" s="22">
        <v>10</v>
      </c>
      <c r="AC65" s="22" t="s">
        <v>41</v>
      </c>
      <c r="AD65" s="22">
        <v>0</v>
      </c>
    </row>
    <row r="66" spans="1:30" ht="29">
      <c r="A66" s="22">
        <v>5</v>
      </c>
      <c r="B66" s="22" t="s">
        <v>33</v>
      </c>
      <c r="C66" s="22">
        <f t="shared" si="0"/>
        <v>765</v>
      </c>
      <c r="D66" s="23">
        <v>43286</v>
      </c>
      <c r="E66" s="22" t="s">
        <v>522</v>
      </c>
      <c r="F66" s="22"/>
      <c r="G66" s="22" t="s">
        <v>793</v>
      </c>
      <c r="H66" s="22" t="s">
        <v>1064</v>
      </c>
      <c r="I66" s="22" t="s">
        <v>44</v>
      </c>
      <c r="J66" s="23">
        <v>40142</v>
      </c>
      <c r="K66" s="22"/>
      <c r="L66" s="22"/>
      <c r="M66" s="22">
        <v>0</v>
      </c>
      <c r="N66" s="22"/>
      <c r="O66" s="22" t="s">
        <v>35</v>
      </c>
      <c r="P66" s="22" t="s">
        <v>36</v>
      </c>
      <c r="Q66" s="22"/>
      <c r="R66" s="22" t="s">
        <v>37</v>
      </c>
      <c r="S66" s="22">
        <v>1234567899</v>
      </c>
      <c r="T66" s="22" t="s">
        <v>1335</v>
      </c>
      <c r="U66" s="22" t="s">
        <v>1542</v>
      </c>
      <c r="V66" s="22">
        <v>9636546417</v>
      </c>
      <c r="W66" s="22" t="s">
        <v>69</v>
      </c>
      <c r="X66" s="22">
        <v>42000</v>
      </c>
      <c r="Y66" s="22" t="s">
        <v>39</v>
      </c>
      <c r="Z66" s="22" t="s">
        <v>39</v>
      </c>
      <c r="AA66" s="22" t="s">
        <v>40</v>
      </c>
      <c r="AB66" s="22">
        <v>12</v>
      </c>
      <c r="AC66" s="22" t="s">
        <v>41</v>
      </c>
      <c r="AD66" s="22">
        <v>0</v>
      </c>
    </row>
    <row r="67" spans="1:30" ht="29">
      <c r="A67" s="22">
        <v>5</v>
      </c>
      <c r="B67" s="22" t="s">
        <v>33</v>
      </c>
      <c r="C67" s="22">
        <f t="shared" si="0"/>
        <v>766</v>
      </c>
      <c r="D67" s="23">
        <v>42997</v>
      </c>
      <c r="E67" s="22" t="s">
        <v>523</v>
      </c>
      <c r="F67" s="22"/>
      <c r="G67" s="22" t="s">
        <v>794</v>
      </c>
      <c r="H67" s="22" t="s">
        <v>1065</v>
      </c>
      <c r="I67" s="22" t="s">
        <v>44</v>
      </c>
      <c r="J67" s="23">
        <v>40315</v>
      </c>
      <c r="K67" s="22"/>
      <c r="L67" s="22"/>
      <c r="M67" s="22">
        <v>0</v>
      </c>
      <c r="N67" s="22"/>
      <c r="O67" s="22" t="s">
        <v>35</v>
      </c>
      <c r="P67" s="22" t="s">
        <v>46</v>
      </c>
      <c r="Q67" s="22"/>
      <c r="R67" s="22" t="s">
        <v>37</v>
      </c>
      <c r="S67" s="22">
        <v>1234567899</v>
      </c>
      <c r="T67" s="22" t="s">
        <v>1336</v>
      </c>
      <c r="U67" s="22" t="s">
        <v>1542</v>
      </c>
      <c r="V67" s="22">
        <v>9887110620</v>
      </c>
      <c r="W67" s="22" t="s">
        <v>368</v>
      </c>
      <c r="X67" s="22">
        <v>0</v>
      </c>
      <c r="Y67" s="22" t="s">
        <v>39</v>
      </c>
      <c r="Z67" s="22" t="s">
        <v>39</v>
      </c>
      <c r="AA67" s="22" t="s">
        <v>47</v>
      </c>
      <c r="AB67" s="22">
        <v>11</v>
      </c>
      <c r="AC67" s="22" t="s">
        <v>41</v>
      </c>
      <c r="AD67" s="22">
        <v>6</v>
      </c>
    </row>
    <row r="68" spans="1:30" ht="29">
      <c r="A68" s="22">
        <v>5</v>
      </c>
      <c r="B68" s="22" t="s">
        <v>33</v>
      </c>
      <c r="C68" s="22">
        <f aca="true" t="shared" si="1" ref="C68:C131">C67+1</f>
        <v>767</v>
      </c>
      <c r="D68" s="23">
        <v>42931</v>
      </c>
      <c r="E68" s="22" t="s">
        <v>524</v>
      </c>
      <c r="F68" s="22"/>
      <c r="G68" s="22" t="s">
        <v>795</v>
      </c>
      <c r="H68" s="22" t="s">
        <v>1066</v>
      </c>
      <c r="I68" s="22" t="s">
        <v>44</v>
      </c>
      <c r="J68" s="23">
        <v>41268</v>
      </c>
      <c r="K68" s="22"/>
      <c r="L68" s="22"/>
      <c r="M68" s="22">
        <v>0</v>
      </c>
      <c r="N68" s="22"/>
      <c r="O68" s="22" t="s">
        <v>35</v>
      </c>
      <c r="P68" s="22" t="s">
        <v>36</v>
      </c>
      <c r="Q68" s="22"/>
      <c r="R68" s="22" t="s">
        <v>37</v>
      </c>
      <c r="S68" s="22">
        <v>1234567899</v>
      </c>
      <c r="T68" s="22" t="s">
        <v>1337</v>
      </c>
      <c r="U68" s="22" t="s">
        <v>1542</v>
      </c>
      <c r="V68" s="22">
        <v>7691008563</v>
      </c>
      <c r="W68" s="22" t="s">
        <v>68</v>
      </c>
      <c r="X68" s="22">
        <v>40000</v>
      </c>
      <c r="Y68" s="22" t="s">
        <v>39</v>
      </c>
      <c r="Z68" s="22" t="s">
        <v>39</v>
      </c>
      <c r="AA68" s="22" t="s">
        <v>40</v>
      </c>
      <c r="AB68" s="22">
        <v>9</v>
      </c>
      <c r="AC68" s="22" t="s">
        <v>41</v>
      </c>
      <c r="AD68" s="22">
        <v>0</v>
      </c>
    </row>
    <row r="69" spans="1:30" ht="29">
      <c r="A69" s="22">
        <v>5</v>
      </c>
      <c r="B69" s="22" t="s">
        <v>33</v>
      </c>
      <c r="C69" s="22">
        <f t="shared" si="1"/>
        <v>768</v>
      </c>
      <c r="D69" s="23">
        <v>43652</v>
      </c>
      <c r="E69" s="22" t="s">
        <v>525</v>
      </c>
      <c r="F69" s="22" t="s">
        <v>70</v>
      </c>
      <c r="G69" s="22" t="s">
        <v>796</v>
      </c>
      <c r="H69" s="22" t="s">
        <v>1067</v>
      </c>
      <c r="I69" s="22" t="s">
        <v>34</v>
      </c>
      <c r="J69" s="23">
        <v>41106</v>
      </c>
      <c r="K69" s="22"/>
      <c r="L69" s="22"/>
      <c r="M69" s="22">
        <v>0</v>
      </c>
      <c r="N69" s="22"/>
      <c r="O69" s="22" t="s">
        <v>35</v>
      </c>
      <c r="P69" s="22"/>
      <c r="Q69" s="22"/>
      <c r="R69" s="22" t="s">
        <v>37</v>
      </c>
      <c r="S69" s="22">
        <v>1234567899</v>
      </c>
      <c r="T69" s="22" t="s">
        <v>1338</v>
      </c>
      <c r="U69" s="22" t="s">
        <v>1542</v>
      </c>
      <c r="V69" s="22">
        <v>9958596013</v>
      </c>
      <c r="W69" s="22" t="s">
        <v>63</v>
      </c>
      <c r="X69" s="22">
        <v>0</v>
      </c>
      <c r="Y69" s="22" t="s">
        <v>39</v>
      </c>
      <c r="Z69" s="22" t="s">
        <v>39</v>
      </c>
      <c r="AA69" s="22"/>
      <c r="AB69" s="22">
        <v>9</v>
      </c>
      <c r="AC69" s="22" t="s">
        <v>41</v>
      </c>
      <c r="AD69" s="22">
        <v>0</v>
      </c>
    </row>
    <row r="70" spans="1:30" ht="29">
      <c r="A70" s="22">
        <v>5</v>
      </c>
      <c r="B70" s="22" t="s">
        <v>33</v>
      </c>
      <c r="C70" s="22">
        <f t="shared" si="1"/>
        <v>769</v>
      </c>
      <c r="D70" s="23">
        <v>42933</v>
      </c>
      <c r="E70" s="22" t="s">
        <v>526</v>
      </c>
      <c r="F70" s="22"/>
      <c r="G70" s="22" t="s">
        <v>797</v>
      </c>
      <c r="H70" s="22" t="s">
        <v>1068</v>
      </c>
      <c r="I70" s="22" t="s">
        <v>34</v>
      </c>
      <c r="J70" s="23">
        <v>40921</v>
      </c>
      <c r="K70" s="22"/>
      <c r="L70" s="22"/>
      <c r="M70" s="22">
        <v>0</v>
      </c>
      <c r="N70" s="22"/>
      <c r="O70" s="22" t="s">
        <v>35</v>
      </c>
      <c r="P70" s="22" t="s">
        <v>36</v>
      </c>
      <c r="Q70" s="22"/>
      <c r="R70" s="22" t="s">
        <v>37</v>
      </c>
      <c r="S70" s="22">
        <v>1234567899</v>
      </c>
      <c r="T70" s="22" t="s">
        <v>1339</v>
      </c>
      <c r="U70" s="22" t="s">
        <v>1542</v>
      </c>
      <c r="V70" s="22">
        <v>8239774118</v>
      </c>
      <c r="W70" s="22" t="s">
        <v>68</v>
      </c>
      <c r="X70" s="22">
        <v>40000</v>
      </c>
      <c r="Y70" s="22" t="s">
        <v>39</v>
      </c>
      <c r="Z70" s="22" t="s">
        <v>39</v>
      </c>
      <c r="AA70" s="22" t="s">
        <v>40</v>
      </c>
      <c r="AB70" s="22">
        <v>9</v>
      </c>
      <c r="AC70" s="22" t="s">
        <v>41</v>
      </c>
      <c r="AD70" s="22">
        <v>0</v>
      </c>
    </row>
    <row r="71" spans="1:30" ht="29">
      <c r="A71" s="22">
        <v>5</v>
      </c>
      <c r="B71" s="22" t="s">
        <v>33</v>
      </c>
      <c r="C71" s="22">
        <f t="shared" si="1"/>
        <v>770</v>
      </c>
      <c r="D71" s="23">
        <v>42940</v>
      </c>
      <c r="E71" s="22" t="s">
        <v>527</v>
      </c>
      <c r="F71" s="22"/>
      <c r="G71" s="22" t="s">
        <v>798</v>
      </c>
      <c r="H71" s="22" t="s">
        <v>1069</v>
      </c>
      <c r="I71" s="22" t="s">
        <v>34</v>
      </c>
      <c r="J71" s="23">
        <v>40416</v>
      </c>
      <c r="K71" s="22"/>
      <c r="L71" s="22"/>
      <c r="M71" s="22">
        <v>0</v>
      </c>
      <c r="N71" s="22"/>
      <c r="O71" s="22" t="s">
        <v>45</v>
      </c>
      <c r="P71" s="22" t="s">
        <v>46</v>
      </c>
      <c r="Q71" s="22"/>
      <c r="R71" s="22" t="s">
        <v>37</v>
      </c>
      <c r="S71" s="22">
        <v>1234567899</v>
      </c>
      <c r="T71" s="22" t="s">
        <v>1340</v>
      </c>
      <c r="U71" s="22" t="s">
        <v>1542</v>
      </c>
      <c r="V71" s="22">
        <v>9694023515</v>
      </c>
      <c r="W71" s="22" t="s">
        <v>68</v>
      </c>
      <c r="X71" s="22">
        <v>40000</v>
      </c>
      <c r="Y71" s="22" t="s">
        <v>39</v>
      </c>
      <c r="Z71" s="22" t="s">
        <v>39</v>
      </c>
      <c r="AA71" s="22" t="s">
        <v>47</v>
      </c>
      <c r="AB71" s="22">
        <v>11</v>
      </c>
      <c r="AC71" s="22" t="s">
        <v>41</v>
      </c>
      <c r="AD71" s="22">
        <v>0</v>
      </c>
    </row>
    <row r="72" spans="1:30" ht="29">
      <c r="A72" s="22">
        <v>5</v>
      </c>
      <c r="B72" s="22" t="s">
        <v>33</v>
      </c>
      <c r="C72" s="22">
        <f t="shared" si="1"/>
        <v>771</v>
      </c>
      <c r="D72" s="23">
        <v>42924</v>
      </c>
      <c r="E72" s="22" t="s">
        <v>528</v>
      </c>
      <c r="F72" s="22"/>
      <c r="G72" s="22" t="s">
        <v>799</v>
      </c>
      <c r="H72" s="22" t="s">
        <v>1070</v>
      </c>
      <c r="I72" s="22" t="s">
        <v>44</v>
      </c>
      <c r="J72" s="23">
        <v>41014</v>
      </c>
      <c r="K72" s="22"/>
      <c r="L72" s="22"/>
      <c r="M72" s="22">
        <v>0</v>
      </c>
      <c r="N72" s="22"/>
      <c r="O72" s="22" t="s">
        <v>45</v>
      </c>
      <c r="P72" s="22" t="s">
        <v>36</v>
      </c>
      <c r="Q72" s="22"/>
      <c r="R72" s="22" t="s">
        <v>37</v>
      </c>
      <c r="S72" s="22">
        <v>1234567899</v>
      </c>
      <c r="T72" s="22" t="s">
        <v>1341</v>
      </c>
      <c r="U72" s="22" t="s">
        <v>1542</v>
      </c>
      <c r="V72" s="22">
        <v>9982676799</v>
      </c>
      <c r="W72" s="22" t="s">
        <v>68</v>
      </c>
      <c r="X72" s="22">
        <v>42000</v>
      </c>
      <c r="Y72" s="22" t="s">
        <v>39</v>
      </c>
      <c r="Z72" s="22" t="s">
        <v>39</v>
      </c>
      <c r="AA72" s="22" t="s">
        <v>40</v>
      </c>
      <c r="AB72" s="22">
        <v>9</v>
      </c>
      <c r="AC72" s="22" t="s">
        <v>41</v>
      </c>
      <c r="AD72" s="22">
        <v>0</v>
      </c>
    </row>
    <row r="73" spans="1:30" ht="29">
      <c r="A73" s="22">
        <v>5</v>
      </c>
      <c r="B73" s="22" t="s">
        <v>33</v>
      </c>
      <c r="C73" s="22">
        <f t="shared" si="1"/>
        <v>772</v>
      </c>
      <c r="D73" s="23">
        <v>42926</v>
      </c>
      <c r="E73" s="22" t="s">
        <v>529</v>
      </c>
      <c r="F73" s="22"/>
      <c r="G73" s="22" t="s">
        <v>800</v>
      </c>
      <c r="H73" s="22" t="s">
        <v>1071</v>
      </c>
      <c r="I73" s="22" t="s">
        <v>34</v>
      </c>
      <c r="J73" s="23">
        <v>40852</v>
      </c>
      <c r="K73" s="22"/>
      <c r="L73" s="22"/>
      <c r="M73" s="22">
        <v>0</v>
      </c>
      <c r="N73" s="22"/>
      <c r="O73" s="22" t="s">
        <v>35</v>
      </c>
      <c r="P73" s="22" t="s">
        <v>36</v>
      </c>
      <c r="Q73" s="22"/>
      <c r="R73" s="22" t="s">
        <v>37</v>
      </c>
      <c r="S73" s="22">
        <v>1234567899</v>
      </c>
      <c r="T73" s="22" t="s">
        <v>1342</v>
      </c>
      <c r="U73" s="22" t="s">
        <v>1542</v>
      </c>
      <c r="V73" s="22">
        <v>9636546417</v>
      </c>
      <c r="W73" s="22" t="s">
        <v>68</v>
      </c>
      <c r="X73" s="22">
        <v>40000</v>
      </c>
      <c r="Y73" s="22" t="s">
        <v>39</v>
      </c>
      <c r="Z73" s="22" t="s">
        <v>39</v>
      </c>
      <c r="AA73" s="22" t="s">
        <v>40</v>
      </c>
      <c r="AB73" s="22">
        <v>10</v>
      </c>
      <c r="AC73" s="22" t="s">
        <v>41</v>
      </c>
      <c r="AD73" s="22">
        <v>1</v>
      </c>
    </row>
    <row r="74" spans="1:30" ht="29">
      <c r="A74" s="22">
        <v>5</v>
      </c>
      <c r="B74" s="22" t="s">
        <v>33</v>
      </c>
      <c r="C74" s="22">
        <f t="shared" si="1"/>
        <v>773</v>
      </c>
      <c r="D74" s="23">
        <v>42923</v>
      </c>
      <c r="E74" s="22" t="s">
        <v>530</v>
      </c>
      <c r="F74" s="22"/>
      <c r="G74" s="22" t="s">
        <v>801</v>
      </c>
      <c r="H74" s="22" t="s">
        <v>1072</v>
      </c>
      <c r="I74" s="22" t="s">
        <v>44</v>
      </c>
      <c r="J74" s="23">
        <v>40249</v>
      </c>
      <c r="K74" s="22"/>
      <c r="L74" s="22"/>
      <c r="M74" s="22">
        <v>0</v>
      </c>
      <c r="N74" s="22"/>
      <c r="O74" s="22" t="s">
        <v>45</v>
      </c>
      <c r="P74" s="22" t="s">
        <v>36</v>
      </c>
      <c r="Q74" s="22"/>
      <c r="R74" s="22" t="s">
        <v>37</v>
      </c>
      <c r="S74" s="22">
        <v>1234567899</v>
      </c>
      <c r="T74" s="22" t="s">
        <v>1343</v>
      </c>
      <c r="U74" s="22" t="s">
        <v>1542</v>
      </c>
      <c r="V74" s="22">
        <v>9929856970</v>
      </c>
      <c r="W74" s="22" t="s">
        <v>68</v>
      </c>
      <c r="X74" s="22">
        <v>40000</v>
      </c>
      <c r="Y74" s="22" t="s">
        <v>39</v>
      </c>
      <c r="Z74" s="22" t="s">
        <v>39</v>
      </c>
      <c r="AA74" s="22" t="s">
        <v>40</v>
      </c>
      <c r="AB74" s="22">
        <v>11</v>
      </c>
      <c r="AC74" s="22" t="s">
        <v>41</v>
      </c>
      <c r="AD74" s="22">
        <v>0</v>
      </c>
    </row>
    <row r="75" spans="1:30" ht="29">
      <c r="A75" s="22">
        <v>5</v>
      </c>
      <c r="B75" s="22" t="s">
        <v>33</v>
      </c>
      <c r="C75" s="22">
        <f t="shared" si="1"/>
        <v>774</v>
      </c>
      <c r="D75" s="23">
        <v>43064</v>
      </c>
      <c r="E75" s="22" t="s">
        <v>531</v>
      </c>
      <c r="F75" s="22"/>
      <c r="G75" s="22" t="s">
        <v>802</v>
      </c>
      <c r="H75" s="22" t="s">
        <v>1073</v>
      </c>
      <c r="I75" s="22" t="s">
        <v>44</v>
      </c>
      <c r="J75" s="23">
        <v>41227</v>
      </c>
      <c r="K75" s="22"/>
      <c r="L75" s="22"/>
      <c r="M75" s="22">
        <v>0</v>
      </c>
      <c r="N75" s="22"/>
      <c r="O75" s="22" t="s">
        <v>35</v>
      </c>
      <c r="P75" s="22" t="s">
        <v>36</v>
      </c>
      <c r="Q75" s="22"/>
      <c r="R75" s="22" t="s">
        <v>37</v>
      </c>
      <c r="S75" s="22">
        <v>1234567899</v>
      </c>
      <c r="T75" s="22" t="s">
        <v>1344</v>
      </c>
      <c r="U75" s="22" t="s">
        <v>1542</v>
      </c>
      <c r="V75" s="22">
        <v>9587177396</v>
      </c>
      <c r="W75" s="22" t="s">
        <v>71</v>
      </c>
      <c r="X75" s="22">
        <v>40000</v>
      </c>
      <c r="Y75" s="22" t="s">
        <v>39</v>
      </c>
      <c r="Z75" s="22" t="s">
        <v>39</v>
      </c>
      <c r="AA75" s="22" t="s">
        <v>40</v>
      </c>
      <c r="AB75" s="22">
        <v>9</v>
      </c>
      <c r="AC75" s="22" t="s">
        <v>41</v>
      </c>
      <c r="AD75" s="22">
        <v>0</v>
      </c>
    </row>
    <row r="76" spans="1:30" ht="29">
      <c r="A76" s="22">
        <v>5</v>
      </c>
      <c r="B76" s="22" t="s">
        <v>33</v>
      </c>
      <c r="C76" s="22">
        <f t="shared" si="1"/>
        <v>775</v>
      </c>
      <c r="D76" s="23">
        <v>43651</v>
      </c>
      <c r="E76" s="22" t="s">
        <v>532</v>
      </c>
      <c r="F76" s="22"/>
      <c r="G76" s="22" t="s">
        <v>803</v>
      </c>
      <c r="H76" s="22" t="s">
        <v>1074</v>
      </c>
      <c r="I76" s="22" t="s">
        <v>44</v>
      </c>
      <c r="J76" s="23">
        <v>40633</v>
      </c>
      <c r="K76" s="22"/>
      <c r="L76" s="22"/>
      <c r="M76" s="22">
        <v>0</v>
      </c>
      <c r="N76" s="22"/>
      <c r="O76" s="22" t="s">
        <v>35</v>
      </c>
      <c r="P76" s="22"/>
      <c r="Q76" s="22"/>
      <c r="R76" s="22" t="s">
        <v>37</v>
      </c>
      <c r="S76" s="22">
        <v>1234567899</v>
      </c>
      <c r="T76" s="22" t="s">
        <v>1345</v>
      </c>
      <c r="U76" s="22" t="s">
        <v>1542</v>
      </c>
      <c r="V76" s="22">
        <v>7427891268</v>
      </c>
      <c r="W76" s="22" t="s">
        <v>72</v>
      </c>
      <c r="X76" s="22">
        <v>40000</v>
      </c>
      <c r="Y76" s="22" t="s">
        <v>39</v>
      </c>
      <c r="Z76" s="22" t="s">
        <v>39</v>
      </c>
      <c r="AA76" s="22"/>
      <c r="AB76" s="22">
        <v>10</v>
      </c>
      <c r="AC76" s="22" t="s">
        <v>41</v>
      </c>
      <c r="AD76" s="22">
        <v>0</v>
      </c>
    </row>
    <row r="77" spans="1:30" ht="29">
      <c r="A77" s="22">
        <v>5</v>
      </c>
      <c r="B77" s="22" t="s">
        <v>33</v>
      </c>
      <c r="C77" s="22">
        <f t="shared" si="1"/>
        <v>776</v>
      </c>
      <c r="D77" s="23">
        <v>42923</v>
      </c>
      <c r="E77" s="22" t="s">
        <v>533</v>
      </c>
      <c r="F77" s="22"/>
      <c r="G77" s="22" t="s">
        <v>804</v>
      </c>
      <c r="H77" s="22" t="s">
        <v>1075</v>
      </c>
      <c r="I77" s="22" t="s">
        <v>34</v>
      </c>
      <c r="J77" s="23">
        <v>41148</v>
      </c>
      <c r="K77" s="22"/>
      <c r="L77" s="22"/>
      <c r="M77" s="22">
        <v>0</v>
      </c>
      <c r="N77" s="22"/>
      <c r="O77" s="22" t="s">
        <v>45</v>
      </c>
      <c r="P77" s="22" t="s">
        <v>36</v>
      </c>
      <c r="Q77" s="22"/>
      <c r="R77" s="22" t="s">
        <v>37</v>
      </c>
      <c r="S77" s="22">
        <v>1234567899</v>
      </c>
      <c r="T77" s="22" t="s">
        <v>1346</v>
      </c>
      <c r="U77" s="22" t="s">
        <v>1542</v>
      </c>
      <c r="V77" s="22">
        <v>9929856970</v>
      </c>
      <c r="W77" s="22" t="s">
        <v>68</v>
      </c>
      <c r="X77" s="22">
        <v>35000</v>
      </c>
      <c r="Y77" s="22" t="s">
        <v>39</v>
      </c>
      <c r="Z77" s="22" t="s">
        <v>39</v>
      </c>
      <c r="AA77" s="22" t="s">
        <v>40</v>
      </c>
      <c r="AB77" s="22">
        <v>9</v>
      </c>
      <c r="AC77" s="22" t="s">
        <v>41</v>
      </c>
      <c r="AD77" s="22">
        <v>1</v>
      </c>
    </row>
    <row r="78" spans="1:30" ht="29">
      <c r="A78" s="22">
        <v>5</v>
      </c>
      <c r="B78" s="22" t="s">
        <v>33</v>
      </c>
      <c r="C78" s="22">
        <f t="shared" si="1"/>
        <v>777</v>
      </c>
      <c r="D78" s="23">
        <v>44198</v>
      </c>
      <c r="E78" s="22" t="s">
        <v>534</v>
      </c>
      <c r="F78" s="22"/>
      <c r="G78" s="22" t="s">
        <v>805</v>
      </c>
      <c r="H78" s="22" t="s">
        <v>1076</v>
      </c>
      <c r="I78" s="22" t="s">
        <v>44</v>
      </c>
      <c r="J78" s="23">
        <v>40470</v>
      </c>
      <c r="K78" s="22"/>
      <c r="L78" s="22"/>
      <c r="M78" s="22">
        <v>0</v>
      </c>
      <c r="N78" s="22"/>
      <c r="O78" s="22" t="s">
        <v>45</v>
      </c>
      <c r="P78" s="22" t="s">
        <v>46</v>
      </c>
      <c r="Q78" s="22"/>
      <c r="R78" s="22" t="s">
        <v>37</v>
      </c>
      <c r="S78" s="22">
        <v>1234567899</v>
      </c>
      <c r="T78" s="22" t="s">
        <v>1347</v>
      </c>
      <c r="U78" s="22" t="s">
        <v>1542</v>
      </c>
      <c r="V78" s="22">
        <v>8005918857</v>
      </c>
      <c r="W78" s="22" t="s">
        <v>369</v>
      </c>
      <c r="X78" s="22">
        <v>50000</v>
      </c>
      <c r="Y78" s="22" t="s">
        <v>39</v>
      </c>
      <c r="Z78" s="22" t="s">
        <v>39</v>
      </c>
      <c r="AA78" s="22" t="s">
        <v>47</v>
      </c>
      <c r="AB78" s="22">
        <v>11</v>
      </c>
      <c r="AC78" s="22" t="s">
        <v>41</v>
      </c>
      <c r="AD78" s="22">
        <v>0</v>
      </c>
    </row>
    <row r="79" spans="1:30" ht="29">
      <c r="A79" s="22">
        <v>6</v>
      </c>
      <c r="B79" s="22" t="s">
        <v>33</v>
      </c>
      <c r="C79" s="22">
        <f t="shared" si="1"/>
        <v>778</v>
      </c>
      <c r="D79" s="23">
        <v>44201</v>
      </c>
      <c r="E79" s="22" t="s">
        <v>535</v>
      </c>
      <c r="F79" s="22"/>
      <c r="G79" s="22" t="s">
        <v>806</v>
      </c>
      <c r="H79" s="22" t="s">
        <v>1077</v>
      </c>
      <c r="I79" s="22" t="s">
        <v>44</v>
      </c>
      <c r="J79" s="23">
        <v>40021</v>
      </c>
      <c r="K79" s="22"/>
      <c r="L79" s="22"/>
      <c r="M79" s="22">
        <v>0</v>
      </c>
      <c r="N79" s="22"/>
      <c r="O79" s="22" t="s">
        <v>45</v>
      </c>
      <c r="P79" s="22" t="s">
        <v>46</v>
      </c>
      <c r="Q79" s="22"/>
      <c r="R79" s="22" t="s">
        <v>37</v>
      </c>
      <c r="S79" s="22">
        <v>1234567899</v>
      </c>
      <c r="T79" s="22" t="s">
        <v>1348</v>
      </c>
      <c r="U79" s="22" t="s">
        <v>1542</v>
      </c>
      <c r="V79" s="22">
        <v>6376182311</v>
      </c>
      <c r="W79" s="22" t="s">
        <v>96</v>
      </c>
      <c r="X79" s="22">
        <v>0</v>
      </c>
      <c r="Y79" s="22" t="s">
        <v>39</v>
      </c>
      <c r="Z79" s="22" t="s">
        <v>39</v>
      </c>
      <c r="AA79" s="22" t="s">
        <v>47</v>
      </c>
      <c r="AB79" s="22">
        <v>12</v>
      </c>
      <c r="AC79" s="22" t="s">
        <v>41</v>
      </c>
      <c r="AD79" s="22">
        <v>0</v>
      </c>
    </row>
    <row r="80" spans="1:30" ht="29">
      <c r="A80" s="22">
        <v>6</v>
      </c>
      <c r="B80" s="22" t="s">
        <v>33</v>
      </c>
      <c r="C80" s="22">
        <f t="shared" si="1"/>
        <v>779</v>
      </c>
      <c r="D80" s="23">
        <v>42492</v>
      </c>
      <c r="E80" s="22" t="s">
        <v>536</v>
      </c>
      <c r="F80" s="22"/>
      <c r="G80" s="22" t="s">
        <v>807</v>
      </c>
      <c r="H80" s="22" t="s">
        <v>1078</v>
      </c>
      <c r="I80" s="22" t="s">
        <v>34</v>
      </c>
      <c r="J80" s="23">
        <v>40463</v>
      </c>
      <c r="K80" s="22"/>
      <c r="L80" s="22"/>
      <c r="M80" s="22">
        <v>0</v>
      </c>
      <c r="N80" s="22"/>
      <c r="O80" s="22" t="s">
        <v>45</v>
      </c>
      <c r="P80" s="22" t="s">
        <v>46</v>
      </c>
      <c r="Q80" s="22"/>
      <c r="R80" s="22" t="s">
        <v>37</v>
      </c>
      <c r="S80" s="22">
        <v>1234567899</v>
      </c>
      <c r="T80" s="22" t="s">
        <v>1349</v>
      </c>
      <c r="U80" s="22" t="s">
        <v>1542</v>
      </c>
      <c r="V80" s="22">
        <v>9352891172</v>
      </c>
      <c r="W80" s="22" t="s">
        <v>370</v>
      </c>
      <c r="X80" s="22">
        <v>0</v>
      </c>
      <c r="Y80" s="22" t="s">
        <v>39</v>
      </c>
      <c r="Z80" s="22" t="s">
        <v>39</v>
      </c>
      <c r="AA80" s="22" t="s">
        <v>47</v>
      </c>
      <c r="AB80" s="22">
        <v>11</v>
      </c>
      <c r="AC80" s="22" t="s">
        <v>41</v>
      </c>
      <c r="AD80" s="22">
        <v>2</v>
      </c>
    </row>
    <row r="81" spans="1:30" ht="29">
      <c r="A81" s="22">
        <v>6</v>
      </c>
      <c r="B81" s="22" t="s">
        <v>33</v>
      </c>
      <c r="C81" s="22">
        <f t="shared" si="1"/>
        <v>780</v>
      </c>
      <c r="D81" s="23">
        <v>42492</v>
      </c>
      <c r="E81" s="22" t="s">
        <v>537</v>
      </c>
      <c r="F81" s="22"/>
      <c r="G81" s="22" t="s">
        <v>808</v>
      </c>
      <c r="H81" s="22" t="s">
        <v>1079</v>
      </c>
      <c r="I81" s="22" t="s">
        <v>34</v>
      </c>
      <c r="J81" s="23">
        <v>40209</v>
      </c>
      <c r="K81" s="22"/>
      <c r="L81" s="22"/>
      <c r="M81" s="22">
        <v>0</v>
      </c>
      <c r="N81" s="22"/>
      <c r="O81" s="22" t="s">
        <v>45</v>
      </c>
      <c r="P81" s="22" t="s">
        <v>46</v>
      </c>
      <c r="Q81" s="22"/>
      <c r="R81" s="22" t="s">
        <v>37</v>
      </c>
      <c r="S81" s="22">
        <v>1234567899</v>
      </c>
      <c r="T81" s="22" t="s">
        <v>1350</v>
      </c>
      <c r="U81" s="22" t="s">
        <v>1542</v>
      </c>
      <c r="V81" s="22">
        <v>7737282798</v>
      </c>
      <c r="W81" s="22" t="s">
        <v>371</v>
      </c>
      <c r="X81" s="22">
        <v>0</v>
      </c>
      <c r="Y81" s="22" t="s">
        <v>39</v>
      </c>
      <c r="Z81" s="22" t="s">
        <v>39</v>
      </c>
      <c r="AA81" s="22" t="s">
        <v>47</v>
      </c>
      <c r="AB81" s="22">
        <v>11</v>
      </c>
      <c r="AC81" s="22" t="s">
        <v>41</v>
      </c>
      <c r="AD81" s="22">
        <v>2</v>
      </c>
    </row>
    <row r="82" spans="1:30" ht="29">
      <c r="A82" s="22">
        <v>6</v>
      </c>
      <c r="B82" s="22" t="s">
        <v>33</v>
      </c>
      <c r="C82" s="22">
        <f t="shared" si="1"/>
        <v>781</v>
      </c>
      <c r="D82" s="23">
        <v>42588</v>
      </c>
      <c r="E82" s="22" t="s">
        <v>538</v>
      </c>
      <c r="F82" s="22"/>
      <c r="G82" s="22" t="s">
        <v>809</v>
      </c>
      <c r="H82" s="22" t="s">
        <v>1080</v>
      </c>
      <c r="I82" s="22" t="s">
        <v>44</v>
      </c>
      <c r="J82" s="23">
        <v>39633</v>
      </c>
      <c r="K82" s="22"/>
      <c r="L82" s="22"/>
      <c r="M82" s="22">
        <v>0</v>
      </c>
      <c r="N82" s="22"/>
      <c r="O82" s="22" t="s">
        <v>59</v>
      </c>
      <c r="P82" s="22" t="s">
        <v>36</v>
      </c>
      <c r="Q82" s="22"/>
      <c r="R82" s="22" t="s">
        <v>37</v>
      </c>
      <c r="S82" s="22">
        <v>1234567899</v>
      </c>
      <c r="T82" s="22" t="s">
        <v>1351</v>
      </c>
      <c r="U82" s="22" t="s">
        <v>1542</v>
      </c>
      <c r="V82" s="22">
        <v>7727864518</v>
      </c>
      <c r="W82" s="22" t="s">
        <v>73</v>
      </c>
      <c r="X82" s="22">
        <v>38000</v>
      </c>
      <c r="Y82" s="22" t="s">
        <v>39</v>
      </c>
      <c r="Z82" s="22" t="s">
        <v>39</v>
      </c>
      <c r="AA82" s="22" t="s">
        <v>40</v>
      </c>
      <c r="AB82" s="22">
        <v>13</v>
      </c>
      <c r="AC82" s="22" t="s">
        <v>41</v>
      </c>
      <c r="AD82" s="22">
        <v>0</v>
      </c>
    </row>
    <row r="83" spans="1:30" ht="29">
      <c r="A83" s="22">
        <v>6</v>
      </c>
      <c r="B83" s="22" t="s">
        <v>33</v>
      </c>
      <c r="C83" s="22">
        <f t="shared" si="1"/>
        <v>782</v>
      </c>
      <c r="D83" s="23">
        <v>42499</v>
      </c>
      <c r="E83" s="22" t="s">
        <v>539</v>
      </c>
      <c r="F83" s="22"/>
      <c r="G83" s="22" t="s">
        <v>810</v>
      </c>
      <c r="H83" s="22" t="s">
        <v>1081</v>
      </c>
      <c r="I83" s="22" t="s">
        <v>44</v>
      </c>
      <c r="J83" s="23">
        <v>40196</v>
      </c>
      <c r="K83" s="22"/>
      <c r="L83" s="22"/>
      <c r="M83" s="22">
        <v>0</v>
      </c>
      <c r="N83" s="22"/>
      <c r="O83" s="22" t="s">
        <v>45</v>
      </c>
      <c r="P83" s="22" t="s">
        <v>36</v>
      </c>
      <c r="Q83" s="22"/>
      <c r="R83" s="22" t="s">
        <v>37</v>
      </c>
      <c r="S83" s="22">
        <v>1234567899</v>
      </c>
      <c r="T83" s="22" t="s">
        <v>1352</v>
      </c>
      <c r="U83" s="22" t="s">
        <v>1542</v>
      </c>
      <c r="V83" s="22">
        <v>9828590897</v>
      </c>
      <c r="W83" s="22" t="s">
        <v>73</v>
      </c>
      <c r="X83" s="22">
        <v>44000</v>
      </c>
      <c r="Y83" s="22" t="s">
        <v>39</v>
      </c>
      <c r="Z83" s="22" t="s">
        <v>39</v>
      </c>
      <c r="AA83" s="22" t="s">
        <v>40</v>
      </c>
      <c r="AB83" s="22">
        <v>11</v>
      </c>
      <c r="AC83" s="22" t="s">
        <v>41</v>
      </c>
      <c r="AD83" s="22">
        <v>0</v>
      </c>
    </row>
    <row r="84" spans="1:30" ht="29">
      <c r="A84" s="22">
        <v>6</v>
      </c>
      <c r="B84" s="22" t="s">
        <v>33</v>
      </c>
      <c r="C84" s="22">
        <f t="shared" si="1"/>
        <v>783</v>
      </c>
      <c r="D84" s="23">
        <v>42588</v>
      </c>
      <c r="E84" s="22" t="s">
        <v>540</v>
      </c>
      <c r="F84" s="22"/>
      <c r="G84" s="22" t="s">
        <v>811</v>
      </c>
      <c r="H84" s="22" t="s">
        <v>1082</v>
      </c>
      <c r="I84" s="22" t="s">
        <v>44</v>
      </c>
      <c r="J84" s="23">
        <v>40392</v>
      </c>
      <c r="K84" s="22"/>
      <c r="L84" s="22"/>
      <c r="M84" s="22">
        <v>0</v>
      </c>
      <c r="N84" s="22"/>
      <c r="O84" s="22" t="s">
        <v>59</v>
      </c>
      <c r="P84" s="22" t="s">
        <v>36</v>
      </c>
      <c r="Q84" s="22"/>
      <c r="R84" s="22" t="s">
        <v>37</v>
      </c>
      <c r="S84" s="22">
        <v>1234567899</v>
      </c>
      <c r="T84" s="22" t="s">
        <v>1353</v>
      </c>
      <c r="U84" s="22" t="s">
        <v>1542</v>
      </c>
      <c r="V84" s="22">
        <v>7727864518</v>
      </c>
      <c r="W84" s="22" t="s">
        <v>73</v>
      </c>
      <c r="X84" s="22">
        <v>40000</v>
      </c>
      <c r="Y84" s="22" t="s">
        <v>39</v>
      </c>
      <c r="Z84" s="22" t="s">
        <v>39</v>
      </c>
      <c r="AA84" s="22" t="s">
        <v>40</v>
      </c>
      <c r="AB84" s="22">
        <v>11</v>
      </c>
      <c r="AC84" s="22" t="s">
        <v>41</v>
      </c>
      <c r="AD84" s="22">
        <v>0</v>
      </c>
    </row>
    <row r="85" spans="1:30" ht="29">
      <c r="A85" s="22">
        <v>6</v>
      </c>
      <c r="B85" s="22" t="s">
        <v>33</v>
      </c>
      <c r="C85" s="22">
        <f t="shared" si="1"/>
        <v>784</v>
      </c>
      <c r="D85" s="23">
        <v>42555</v>
      </c>
      <c r="E85" s="22" t="s">
        <v>541</v>
      </c>
      <c r="F85" s="22"/>
      <c r="G85" s="22" t="s">
        <v>812</v>
      </c>
      <c r="H85" s="22" t="s">
        <v>1083</v>
      </c>
      <c r="I85" s="22" t="s">
        <v>34</v>
      </c>
      <c r="J85" s="23">
        <v>40410</v>
      </c>
      <c r="K85" s="22"/>
      <c r="L85" s="22"/>
      <c r="M85" s="22">
        <v>0</v>
      </c>
      <c r="N85" s="22"/>
      <c r="O85" s="22" t="s">
        <v>35</v>
      </c>
      <c r="P85" s="22" t="s">
        <v>36</v>
      </c>
      <c r="Q85" s="22"/>
      <c r="R85" s="22" t="s">
        <v>37</v>
      </c>
      <c r="S85" s="22">
        <v>1234567899</v>
      </c>
      <c r="T85" s="22" t="s">
        <v>1354</v>
      </c>
      <c r="U85" s="22" t="s">
        <v>1542</v>
      </c>
      <c r="V85" s="22">
        <v>9079474334</v>
      </c>
      <c r="W85" s="22" t="s">
        <v>74</v>
      </c>
      <c r="X85" s="22">
        <v>42000</v>
      </c>
      <c r="Y85" s="22" t="s">
        <v>39</v>
      </c>
      <c r="Z85" s="22" t="s">
        <v>39</v>
      </c>
      <c r="AA85" s="22" t="s">
        <v>40</v>
      </c>
      <c r="AB85" s="22">
        <v>11</v>
      </c>
      <c r="AC85" s="22" t="s">
        <v>41</v>
      </c>
      <c r="AD85" s="22">
        <v>0</v>
      </c>
    </row>
    <row r="86" spans="1:30" ht="29">
      <c r="A86" s="22">
        <v>6</v>
      </c>
      <c r="B86" s="22" t="s">
        <v>33</v>
      </c>
      <c r="C86" s="22">
        <f t="shared" si="1"/>
        <v>785</v>
      </c>
      <c r="D86" s="23">
        <v>44205</v>
      </c>
      <c r="E86" s="22" t="s">
        <v>542</v>
      </c>
      <c r="F86" s="22"/>
      <c r="G86" s="22" t="s">
        <v>813</v>
      </c>
      <c r="H86" s="22" t="s">
        <v>1084</v>
      </c>
      <c r="I86" s="22" t="s">
        <v>44</v>
      </c>
      <c r="J86" s="23">
        <v>40398</v>
      </c>
      <c r="K86" s="22"/>
      <c r="L86" s="22"/>
      <c r="M86" s="22">
        <v>0</v>
      </c>
      <c r="N86" s="22"/>
      <c r="O86" s="22" t="s">
        <v>45</v>
      </c>
      <c r="P86" s="22" t="s">
        <v>46</v>
      </c>
      <c r="Q86" s="22"/>
      <c r="R86" s="22" t="s">
        <v>37</v>
      </c>
      <c r="S86" s="22">
        <v>1234567899</v>
      </c>
      <c r="T86" s="22" t="s">
        <v>1355</v>
      </c>
      <c r="U86" s="22" t="s">
        <v>1542</v>
      </c>
      <c r="V86" s="22">
        <v>9610108283</v>
      </c>
      <c r="W86" s="22" t="s">
        <v>372</v>
      </c>
      <c r="X86" s="22">
        <v>0</v>
      </c>
      <c r="Y86" s="22" t="s">
        <v>39</v>
      </c>
      <c r="Z86" s="22" t="s">
        <v>39</v>
      </c>
      <c r="AA86" s="22" t="s">
        <v>47</v>
      </c>
      <c r="AB86" s="22">
        <v>11</v>
      </c>
      <c r="AC86" s="22" t="s">
        <v>41</v>
      </c>
      <c r="AD86" s="22">
        <v>0</v>
      </c>
    </row>
    <row r="87" spans="1:30" ht="29">
      <c r="A87" s="22">
        <v>6</v>
      </c>
      <c r="B87" s="22" t="s">
        <v>33</v>
      </c>
      <c r="C87" s="22">
        <f t="shared" si="1"/>
        <v>786</v>
      </c>
      <c r="D87" s="23">
        <v>42929</v>
      </c>
      <c r="E87" s="22" t="s">
        <v>543</v>
      </c>
      <c r="F87" s="22"/>
      <c r="G87" s="22" t="s">
        <v>814</v>
      </c>
      <c r="H87" s="22" t="s">
        <v>1085</v>
      </c>
      <c r="I87" s="22" t="s">
        <v>44</v>
      </c>
      <c r="J87" s="23">
        <v>40349</v>
      </c>
      <c r="K87" s="22"/>
      <c r="L87" s="22"/>
      <c r="M87" s="22">
        <v>0</v>
      </c>
      <c r="N87" s="22"/>
      <c r="O87" s="22" t="s">
        <v>45</v>
      </c>
      <c r="P87" s="22" t="s">
        <v>36</v>
      </c>
      <c r="Q87" s="22"/>
      <c r="R87" s="22" t="s">
        <v>37</v>
      </c>
      <c r="S87" s="22">
        <v>1234567899</v>
      </c>
      <c r="T87" s="22" t="s">
        <v>1356</v>
      </c>
      <c r="U87" s="22" t="s">
        <v>1542</v>
      </c>
      <c r="V87" s="22">
        <v>9784774814</v>
      </c>
      <c r="W87" s="22" t="s">
        <v>68</v>
      </c>
      <c r="X87" s="22">
        <v>40000</v>
      </c>
      <c r="Y87" s="22" t="s">
        <v>39</v>
      </c>
      <c r="Z87" s="22" t="s">
        <v>39</v>
      </c>
      <c r="AA87" s="22" t="s">
        <v>40</v>
      </c>
      <c r="AB87" s="22">
        <v>11</v>
      </c>
      <c r="AC87" s="22" t="s">
        <v>41</v>
      </c>
      <c r="AD87" s="22">
        <v>0</v>
      </c>
    </row>
    <row r="88" spans="1:30" ht="29">
      <c r="A88" s="22">
        <v>6</v>
      </c>
      <c r="B88" s="22" t="s">
        <v>33</v>
      </c>
      <c r="C88" s="22">
        <f t="shared" si="1"/>
        <v>787</v>
      </c>
      <c r="D88" s="23">
        <v>42661</v>
      </c>
      <c r="E88" s="22" t="s">
        <v>544</v>
      </c>
      <c r="F88" s="22"/>
      <c r="G88" s="22" t="s">
        <v>815</v>
      </c>
      <c r="H88" s="22" t="s">
        <v>1086</v>
      </c>
      <c r="I88" s="22" t="s">
        <v>44</v>
      </c>
      <c r="J88" s="23">
        <v>40568</v>
      </c>
      <c r="K88" s="22"/>
      <c r="L88" s="22"/>
      <c r="M88" s="22">
        <v>0</v>
      </c>
      <c r="N88" s="22"/>
      <c r="O88" s="22" t="s">
        <v>45</v>
      </c>
      <c r="P88" s="22" t="s">
        <v>46</v>
      </c>
      <c r="Q88" s="22"/>
      <c r="R88" s="22" t="s">
        <v>37</v>
      </c>
      <c r="S88" s="22">
        <v>1234567899</v>
      </c>
      <c r="T88" s="22" t="s">
        <v>1357</v>
      </c>
      <c r="U88" s="22" t="s">
        <v>1542</v>
      </c>
      <c r="V88" s="22">
        <v>7737282798</v>
      </c>
      <c r="W88" s="22" t="s">
        <v>370</v>
      </c>
      <c r="X88" s="22">
        <v>0</v>
      </c>
      <c r="Y88" s="22" t="s">
        <v>39</v>
      </c>
      <c r="Z88" s="22" t="s">
        <v>39</v>
      </c>
      <c r="AA88" s="22" t="s">
        <v>47</v>
      </c>
      <c r="AB88" s="22">
        <v>10</v>
      </c>
      <c r="AC88" s="22" t="s">
        <v>41</v>
      </c>
      <c r="AD88" s="22">
        <v>2</v>
      </c>
    </row>
    <row r="89" spans="1:30" ht="29">
      <c r="A89" s="22">
        <v>6</v>
      </c>
      <c r="B89" s="22" t="s">
        <v>33</v>
      </c>
      <c r="C89" s="22">
        <f t="shared" si="1"/>
        <v>788</v>
      </c>
      <c r="D89" s="23">
        <v>42947</v>
      </c>
      <c r="E89" s="22" t="s">
        <v>545</v>
      </c>
      <c r="F89" s="22"/>
      <c r="G89" s="22" t="s">
        <v>816</v>
      </c>
      <c r="H89" s="22" t="s">
        <v>1087</v>
      </c>
      <c r="I89" s="22" t="s">
        <v>34</v>
      </c>
      <c r="J89" s="23">
        <v>40390</v>
      </c>
      <c r="K89" s="22"/>
      <c r="L89" s="22"/>
      <c r="M89" s="22">
        <v>0</v>
      </c>
      <c r="N89" s="22"/>
      <c r="O89" s="22" t="s">
        <v>45</v>
      </c>
      <c r="P89" s="22" t="s">
        <v>46</v>
      </c>
      <c r="Q89" s="22"/>
      <c r="R89" s="22" t="s">
        <v>37</v>
      </c>
      <c r="S89" s="22">
        <v>1234567899</v>
      </c>
      <c r="T89" s="22" t="s">
        <v>1358</v>
      </c>
      <c r="U89" s="22" t="s">
        <v>1542</v>
      </c>
      <c r="V89" s="22">
        <v>9982492186</v>
      </c>
      <c r="W89" s="22" t="s">
        <v>373</v>
      </c>
      <c r="X89" s="22">
        <v>0</v>
      </c>
      <c r="Y89" s="22" t="s">
        <v>39</v>
      </c>
      <c r="Z89" s="22" t="s">
        <v>39</v>
      </c>
      <c r="AA89" s="22" t="s">
        <v>47</v>
      </c>
      <c r="AB89" s="22">
        <v>11</v>
      </c>
      <c r="AC89" s="22" t="s">
        <v>41</v>
      </c>
      <c r="AD89" s="22">
        <v>2</v>
      </c>
    </row>
    <row r="90" spans="1:30" ht="29">
      <c r="A90" s="22">
        <v>6</v>
      </c>
      <c r="B90" s="22" t="s">
        <v>33</v>
      </c>
      <c r="C90" s="22">
        <f t="shared" si="1"/>
        <v>789</v>
      </c>
      <c r="D90" s="23">
        <v>42499</v>
      </c>
      <c r="E90" s="22" t="s">
        <v>546</v>
      </c>
      <c r="F90" s="22"/>
      <c r="G90" s="22" t="s">
        <v>817</v>
      </c>
      <c r="H90" s="22" t="s">
        <v>1088</v>
      </c>
      <c r="I90" s="22" t="s">
        <v>44</v>
      </c>
      <c r="J90" s="23">
        <v>40569</v>
      </c>
      <c r="K90" s="22"/>
      <c r="L90" s="22"/>
      <c r="M90" s="22">
        <v>0</v>
      </c>
      <c r="N90" s="22"/>
      <c r="O90" s="22" t="s">
        <v>35</v>
      </c>
      <c r="P90" s="22" t="s">
        <v>36</v>
      </c>
      <c r="Q90" s="22"/>
      <c r="R90" s="22" t="s">
        <v>37</v>
      </c>
      <c r="S90" s="22">
        <v>1234567899</v>
      </c>
      <c r="T90" s="22" t="s">
        <v>1359</v>
      </c>
      <c r="U90" s="22" t="s">
        <v>1542</v>
      </c>
      <c r="V90" s="22">
        <v>9982437907</v>
      </c>
      <c r="W90" s="22" t="s">
        <v>73</v>
      </c>
      <c r="X90" s="22">
        <v>44000</v>
      </c>
      <c r="Y90" s="22" t="s">
        <v>39</v>
      </c>
      <c r="Z90" s="22" t="s">
        <v>39</v>
      </c>
      <c r="AA90" s="22" t="s">
        <v>40</v>
      </c>
      <c r="AB90" s="22">
        <v>10</v>
      </c>
      <c r="AC90" s="22" t="s">
        <v>41</v>
      </c>
      <c r="AD90" s="22">
        <v>0</v>
      </c>
    </row>
    <row r="91" spans="1:30" ht="29">
      <c r="A91" s="22">
        <v>6</v>
      </c>
      <c r="B91" s="22" t="s">
        <v>33</v>
      </c>
      <c r="C91" s="22">
        <f t="shared" si="1"/>
        <v>790</v>
      </c>
      <c r="D91" s="23">
        <v>42611</v>
      </c>
      <c r="E91" s="22" t="s">
        <v>547</v>
      </c>
      <c r="F91" s="22"/>
      <c r="G91" s="22" t="s">
        <v>818</v>
      </c>
      <c r="H91" s="22" t="s">
        <v>1089</v>
      </c>
      <c r="I91" s="22" t="s">
        <v>44</v>
      </c>
      <c r="J91" s="23">
        <v>40096</v>
      </c>
      <c r="K91" s="22"/>
      <c r="L91" s="22"/>
      <c r="M91" s="22">
        <v>0</v>
      </c>
      <c r="N91" s="22"/>
      <c r="O91" s="22" t="s">
        <v>45</v>
      </c>
      <c r="P91" s="22" t="s">
        <v>36</v>
      </c>
      <c r="Q91" s="22"/>
      <c r="R91" s="22" t="s">
        <v>37</v>
      </c>
      <c r="S91" s="22">
        <v>1234567899</v>
      </c>
      <c r="T91" s="22" t="s">
        <v>1360</v>
      </c>
      <c r="U91" s="22" t="s">
        <v>1542</v>
      </c>
      <c r="V91" s="22">
        <v>9982415519</v>
      </c>
      <c r="W91" s="22" t="s">
        <v>73</v>
      </c>
      <c r="X91" s="22">
        <v>50000</v>
      </c>
      <c r="Y91" s="22" t="s">
        <v>39</v>
      </c>
      <c r="Z91" s="22" t="s">
        <v>39</v>
      </c>
      <c r="AA91" s="22" t="s">
        <v>40</v>
      </c>
      <c r="AB91" s="22">
        <v>12</v>
      </c>
      <c r="AC91" s="22" t="s">
        <v>41</v>
      </c>
      <c r="AD91" s="22">
        <v>0</v>
      </c>
    </row>
    <row r="92" spans="1:30" ht="29">
      <c r="A92" s="22">
        <v>6</v>
      </c>
      <c r="B92" s="22" t="s">
        <v>33</v>
      </c>
      <c r="C92" s="22">
        <f t="shared" si="1"/>
        <v>791</v>
      </c>
      <c r="D92" s="23">
        <v>42559</v>
      </c>
      <c r="E92" s="22" t="s">
        <v>548</v>
      </c>
      <c r="F92" s="22"/>
      <c r="G92" s="22" t="s">
        <v>819</v>
      </c>
      <c r="H92" s="22" t="s">
        <v>1090</v>
      </c>
      <c r="I92" s="22" t="s">
        <v>34</v>
      </c>
      <c r="J92" s="23">
        <v>40475</v>
      </c>
      <c r="K92" s="22"/>
      <c r="L92" s="22"/>
      <c r="M92" s="22">
        <v>0</v>
      </c>
      <c r="N92" s="22"/>
      <c r="O92" s="22" t="s">
        <v>45</v>
      </c>
      <c r="P92" s="22" t="s">
        <v>36</v>
      </c>
      <c r="Q92" s="22"/>
      <c r="R92" s="22" t="s">
        <v>37</v>
      </c>
      <c r="S92" s="22">
        <v>1234567899</v>
      </c>
      <c r="T92" s="22" t="s">
        <v>1361</v>
      </c>
      <c r="U92" s="22" t="s">
        <v>1542</v>
      </c>
      <c r="V92" s="22">
        <v>7690906086</v>
      </c>
      <c r="W92" s="22" t="s">
        <v>73</v>
      </c>
      <c r="X92" s="22">
        <v>44000</v>
      </c>
      <c r="Y92" s="22" t="s">
        <v>39</v>
      </c>
      <c r="Z92" s="22" t="s">
        <v>39</v>
      </c>
      <c r="AA92" s="22" t="s">
        <v>40</v>
      </c>
      <c r="AB92" s="22">
        <v>11</v>
      </c>
      <c r="AC92" s="22" t="s">
        <v>41</v>
      </c>
      <c r="AD92" s="22">
        <v>3</v>
      </c>
    </row>
    <row r="93" spans="1:30" ht="29">
      <c r="A93" s="22">
        <v>6</v>
      </c>
      <c r="B93" s="22" t="s">
        <v>33</v>
      </c>
      <c r="C93" s="22">
        <f t="shared" si="1"/>
        <v>792</v>
      </c>
      <c r="D93" s="23">
        <v>42548</v>
      </c>
      <c r="E93" s="22" t="s">
        <v>549</v>
      </c>
      <c r="F93" s="22"/>
      <c r="G93" s="22" t="s">
        <v>820</v>
      </c>
      <c r="H93" s="22" t="s">
        <v>1091</v>
      </c>
      <c r="I93" s="22" t="s">
        <v>44</v>
      </c>
      <c r="J93" s="23">
        <v>40204</v>
      </c>
      <c r="K93" s="22"/>
      <c r="L93" s="22"/>
      <c r="M93" s="22">
        <v>0</v>
      </c>
      <c r="N93" s="22"/>
      <c r="O93" s="22" t="s">
        <v>35</v>
      </c>
      <c r="P93" s="22" t="s">
        <v>36</v>
      </c>
      <c r="Q93" s="22"/>
      <c r="R93" s="22" t="s">
        <v>37</v>
      </c>
      <c r="S93" s="22">
        <v>1234567899</v>
      </c>
      <c r="T93" s="22" t="s">
        <v>1362</v>
      </c>
      <c r="U93" s="22" t="s">
        <v>1542</v>
      </c>
      <c r="V93" s="22">
        <v>9983226240</v>
      </c>
      <c r="W93" s="22" t="s">
        <v>73</v>
      </c>
      <c r="X93" s="22">
        <v>50000</v>
      </c>
      <c r="Y93" s="22" t="s">
        <v>39</v>
      </c>
      <c r="Z93" s="22" t="s">
        <v>39</v>
      </c>
      <c r="AA93" s="22" t="s">
        <v>40</v>
      </c>
      <c r="AB93" s="22">
        <v>11</v>
      </c>
      <c r="AC93" s="22" t="s">
        <v>41</v>
      </c>
      <c r="AD93" s="22">
        <v>0</v>
      </c>
    </row>
    <row r="94" spans="1:30" ht="29">
      <c r="A94" s="22">
        <v>6</v>
      </c>
      <c r="B94" s="22" t="s">
        <v>33</v>
      </c>
      <c r="C94" s="22">
        <f t="shared" si="1"/>
        <v>793</v>
      </c>
      <c r="D94" s="23">
        <v>43301</v>
      </c>
      <c r="E94" s="22" t="s">
        <v>550</v>
      </c>
      <c r="F94" s="22"/>
      <c r="G94" s="22" t="s">
        <v>821</v>
      </c>
      <c r="H94" s="22" t="s">
        <v>1092</v>
      </c>
      <c r="I94" s="22" t="s">
        <v>44</v>
      </c>
      <c r="J94" s="23">
        <v>40319</v>
      </c>
      <c r="K94" s="22"/>
      <c r="L94" s="22"/>
      <c r="M94" s="22">
        <v>0</v>
      </c>
      <c r="N94" s="22"/>
      <c r="O94" s="22" t="s">
        <v>35</v>
      </c>
      <c r="P94" s="22" t="s">
        <v>36</v>
      </c>
      <c r="Q94" s="22"/>
      <c r="R94" s="22" t="s">
        <v>37</v>
      </c>
      <c r="S94" s="22">
        <v>1234567899</v>
      </c>
      <c r="T94" s="22" t="s">
        <v>1363</v>
      </c>
      <c r="U94" s="22" t="s">
        <v>1542</v>
      </c>
      <c r="V94" s="22">
        <v>9785271820</v>
      </c>
      <c r="W94" s="22" t="s">
        <v>75</v>
      </c>
      <c r="X94" s="22">
        <v>40000</v>
      </c>
      <c r="Y94" s="22" t="s">
        <v>39</v>
      </c>
      <c r="Z94" s="22" t="s">
        <v>67</v>
      </c>
      <c r="AA94" s="22" t="s">
        <v>40</v>
      </c>
      <c r="AB94" s="22">
        <v>11</v>
      </c>
      <c r="AC94" s="22" t="s">
        <v>41</v>
      </c>
      <c r="AD94" s="22">
        <v>3</v>
      </c>
    </row>
    <row r="95" spans="1:30" ht="29">
      <c r="A95" s="22">
        <v>6</v>
      </c>
      <c r="B95" s="22" t="s">
        <v>33</v>
      </c>
      <c r="C95" s="22">
        <f t="shared" si="1"/>
        <v>794</v>
      </c>
      <c r="D95" s="23">
        <v>42686</v>
      </c>
      <c r="E95" s="22" t="s">
        <v>551</v>
      </c>
      <c r="F95" s="22"/>
      <c r="G95" s="22" t="s">
        <v>822</v>
      </c>
      <c r="H95" s="22" t="s">
        <v>1093</v>
      </c>
      <c r="I95" s="22" t="s">
        <v>44</v>
      </c>
      <c r="J95" s="23">
        <v>40027</v>
      </c>
      <c r="K95" s="22"/>
      <c r="L95" s="22"/>
      <c r="M95" s="22">
        <v>0</v>
      </c>
      <c r="N95" s="22"/>
      <c r="O95" s="22" t="s">
        <v>45</v>
      </c>
      <c r="P95" s="22" t="s">
        <v>36</v>
      </c>
      <c r="Q95" s="22"/>
      <c r="R95" s="22" t="s">
        <v>37</v>
      </c>
      <c r="S95" s="22">
        <v>1234567899</v>
      </c>
      <c r="T95" s="22" t="s">
        <v>1364</v>
      </c>
      <c r="U95" s="22" t="s">
        <v>1542</v>
      </c>
      <c r="V95" s="22">
        <v>8094875353</v>
      </c>
      <c r="W95" s="22" t="s">
        <v>73</v>
      </c>
      <c r="X95" s="22">
        <v>40000</v>
      </c>
      <c r="Y95" s="22" t="s">
        <v>39</v>
      </c>
      <c r="Z95" s="22" t="s">
        <v>39</v>
      </c>
      <c r="AA95" s="22" t="s">
        <v>40</v>
      </c>
      <c r="AB95" s="22">
        <v>12</v>
      </c>
      <c r="AC95" s="22" t="s">
        <v>41</v>
      </c>
      <c r="AD95" s="22">
        <v>0</v>
      </c>
    </row>
    <row r="96" spans="1:30" ht="29">
      <c r="A96" s="22">
        <v>6</v>
      </c>
      <c r="B96" s="22" t="s">
        <v>33</v>
      </c>
      <c r="C96" s="22">
        <f t="shared" si="1"/>
        <v>795</v>
      </c>
      <c r="D96" s="23">
        <v>42929</v>
      </c>
      <c r="E96" s="22" t="s">
        <v>552</v>
      </c>
      <c r="F96" s="22"/>
      <c r="G96" s="22" t="s">
        <v>823</v>
      </c>
      <c r="H96" s="22" t="s">
        <v>1094</v>
      </c>
      <c r="I96" s="22" t="s">
        <v>44</v>
      </c>
      <c r="J96" s="23">
        <v>40299</v>
      </c>
      <c r="K96" s="22"/>
      <c r="L96" s="22"/>
      <c r="M96" s="22">
        <v>0</v>
      </c>
      <c r="N96" s="22"/>
      <c r="O96" s="22" t="s">
        <v>35</v>
      </c>
      <c r="P96" s="22" t="s">
        <v>36</v>
      </c>
      <c r="Q96" s="22"/>
      <c r="R96" s="22" t="s">
        <v>37</v>
      </c>
      <c r="S96" s="22">
        <v>1234567899</v>
      </c>
      <c r="T96" s="22" t="s">
        <v>1365</v>
      </c>
      <c r="U96" s="22" t="s">
        <v>1542</v>
      </c>
      <c r="V96" s="22">
        <v>9521366396</v>
      </c>
      <c r="W96" s="22" t="s">
        <v>68</v>
      </c>
      <c r="X96" s="22">
        <v>42000</v>
      </c>
      <c r="Y96" s="22" t="s">
        <v>39</v>
      </c>
      <c r="Z96" s="22" t="s">
        <v>39</v>
      </c>
      <c r="AA96" s="22" t="s">
        <v>40</v>
      </c>
      <c r="AB96" s="22">
        <v>11</v>
      </c>
      <c r="AC96" s="22" t="s">
        <v>41</v>
      </c>
      <c r="AD96" s="22">
        <v>0</v>
      </c>
    </row>
    <row r="97" spans="1:30" ht="29">
      <c r="A97" s="22">
        <v>6</v>
      </c>
      <c r="B97" s="22" t="s">
        <v>33</v>
      </c>
      <c r="C97" s="22">
        <f t="shared" si="1"/>
        <v>796</v>
      </c>
      <c r="D97" s="23">
        <v>43652</v>
      </c>
      <c r="E97" s="22" t="s">
        <v>553</v>
      </c>
      <c r="F97" s="22" t="s">
        <v>70</v>
      </c>
      <c r="G97" s="22" t="s">
        <v>824</v>
      </c>
      <c r="H97" s="22" t="s">
        <v>1095</v>
      </c>
      <c r="I97" s="22" t="s">
        <v>44</v>
      </c>
      <c r="J97" s="23">
        <v>40385</v>
      </c>
      <c r="K97" s="22"/>
      <c r="L97" s="22"/>
      <c r="M97" s="22">
        <v>0</v>
      </c>
      <c r="N97" s="22"/>
      <c r="O97" s="22" t="s">
        <v>35</v>
      </c>
      <c r="P97" s="22"/>
      <c r="Q97" s="22"/>
      <c r="R97" s="22" t="s">
        <v>37</v>
      </c>
      <c r="S97" s="22">
        <v>1234567899</v>
      </c>
      <c r="T97" s="22" t="s">
        <v>1366</v>
      </c>
      <c r="U97" s="22" t="s">
        <v>1542</v>
      </c>
      <c r="V97" s="22">
        <v>9358596013</v>
      </c>
      <c r="W97" s="22" t="s">
        <v>76</v>
      </c>
      <c r="X97" s="22">
        <v>0</v>
      </c>
      <c r="Y97" s="22" t="s">
        <v>39</v>
      </c>
      <c r="Z97" s="22" t="s">
        <v>39</v>
      </c>
      <c r="AA97" s="22"/>
      <c r="AB97" s="22">
        <v>11</v>
      </c>
      <c r="AC97" s="22" t="s">
        <v>41</v>
      </c>
      <c r="AD97" s="22">
        <v>0</v>
      </c>
    </row>
    <row r="98" spans="1:30" ht="29">
      <c r="A98" s="22">
        <v>6</v>
      </c>
      <c r="B98" s="22" t="s">
        <v>33</v>
      </c>
      <c r="C98" s="22">
        <f t="shared" si="1"/>
        <v>797</v>
      </c>
      <c r="D98" s="23">
        <v>42559</v>
      </c>
      <c r="E98" s="22" t="s">
        <v>554</v>
      </c>
      <c r="F98" s="22"/>
      <c r="G98" s="22" t="s">
        <v>825</v>
      </c>
      <c r="H98" s="22" t="s">
        <v>1096</v>
      </c>
      <c r="I98" s="22" t="s">
        <v>44</v>
      </c>
      <c r="J98" s="23">
        <v>40214</v>
      </c>
      <c r="K98" s="22"/>
      <c r="L98" s="22"/>
      <c r="M98" s="22">
        <v>0</v>
      </c>
      <c r="N98" s="22"/>
      <c r="O98" s="22" t="s">
        <v>45</v>
      </c>
      <c r="P98" s="22" t="s">
        <v>36</v>
      </c>
      <c r="Q98" s="22"/>
      <c r="R98" s="22" t="s">
        <v>37</v>
      </c>
      <c r="S98" s="22">
        <v>1234567899</v>
      </c>
      <c r="T98" s="22" t="s">
        <v>1367</v>
      </c>
      <c r="U98" s="22" t="s">
        <v>1542</v>
      </c>
      <c r="V98" s="22">
        <v>8441074083</v>
      </c>
      <c r="W98" s="22" t="s">
        <v>73</v>
      </c>
      <c r="X98" s="22">
        <v>40000</v>
      </c>
      <c r="Y98" s="22" t="s">
        <v>39</v>
      </c>
      <c r="Z98" s="22" t="s">
        <v>39</v>
      </c>
      <c r="AA98" s="22" t="s">
        <v>40</v>
      </c>
      <c r="AB98" s="22">
        <v>11</v>
      </c>
      <c r="AC98" s="22" t="s">
        <v>41</v>
      </c>
      <c r="AD98" s="22">
        <v>0</v>
      </c>
    </row>
    <row r="99" spans="1:30" ht="29">
      <c r="A99" s="22">
        <v>6</v>
      </c>
      <c r="B99" s="22" t="s">
        <v>33</v>
      </c>
      <c r="C99" s="22">
        <f t="shared" si="1"/>
        <v>798</v>
      </c>
      <c r="D99" s="23">
        <v>42492</v>
      </c>
      <c r="E99" s="22" t="s">
        <v>555</v>
      </c>
      <c r="F99" s="22"/>
      <c r="G99" s="22" t="s">
        <v>826</v>
      </c>
      <c r="H99" s="22" t="s">
        <v>1097</v>
      </c>
      <c r="I99" s="22" t="s">
        <v>44</v>
      </c>
      <c r="J99" s="23">
        <v>40318</v>
      </c>
      <c r="K99" s="22"/>
      <c r="L99" s="22"/>
      <c r="M99" s="22">
        <v>0</v>
      </c>
      <c r="N99" s="22"/>
      <c r="O99" s="22" t="s">
        <v>45</v>
      </c>
      <c r="P99" s="22" t="s">
        <v>46</v>
      </c>
      <c r="Q99" s="22"/>
      <c r="R99" s="22" t="s">
        <v>37</v>
      </c>
      <c r="S99" s="22">
        <v>1234567899</v>
      </c>
      <c r="T99" s="22" t="s">
        <v>1368</v>
      </c>
      <c r="U99" s="22" t="s">
        <v>1542</v>
      </c>
      <c r="V99" s="22">
        <v>9982723696</v>
      </c>
      <c r="W99" s="22" t="s">
        <v>370</v>
      </c>
      <c r="X99" s="22">
        <v>0</v>
      </c>
      <c r="Y99" s="22" t="s">
        <v>39</v>
      </c>
      <c r="Z99" s="22" t="s">
        <v>39</v>
      </c>
      <c r="AA99" s="22" t="s">
        <v>47</v>
      </c>
      <c r="AB99" s="22">
        <v>11</v>
      </c>
      <c r="AC99" s="22" t="s">
        <v>41</v>
      </c>
      <c r="AD99" s="22">
        <v>1.5</v>
      </c>
    </row>
    <row r="100" spans="1:30" ht="29">
      <c r="A100" s="22">
        <v>6</v>
      </c>
      <c r="B100" s="22" t="s">
        <v>33</v>
      </c>
      <c r="C100" s="22">
        <f t="shared" si="1"/>
        <v>799</v>
      </c>
      <c r="D100" s="23">
        <v>43678</v>
      </c>
      <c r="E100" s="22" t="s">
        <v>556</v>
      </c>
      <c r="F100" s="22"/>
      <c r="G100" s="22" t="s">
        <v>827</v>
      </c>
      <c r="H100" s="22" t="s">
        <v>1098</v>
      </c>
      <c r="I100" s="22" t="s">
        <v>34</v>
      </c>
      <c r="J100" s="23">
        <v>40765</v>
      </c>
      <c r="K100" s="22"/>
      <c r="L100" s="22"/>
      <c r="M100" s="22">
        <v>0</v>
      </c>
      <c r="N100" s="22"/>
      <c r="O100" s="22" t="s">
        <v>35</v>
      </c>
      <c r="P100" s="22" t="s">
        <v>36</v>
      </c>
      <c r="Q100" s="22"/>
      <c r="R100" s="22" t="s">
        <v>37</v>
      </c>
      <c r="S100" s="22">
        <v>1234567899</v>
      </c>
      <c r="T100" s="22" t="s">
        <v>1369</v>
      </c>
      <c r="U100" s="22" t="s">
        <v>1542</v>
      </c>
      <c r="V100" s="22">
        <v>9351256273</v>
      </c>
      <c r="W100" s="22" t="s">
        <v>77</v>
      </c>
      <c r="X100" s="22">
        <v>0</v>
      </c>
      <c r="Y100" s="22" t="s">
        <v>39</v>
      </c>
      <c r="Z100" s="22" t="s">
        <v>39</v>
      </c>
      <c r="AA100" s="22" t="s">
        <v>40</v>
      </c>
      <c r="AB100" s="22">
        <v>10</v>
      </c>
      <c r="AC100" s="22" t="s">
        <v>41</v>
      </c>
      <c r="AD100" s="22">
        <v>1</v>
      </c>
    </row>
    <row r="101" spans="1:30" ht="29">
      <c r="A101" s="22">
        <v>6</v>
      </c>
      <c r="B101" s="22" t="s">
        <v>33</v>
      </c>
      <c r="C101" s="22">
        <f t="shared" si="1"/>
        <v>800</v>
      </c>
      <c r="D101" s="23">
        <v>44023</v>
      </c>
      <c r="E101" s="22" t="s">
        <v>557</v>
      </c>
      <c r="F101" s="22"/>
      <c r="G101" s="22" t="s">
        <v>828</v>
      </c>
      <c r="H101" s="22" t="s">
        <v>1099</v>
      </c>
      <c r="I101" s="22" t="s">
        <v>34</v>
      </c>
      <c r="J101" s="23">
        <v>39955</v>
      </c>
      <c r="K101" s="22"/>
      <c r="L101" s="22"/>
      <c r="M101" s="22">
        <v>0</v>
      </c>
      <c r="N101" s="22"/>
      <c r="O101" s="22" t="s">
        <v>35</v>
      </c>
      <c r="P101" s="22" t="s">
        <v>36</v>
      </c>
      <c r="Q101" s="22"/>
      <c r="R101" s="22" t="s">
        <v>37</v>
      </c>
      <c r="S101" s="22">
        <v>1234567899</v>
      </c>
      <c r="T101" s="22" t="s">
        <v>1370</v>
      </c>
      <c r="U101" s="22" t="s">
        <v>1542</v>
      </c>
      <c r="V101" s="22">
        <v>9509690166</v>
      </c>
      <c r="W101" s="22" t="s">
        <v>51</v>
      </c>
      <c r="X101" s="22">
        <v>40000</v>
      </c>
      <c r="Y101" s="22" t="s">
        <v>39</v>
      </c>
      <c r="Z101" s="22" t="s">
        <v>39</v>
      </c>
      <c r="AA101" s="22" t="s">
        <v>40</v>
      </c>
      <c r="AB101" s="22">
        <v>12</v>
      </c>
      <c r="AC101" s="22" t="s">
        <v>41</v>
      </c>
      <c r="AD101" s="22">
        <v>0</v>
      </c>
    </row>
    <row r="102" spans="1:30" ht="29">
      <c r="A102" s="22">
        <v>7</v>
      </c>
      <c r="B102" s="22" t="s">
        <v>33</v>
      </c>
      <c r="C102" s="22">
        <f t="shared" si="1"/>
        <v>801</v>
      </c>
      <c r="D102" s="23">
        <v>42191</v>
      </c>
      <c r="E102" s="22" t="s">
        <v>558</v>
      </c>
      <c r="F102" s="22"/>
      <c r="G102" s="22" t="s">
        <v>829</v>
      </c>
      <c r="H102" s="22" t="s">
        <v>1100</v>
      </c>
      <c r="I102" s="22" t="s">
        <v>44</v>
      </c>
      <c r="J102" s="23">
        <v>39931</v>
      </c>
      <c r="K102" s="22"/>
      <c r="L102" s="22"/>
      <c r="M102" s="22">
        <v>0</v>
      </c>
      <c r="N102" s="22"/>
      <c r="O102" s="22" t="s">
        <v>35</v>
      </c>
      <c r="P102" s="22" t="s">
        <v>36</v>
      </c>
      <c r="Q102" s="22"/>
      <c r="R102" s="22" t="s">
        <v>37</v>
      </c>
      <c r="S102" s="22">
        <v>1234567899</v>
      </c>
      <c r="T102" s="22" t="s">
        <v>1371</v>
      </c>
      <c r="U102" s="22" t="s">
        <v>1542</v>
      </c>
      <c r="V102" s="22">
        <v>7691008563</v>
      </c>
      <c r="W102" s="22" t="s">
        <v>78</v>
      </c>
      <c r="X102" s="22">
        <v>40000</v>
      </c>
      <c r="Y102" s="22" t="s">
        <v>39</v>
      </c>
      <c r="Z102" s="22" t="s">
        <v>39</v>
      </c>
      <c r="AA102" s="22" t="s">
        <v>40</v>
      </c>
      <c r="AB102" s="22">
        <v>12</v>
      </c>
      <c r="AC102" s="22" t="s">
        <v>41</v>
      </c>
      <c r="AD102" s="22">
        <v>0</v>
      </c>
    </row>
    <row r="103" spans="1:30" ht="29">
      <c r="A103" s="22">
        <v>7</v>
      </c>
      <c r="B103" s="22" t="s">
        <v>33</v>
      </c>
      <c r="C103" s="22">
        <f t="shared" si="1"/>
        <v>802</v>
      </c>
      <c r="D103" s="23">
        <v>42200</v>
      </c>
      <c r="E103" s="22" t="s">
        <v>559</v>
      </c>
      <c r="F103" s="22"/>
      <c r="G103" s="22" t="s">
        <v>830</v>
      </c>
      <c r="H103" s="22" t="s">
        <v>1101</v>
      </c>
      <c r="I103" s="22" t="s">
        <v>34</v>
      </c>
      <c r="J103" s="23">
        <v>40020</v>
      </c>
      <c r="K103" s="22"/>
      <c r="L103" s="22"/>
      <c r="M103" s="22">
        <v>0</v>
      </c>
      <c r="N103" s="22"/>
      <c r="O103" s="22" t="s">
        <v>35</v>
      </c>
      <c r="P103" s="22" t="s">
        <v>36</v>
      </c>
      <c r="Q103" s="22"/>
      <c r="R103" s="22" t="s">
        <v>37</v>
      </c>
      <c r="S103" s="22">
        <v>1234567899</v>
      </c>
      <c r="T103" s="22" t="s">
        <v>1372</v>
      </c>
      <c r="U103" s="22" t="s">
        <v>1542</v>
      </c>
      <c r="V103" s="22">
        <v>9351194292</v>
      </c>
      <c r="W103" s="22" t="s">
        <v>78</v>
      </c>
      <c r="X103" s="22">
        <v>40000</v>
      </c>
      <c r="Y103" s="22" t="s">
        <v>39</v>
      </c>
      <c r="Z103" s="22" t="s">
        <v>39</v>
      </c>
      <c r="AA103" s="22" t="s">
        <v>40</v>
      </c>
      <c r="AB103" s="22">
        <v>12</v>
      </c>
      <c r="AC103" s="22" t="s">
        <v>41</v>
      </c>
      <c r="AD103" s="22">
        <v>3</v>
      </c>
    </row>
    <row r="104" spans="1:30" ht="29">
      <c r="A104" s="22">
        <v>7</v>
      </c>
      <c r="B104" s="22" t="s">
        <v>33</v>
      </c>
      <c r="C104" s="22">
        <f t="shared" si="1"/>
        <v>803</v>
      </c>
      <c r="D104" s="23">
        <v>43652</v>
      </c>
      <c r="E104" s="22" t="s">
        <v>560</v>
      </c>
      <c r="F104" s="22" t="s">
        <v>70</v>
      </c>
      <c r="G104" s="22" t="s">
        <v>831</v>
      </c>
      <c r="H104" s="22" t="s">
        <v>1102</v>
      </c>
      <c r="I104" s="22" t="s">
        <v>44</v>
      </c>
      <c r="J104" s="23">
        <v>39539</v>
      </c>
      <c r="K104" s="22"/>
      <c r="L104" s="22"/>
      <c r="M104" s="22">
        <v>0</v>
      </c>
      <c r="N104" s="22"/>
      <c r="O104" s="22" t="s">
        <v>35</v>
      </c>
      <c r="P104" s="22"/>
      <c r="Q104" s="22"/>
      <c r="R104" s="22" t="s">
        <v>37</v>
      </c>
      <c r="S104" s="22">
        <v>1234567899</v>
      </c>
      <c r="T104" s="22" t="s">
        <v>1373</v>
      </c>
      <c r="U104" s="22" t="s">
        <v>1542</v>
      </c>
      <c r="V104" s="22">
        <v>9358596013</v>
      </c>
      <c r="W104" s="22" t="s">
        <v>79</v>
      </c>
      <c r="X104" s="22">
        <v>45000</v>
      </c>
      <c r="Y104" s="22" t="s">
        <v>39</v>
      </c>
      <c r="Z104" s="22" t="s">
        <v>39</v>
      </c>
      <c r="AA104" s="22"/>
      <c r="AB104" s="22">
        <v>13</v>
      </c>
      <c r="AC104" s="22" t="s">
        <v>41</v>
      </c>
      <c r="AD104" s="22">
        <v>0</v>
      </c>
    </row>
    <row r="105" spans="1:30" ht="29">
      <c r="A105" s="22">
        <v>7</v>
      </c>
      <c r="B105" s="22" t="s">
        <v>33</v>
      </c>
      <c r="C105" s="22">
        <f t="shared" si="1"/>
        <v>804</v>
      </c>
      <c r="D105" s="23">
        <v>43661</v>
      </c>
      <c r="E105" s="22" t="s">
        <v>561</v>
      </c>
      <c r="F105" s="22"/>
      <c r="G105" s="22" t="s">
        <v>832</v>
      </c>
      <c r="H105" s="22" t="s">
        <v>1103</v>
      </c>
      <c r="I105" s="22" t="s">
        <v>34</v>
      </c>
      <c r="J105" s="23">
        <v>39768</v>
      </c>
      <c r="K105" s="22"/>
      <c r="L105" s="22"/>
      <c r="M105" s="22">
        <v>0</v>
      </c>
      <c r="N105" s="22"/>
      <c r="O105" s="22" t="s">
        <v>35</v>
      </c>
      <c r="P105" s="22"/>
      <c r="Q105" s="22"/>
      <c r="R105" s="22" t="s">
        <v>37</v>
      </c>
      <c r="S105" s="22">
        <v>1234567899</v>
      </c>
      <c r="T105" s="22" t="s">
        <v>1374</v>
      </c>
      <c r="U105" s="22" t="s">
        <v>1542</v>
      </c>
      <c r="V105" s="22">
        <v>6378325526</v>
      </c>
      <c r="W105" s="22" t="s">
        <v>80</v>
      </c>
      <c r="X105" s="22">
        <v>40000</v>
      </c>
      <c r="Y105" s="22" t="s">
        <v>39</v>
      </c>
      <c r="Z105" s="22" t="s">
        <v>39</v>
      </c>
      <c r="AA105" s="22"/>
      <c r="AB105" s="22">
        <v>13</v>
      </c>
      <c r="AC105" s="22" t="s">
        <v>41</v>
      </c>
      <c r="AD105" s="22">
        <v>0</v>
      </c>
    </row>
    <row r="106" spans="1:30" ht="29">
      <c r="A106" s="22">
        <v>7</v>
      </c>
      <c r="B106" s="22" t="s">
        <v>33</v>
      </c>
      <c r="C106" s="22">
        <f t="shared" si="1"/>
        <v>805</v>
      </c>
      <c r="D106" s="23">
        <v>44033</v>
      </c>
      <c r="E106" s="22" t="s">
        <v>562</v>
      </c>
      <c r="F106" s="22"/>
      <c r="G106" s="22" t="s">
        <v>833</v>
      </c>
      <c r="H106" s="22" t="s">
        <v>1104</v>
      </c>
      <c r="I106" s="22" t="s">
        <v>34</v>
      </c>
      <c r="J106" s="23">
        <v>40314</v>
      </c>
      <c r="K106" s="22"/>
      <c r="L106" s="22"/>
      <c r="M106" s="22">
        <v>0</v>
      </c>
      <c r="N106" s="22"/>
      <c r="O106" s="22" t="s">
        <v>35</v>
      </c>
      <c r="P106" s="22" t="s">
        <v>36</v>
      </c>
      <c r="Q106" s="22"/>
      <c r="R106" s="22" t="s">
        <v>37</v>
      </c>
      <c r="S106" s="22">
        <v>1234567899</v>
      </c>
      <c r="T106" s="22" t="s">
        <v>1375</v>
      </c>
      <c r="U106" s="22" t="s">
        <v>1542</v>
      </c>
      <c r="V106" s="22">
        <v>6376539886</v>
      </c>
      <c r="W106" s="22" t="s">
        <v>81</v>
      </c>
      <c r="X106" s="22">
        <v>50000</v>
      </c>
      <c r="Y106" s="22" t="s">
        <v>39</v>
      </c>
      <c r="Z106" s="22" t="s">
        <v>39</v>
      </c>
      <c r="AA106" s="22" t="s">
        <v>40</v>
      </c>
      <c r="AB106" s="22">
        <v>11</v>
      </c>
      <c r="AC106" s="22" t="s">
        <v>41</v>
      </c>
      <c r="AD106" s="22">
        <v>4</v>
      </c>
    </row>
    <row r="107" spans="1:30" ht="29">
      <c r="A107" s="22">
        <v>7</v>
      </c>
      <c r="B107" s="22" t="s">
        <v>33</v>
      </c>
      <c r="C107" s="22">
        <f t="shared" si="1"/>
        <v>806</v>
      </c>
      <c r="D107" s="22"/>
      <c r="E107" s="22" t="s">
        <v>563</v>
      </c>
      <c r="F107" s="22"/>
      <c r="G107" s="22" t="s">
        <v>834</v>
      </c>
      <c r="H107" s="22" t="s">
        <v>1105</v>
      </c>
      <c r="I107" s="22" t="s">
        <v>34</v>
      </c>
      <c r="J107" s="23">
        <v>40215</v>
      </c>
      <c r="K107" s="22"/>
      <c r="L107" s="22"/>
      <c r="M107" s="22">
        <v>0</v>
      </c>
      <c r="N107" s="22"/>
      <c r="O107" s="22" t="s">
        <v>45</v>
      </c>
      <c r="P107" s="22"/>
      <c r="Q107" s="22"/>
      <c r="R107" s="22" t="s">
        <v>37</v>
      </c>
      <c r="S107" s="22">
        <v>1234567899</v>
      </c>
      <c r="T107" s="22" t="s">
        <v>1376</v>
      </c>
      <c r="U107" s="22" t="s">
        <v>1542</v>
      </c>
      <c r="V107" s="22">
        <v>9928483704</v>
      </c>
      <c r="W107" s="22"/>
      <c r="X107" s="22"/>
      <c r="Y107" s="22" t="s">
        <v>39</v>
      </c>
      <c r="Z107" s="22" t="s">
        <v>67</v>
      </c>
      <c r="AA107" s="22"/>
      <c r="AB107" s="22">
        <v>11</v>
      </c>
      <c r="AC107" s="22"/>
      <c r="AD107" s="22">
        <v>3</v>
      </c>
    </row>
    <row r="108" spans="1:30" ht="29">
      <c r="A108" s="22">
        <v>7</v>
      </c>
      <c r="B108" s="22" t="s">
        <v>33</v>
      </c>
      <c r="C108" s="22">
        <f t="shared" si="1"/>
        <v>807</v>
      </c>
      <c r="D108" s="23">
        <v>42566</v>
      </c>
      <c r="E108" s="22" t="s">
        <v>564</v>
      </c>
      <c r="F108" s="22"/>
      <c r="G108" s="22" t="s">
        <v>835</v>
      </c>
      <c r="H108" s="22" t="s">
        <v>1106</v>
      </c>
      <c r="I108" s="22" t="s">
        <v>44</v>
      </c>
      <c r="J108" s="23">
        <v>39859</v>
      </c>
      <c r="K108" s="22"/>
      <c r="L108" s="22"/>
      <c r="M108" s="22">
        <v>0</v>
      </c>
      <c r="N108" s="22"/>
      <c r="O108" s="22" t="s">
        <v>35</v>
      </c>
      <c r="P108" s="22" t="s">
        <v>36</v>
      </c>
      <c r="Q108" s="22"/>
      <c r="R108" s="22" t="s">
        <v>37</v>
      </c>
      <c r="S108" s="22">
        <v>1234567899</v>
      </c>
      <c r="T108" s="22" t="s">
        <v>1377</v>
      </c>
      <c r="U108" s="22" t="s">
        <v>1542</v>
      </c>
      <c r="V108" s="22">
        <v>9549581239</v>
      </c>
      <c r="W108" s="22" t="s">
        <v>73</v>
      </c>
      <c r="X108" s="22">
        <v>46000</v>
      </c>
      <c r="Y108" s="22" t="s">
        <v>39</v>
      </c>
      <c r="Z108" s="22" t="s">
        <v>39</v>
      </c>
      <c r="AA108" s="22" t="s">
        <v>40</v>
      </c>
      <c r="AB108" s="22">
        <v>12</v>
      </c>
      <c r="AC108" s="22" t="s">
        <v>41</v>
      </c>
      <c r="AD108" s="22">
        <v>0</v>
      </c>
    </row>
    <row r="109" spans="1:30" ht="29">
      <c r="A109" s="22">
        <v>7</v>
      </c>
      <c r="B109" s="22" t="s">
        <v>33</v>
      </c>
      <c r="C109" s="22">
        <f t="shared" si="1"/>
        <v>808</v>
      </c>
      <c r="D109" s="23">
        <v>44170</v>
      </c>
      <c r="E109" s="22" t="s">
        <v>565</v>
      </c>
      <c r="F109" s="22"/>
      <c r="G109" s="22" t="s">
        <v>836</v>
      </c>
      <c r="H109" s="22" t="s">
        <v>1107</v>
      </c>
      <c r="I109" s="22" t="s">
        <v>34</v>
      </c>
      <c r="J109" s="23">
        <v>39827</v>
      </c>
      <c r="K109" s="22"/>
      <c r="L109" s="22"/>
      <c r="M109" s="22">
        <v>0</v>
      </c>
      <c r="N109" s="22"/>
      <c r="O109" s="22" t="s">
        <v>45</v>
      </c>
      <c r="P109" s="22" t="s">
        <v>46</v>
      </c>
      <c r="Q109" s="22"/>
      <c r="R109" s="22" t="s">
        <v>37</v>
      </c>
      <c r="S109" s="22">
        <v>1234567899</v>
      </c>
      <c r="T109" s="22" t="s">
        <v>1378</v>
      </c>
      <c r="U109" s="22" t="s">
        <v>1542</v>
      </c>
      <c r="V109" s="22">
        <v>8094737717</v>
      </c>
      <c r="W109" s="22" t="s">
        <v>323</v>
      </c>
      <c r="X109" s="22">
        <v>0</v>
      </c>
      <c r="Y109" s="22" t="s">
        <v>39</v>
      </c>
      <c r="Z109" s="22" t="s">
        <v>39</v>
      </c>
      <c r="AA109" s="22" t="s">
        <v>47</v>
      </c>
      <c r="AB109" s="22">
        <v>12</v>
      </c>
      <c r="AC109" s="22" t="s">
        <v>41</v>
      </c>
      <c r="AD109" s="22">
        <v>3</v>
      </c>
    </row>
    <row r="110" spans="1:30" ht="29">
      <c r="A110" s="22">
        <v>7</v>
      </c>
      <c r="B110" s="22" t="s">
        <v>33</v>
      </c>
      <c r="C110" s="22">
        <f t="shared" si="1"/>
        <v>809</v>
      </c>
      <c r="D110" s="23">
        <v>42571</v>
      </c>
      <c r="E110" s="22" t="s">
        <v>566</v>
      </c>
      <c r="F110" s="22"/>
      <c r="G110" s="22" t="s">
        <v>837</v>
      </c>
      <c r="H110" s="22" t="s">
        <v>1108</v>
      </c>
      <c r="I110" s="22" t="s">
        <v>44</v>
      </c>
      <c r="J110" s="23">
        <v>39572</v>
      </c>
      <c r="K110" s="22"/>
      <c r="L110" s="22"/>
      <c r="M110" s="22">
        <v>0</v>
      </c>
      <c r="N110" s="22"/>
      <c r="O110" s="22" t="s">
        <v>35</v>
      </c>
      <c r="P110" s="22" t="s">
        <v>36</v>
      </c>
      <c r="Q110" s="22"/>
      <c r="R110" s="22" t="s">
        <v>37</v>
      </c>
      <c r="S110" s="22">
        <v>1234567899</v>
      </c>
      <c r="T110" s="22" t="s">
        <v>1379</v>
      </c>
      <c r="U110" s="22" t="s">
        <v>1542</v>
      </c>
      <c r="V110" s="22">
        <v>9982296986</v>
      </c>
      <c r="W110" s="22" t="s">
        <v>73</v>
      </c>
      <c r="X110" s="22">
        <v>46000</v>
      </c>
      <c r="Y110" s="22" t="s">
        <v>39</v>
      </c>
      <c r="Z110" s="22" t="s">
        <v>39</v>
      </c>
      <c r="AA110" s="22" t="s">
        <v>40</v>
      </c>
      <c r="AB110" s="22">
        <v>13</v>
      </c>
      <c r="AC110" s="22" t="s">
        <v>41</v>
      </c>
      <c r="AD110" s="22">
        <v>0</v>
      </c>
    </row>
    <row r="111" spans="1:30" ht="29">
      <c r="A111" s="22">
        <v>7</v>
      </c>
      <c r="B111" s="22" t="s">
        <v>33</v>
      </c>
      <c r="C111" s="22">
        <f t="shared" si="1"/>
        <v>810</v>
      </c>
      <c r="D111" s="23">
        <v>43298</v>
      </c>
      <c r="E111" s="22" t="s">
        <v>567</v>
      </c>
      <c r="F111" s="22"/>
      <c r="G111" s="22" t="s">
        <v>838</v>
      </c>
      <c r="H111" s="22" t="s">
        <v>1109</v>
      </c>
      <c r="I111" s="22" t="s">
        <v>34</v>
      </c>
      <c r="J111" s="23">
        <v>40223</v>
      </c>
      <c r="K111" s="22"/>
      <c r="L111" s="22"/>
      <c r="M111" s="22">
        <v>0</v>
      </c>
      <c r="N111" s="22"/>
      <c r="O111" s="22" t="s">
        <v>45</v>
      </c>
      <c r="P111" s="22" t="s">
        <v>36</v>
      </c>
      <c r="Q111" s="22"/>
      <c r="R111" s="22" t="s">
        <v>37</v>
      </c>
      <c r="S111" s="22">
        <v>1234567899</v>
      </c>
      <c r="T111" s="22" t="s">
        <v>1380</v>
      </c>
      <c r="U111" s="22" t="s">
        <v>1542</v>
      </c>
      <c r="V111" s="22">
        <v>9785535274</v>
      </c>
      <c r="W111" s="22" t="s">
        <v>82</v>
      </c>
      <c r="X111" s="22">
        <v>50000</v>
      </c>
      <c r="Y111" s="22" t="s">
        <v>39</v>
      </c>
      <c r="Z111" s="22" t="s">
        <v>39</v>
      </c>
      <c r="AA111" s="22" t="s">
        <v>40</v>
      </c>
      <c r="AB111" s="22">
        <v>11</v>
      </c>
      <c r="AC111" s="22" t="s">
        <v>41</v>
      </c>
      <c r="AD111" s="22">
        <v>0</v>
      </c>
    </row>
    <row r="112" spans="1:30" ht="29">
      <c r="A112" s="22">
        <v>7</v>
      </c>
      <c r="B112" s="22" t="s">
        <v>33</v>
      </c>
      <c r="C112" s="22">
        <f t="shared" si="1"/>
        <v>811</v>
      </c>
      <c r="D112" s="23">
        <v>44050</v>
      </c>
      <c r="E112" s="22" t="s">
        <v>568</v>
      </c>
      <c r="F112" s="22"/>
      <c r="G112" s="22" t="s">
        <v>839</v>
      </c>
      <c r="H112" s="22" t="s">
        <v>1110</v>
      </c>
      <c r="I112" s="22" t="s">
        <v>44</v>
      </c>
      <c r="J112" s="23">
        <v>39701</v>
      </c>
      <c r="K112" s="22"/>
      <c r="L112" s="22"/>
      <c r="M112" s="22">
        <v>0</v>
      </c>
      <c r="N112" s="22"/>
      <c r="O112" s="22" t="s">
        <v>59</v>
      </c>
      <c r="P112" s="22" t="s">
        <v>36</v>
      </c>
      <c r="Q112" s="22"/>
      <c r="R112" s="22" t="s">
        <v>37</v>
      </c>
      <c r="S112" s="22">
        <v>1234567899</v>
      </c>
      <c r="T112" s="22" t="s">
        <v>1381</v>
      </c>
      <c r="U112" s="22" t="s">
        <v>1542</v>
      </c>
      <c r="V112" s="22">
        <v>9783280658</v>
      </c>
      <c r="W112" s="22" t="s">
        <v>48</v>
      </c>
      <c r="X112" s="22">
        <v>40000</v>
      </c>
      <c r="Y112" s="22" t="s">
        <v>39</v>
      </c>
      <c r="Z112" s="22" t="s">
        <v>39</v>
      </c>
      <c r="AA112" s="22" t="s">
        <v>40</v>
      </c>
      <c r="AB112" s="22">
        <v>13</v>
      </c>
      <c r="AC112" s="22" t="s">
        <v>41</v>
      </c>
      <c r="AD112" s="22">
        <v>0</v>
      </c>
    </row>
    <row r="113" spans="1:30" ht="29">
      <c r="A113" s="22">
        <v>7</v>
      </c>
      <c r="B113" s="22" t="s">
        <v>33</v>
      </c>
      <c r="C113" s="22">
        <f t="shared" si="1"/>
        <v>812</v>
      </c>
      <c r="D113" s="23">
        <v>42927</v>
      </c>
      <c r="E113" s="22" t="s">
        <v>569</v>
      </c>
      <c r="F113" s="22"/>
      <c r="G113" s="22" t="s">
        <v>840</v>
      </c>
      <c r="H113" s="22" t="s">
        <v>1111</v>
      </c>
      <c r="I113" s="22" t="s">
        <v>44</v>
      </c>
      <c r="J113" s="23">
        <v>40003</v>
      </c>
      <c r="K113" s="22"/>
      <c r="L113" s="22"/>
      <c r="M113" s="22">
        <v>0</v>
      </c>
      <c r="N113" s="22"/>
      <c r="O113" s="22" t="s">
        <v>45</v>
      </c>
      <c r="P113" s="22" t="s">
        <v>36</v>
      </c>
      <c r="Q113" s="22"/>
      <c r="R113" s="22" t="s">
        <v>37</v>
      </c>
      <c r="S113" s="22">
        <v>1234567899</v>
      </c>
      <c r="T113" s="22" t="s">
        <v>1382</v>
      </c>
      <c r="U113" s="22" t="s">
        <v>1542</v>
      </c>
      <c r="V113" s="22">
        <v>9784774814</v>
      </c>
      <c r="W113" s="22" t="s">
        <v>68</v>
      </c>
      <c r="X113" s="22">
        <v>45000</v>
      </c>
      <c r="Y113" s="22" t="s">
        <v>39</v>
      </c>
      <c r="Z113" s="22" t="s">
        <v>39</v>
      </c>
      <c r="AA113" s="22" t="s">
        <v>40</v>
      </c>
      <c r="AB113" s="22">
        <v>12</v>
      </c>
      <c r="AC113" s="22" t="s">
        <v>41</v>
      </c>
      <c r="AD113" s="22">
        <v>0</v>
      </c>
    </row>
    <row r="114" spans="1:30" ht="29">
      <c r="A114" s="22">
        <v>7</v>
      </c>
      <c r="B114" s="22" t="s">
        <v>33</v>
      </c>
      <c r="C114" s="22">
        <f t="shared" si="1"/>
        <v>813</v>
      </c>
      <c r="D114" s="23">
        <v>43298</v>
      </c>
      <c r="E114" s="22" t="s">
        <v>570</v>
      </c>
      <c r="F114" s="22"/>
      <c r="G114" s="22" t="s">
        <v>841</v>
      </c>
      <c r="H114" s="22" t="s">
        <v>1112</v>
      </c>
      <c r="I114" s="22" t="s">
        <v>34</v>
      </c>
      <c r="J114" s="23">
        <v>40156</v>
      </c>
      <c r="K114" s="22"/>
      <c r="L114" s="22"/>
      <c r="M114" s="22">
        <v>0</v>
      </c>
      <c r="N114" s="22"/>
      <c r="O114" s="22" t="s">
        <v>45</v>
      </c>
      <c r="P114" s="22" t="s">
        <v>46</v>
      </c>
      <c r="Q114" s="22"/>
      <c r="R114" s="22" t="s">
        <v>37</v>
      </c>
      <c r="S114" s="22">
        <v>1234567899</v>
      </c>
      <c r="T114" s="22" t="s">
        <v>1383</v>
      </c>
      <c r="U114" s="22" t="s">
        <v>1542</v>
      </c>
      <c r="V114" s="22">
        <v>9694703389</v>
      </c>
      <c r="W114" s="22" t="s">
        <v>82</v>
      </c>
      <c r="X114" s="22">
        <v>40000</v>
      </c>
      <c r="Y114" s="22" t="s">
        <v>39</v>
      </c>
      <c r="Z114" s="22" t="s">
        <v>67</v>
      </c>
      <c r="AA114" s="22" t="s">
        <v>47</v>
      </c>
      <c r="AB114" s="22">
        <v>12</v>
      </c>
      <c r="AC114" s="22" t="s">
        <v>41</v>
      </c>
      <c r="AD114" s="22">
        <v>0</v>
      </c>
    </row>
    <row r="115" spans="1:30" ht="29">
      <c r="A115" s="22">
        <v>7</v>
      </c>
      <c r="B115" s="22" t="s">
        <v>33</v>
      </c>
      <c r="C115" s="22">
        <f t="shared" si="1"/>
        <v>814</v>
      </c>
      <c r="D115" s="23">
        <v>42200</v>
      </c>
      <c r="E115" s="22" t="s">
        <v>571</v>
      </c>
      <c r="F115" s="22"/>
      <c r="G115" s="22" t="s">
        <v>842</v>
      </c>
      <c r="H115" s="22" t="s">
        <v>1113</v>
      </c>
      <c r="I115" s="22" t="s">
        <v>44</v>
      </c>
      <c r="J115" s="23">
        <v>39839</v>
      </c>
      <c r="K115" s="22"/>
      <c r="L115" s="22"/>
      <c r="M115" s="22">
        <v>0</v>
      </c>
      <c r="N115" s="22"/>
      <c r="O115" s="22" t="s">
        <v>45</v>
      </c>
      <c r="P115" s="22" t="s">
        <v>46</v>
      </c>
      <c r="Q115" s="22"/>
      <c r="R115" s="22" t="s">
        <v>37</v>
      </c>
      <c r="S115" s="22">
        <v>1234567899</v>
      </c>
      <c r="T115" s="22" t="s">
        <v>1384</v>
      </c>
      <c r="U115" s="22" t="s">
        <v>1542</v>
      </c>
      <c r="V115" s="22">
        <v>8094252744</v>
      </c>
      <c r="W115" s="22" t="s">
        <v>78</v>
      </c>
      <c r="X115" s="22">
        <v>40000</v>
      </c>
      <c r="Y115" s="22" t="s">
        <v>39</v>
      </c>
      <c r="Z115" s="22" t="s">
        <v>39</v>
      </c>
      <c r="AA115" s="22" t="s">
        <v>47</v>
      </c>
      <c r="AB115" s="22">
        <v>12</v>
      </c>
      <c r="AC115" s="22" t="s">
        <v>41</v>
      </c>
      <c r="AD115" s="22">
        <v>0</v>
      </c>
    </row>
    <row r="116" spans="1:30" ht="29">
      <c r="A116" s="22">
        <v>7</v>
      </c>
      <c r="B116" s="22" t="s">
        <v>33</v>
      </c>
      <c r="C116" s="22">
        <f t="shared" si="1"/>
        <v>815</v>
      </c>
      <c r="D116" s="23">
        <v>42193</v>
      </c>
      <c r="E116" s="22" t="s">
        <v>572</v>
      </c>
      <c r="F116" s="22"/>
      <c r="G116" s="22" t="s">
        <v>843</v>
      </c>
      <c r="H116" s="22" t="s">
        <v>1114</v>
      </c>
      <c r="I116" s="22" t="s">
        <v>34</v>
      </c>
      <c r="J116" s="23">
        <v>39666</v>
      </c>
      <c r="K116" s="22"/>
      <c r="L116" s="22"/>
      <c r="M116" s="22">
        <v>0</v>
      </c>
      <c r="N116" s="22"/>
      <c r="O116" s="22" t="s">
        <v>45</v>
      </c>
      <c r="P116" s="22" t="s">
        <v>36</v>
      </c>
      <c r="Q116" s="22"/>
      <c r="R116" s="22" t="s">
        <v>37</v>
      </c>
      <c r="S116" s="22">
        <v>1234567899</v>
      </c>
      <c r="T116" s="22" t="s">
        <v>1385</v>
      </c>
      <c r="U116" s="22" t="s">
        <v>1542</v>
      </c>
      <c r="V116" s="22">
        <v>8302961602</v>
      </c>
      <c r="W116" s="22" t="s">
        <v>83</v>
      </c>
      <c r="X116" s="22">
        <v>40000</v>
      </c>
      <c r="Y116" s="22" t="s">
        <v>39</v>
      </c>
      <c r="Z116" s="22" t="s">
        <v>39</v>
      </c>
      <c r="AA116" s="22" t="s">
        <v>40</v>
      </c>
      <c r="AB116" s="22">
        <v>13</v>
      </c>
      <c r="AC116" s="22" t="s">
        <v>41</v>
      </c>
      <c r="AD116" s="22">
        <v>3</v>
      </c>
    </row>
    <row r="117" spans="1:30" ht="29">
      <c r="A117" s="22">
        <v>7</v>
      </c>
      <c r="B117" s="22" t="s">
        <v>33</v>
      </c>
      <c r="C117" s="22">
        <f t="shared" si="1"/>
        <v>816</v>
      </c>
      <c r="D117" s="23">
        <v>44084</v>
      </c>
      <c r="E117" s="22" t="s">
        <v>573</v>
      </c>
      <c r="F117" s="22"/>
      <c r="G117" s="22" t="s">
        <v>844</v>
      </c>
      <c r="H117" s="22" t="s">
        <v>1115</v>
      </c>
      <c r="I117" s="22" t="s">
        <v>34</v>
      </c>
      <c r="J117" s="23">
        <v>39352</v>
      </c>
      <c r="K117" s="22"/>
      <c r="L117" s="22"/>
      <c r="M117" s="22">
        <v>0</v>
      </c>
      <c r="N117" s="22"/>
      <c r="O117" s="22" t="s">
        <v>35</v>
      </c>
      <c r="P117" s="22" t="s">
        <v>36</v>
      </c>
      <c r="Q117" s="22"/>
      <c r="R117" s="22" t="s">
        <v>37</v>
      </c>
      <c r="S117" s="22">
        <v>1234567899</v>
      </c>
      <c r="T117" s="22" t="s">
        <v>1386</v>
      </c>
      <c r="U117" s="22" t="s">
        <v>1542</v>
      </c>
      <c r="V117" s="22">
        <v>9351256273</v>
      </c>
      <c r="W117" s="22" t="s">
        <v>84</v>
      </c>
      <c r="X117" s="22">
        <v>45000</v>
      </c>
      <c r="Y117" s="22" t="s">
        <v>39</v>
      </c>
      <c r="Z117" s="22" t="s">
        <v>39</v>
      </c>
      <c r="AA117" s="22" t="s">
        <v>40</v>
      </c>
      <c r="AB117" s="22">
        <v>14</v>
      </c>
      <c r="AC117" s="22" t="s">
        <v>41</v>
      </c>
      <c r="AD117" s="22">
        <v>0</v>
      </c>
    </row>
    <row r="118" spans="1:30" ht="29">
      <c r="A118" s="22">
        <v>7</v>
      </c>
      <c r="B118" s="22" t="s">
        <v>33</v>
      </c>
      <c r="C118" s="22">
        <f t="shared" si="1"/>
        <v>817</v>
      </c>
      <c r="D118" s="23">
        <v>42193</v>
      </c>
      <c r="E118" s="22" t="s">
        <v>574</v>
      </c>
      <c r="F118" s="22"/>
      <c r="G118" s="22" t="s">
        <v>845</v>
      </c>
      <c r="H118" s="22" t="s">
        <v>1116</v>
      </c>
      <c r="I118" s="22" t="s">
        <v>44</v>
      </c>
      <c r="J118" s="23">
        <v>39986</v>
      </c>
      <c r="K118" s="22"/>
      <c r="L118" s="22"/>
      <c r="M118" s="22">
        <v>0</v>
      </c>
      <c r="N118" s="22"/>
      <c r="O118" s="22" t="s">
        <v>35</v>
      </c>
      <c r="P118" s="22" t="s">
        <v>36</v>
      </c>
      <c r="Q118" s="22"/>
      <c r="R118" s="22" t="s">
        <v>37</v>
      </c>
      <c r="S118" s="22">
        <v>1234567899</v>
      </c>
      <c r="T118" s="22" t="s">
        <v>1387</v>
      </c>
      <c r="U118" s="22" t="s">
        <v>1542</v>
      </c>
      <c r="V118" s="22">
        <v>9772048969</v>
      </c>
      <c r="W118" s="22" t="s">
        <v>78</v>
      </c>
      <c r="X118" s="22">
        <v>40000</v>
      </c>
      <c r="Y118" s="22" t="s">
        <v>39</v>
      </c>
      <c r="Z118" s="22" t="s">
        <v>39</v>
      </c>
      <c r="AA118" s="22" t="s">
        <v>40</v>
      </c>
      <c r="AB118" s="22">
        <v>12</v>
      </c>
      <c r="AC118" s="22" t="s">
        <v>41</v>
      </c>
      <c r="AD118" s="22">
        <v>0</v>
      </c>
    </row>
    <row r="119" spans="1:30" ht="29">
      <c r="A119" s="22">
        <v>7</v>
      </c>
      <c r="B119" s="22" t="s">
        <v>33</v>
      </c>
      <c r="C119" s="22">
        <f t="shared" si="1"/>
        <v>818</v>
      </c>
      <c r="D119" s="23">
        <v>44235</v>
      </c>
      <c r="E119" s="22" t="s">
        <v>575</v>
      </c>
      <c r="F119" s="22" t="s">
        <v>70</v>
      </c>
      <c r="G119" s="22" t="s">
        <v>846</v>
      </c>
      <c r="H119" s="22" t="s">
        <v>1117</v>
      </c>
      <c r="I119" s="22" t="s">
        <v>34</v>
      </c>
      <c r="J119" s="23">
        <v>39762</v>
      </c>
      <c r="K119" s="22"/>
      <c r="L119" s="22"/>
      <c r="M119" s="22">
        <v>0</v>
      </c>
      <c r="N119" s="22"/>
      <c r="O119" s="22" t="s">
        <v>45</v>
      </c>
      <c r="P119" s="22" t="s">
        <v>46</v>
      </c>
      <c r="Q119" s="22"/>
      <c r="R119" s="22" t="s">
        <v>37</v>
      </c>
      <c r="S119" s="22">
        <v>1234567899</v>
      </c>
      <c r="T119" s="22" t="s">
        <v>1388</v>
      </c>
      <c r="U119" s="22" t="s">
        <v>1542</v>
      </c>
      <c r="V119" s="22">
        <v>9982042735</v>
      </c>
      <c r="W119" s="22" t="s">
        <v>374</v>
      </c>
      <c r="X119" s="22">
        <v>0</v>
      </c>
      <c r="Y119" s="22" t="s">
        <v>39</v>
      </c>
      <c r="Z119" s="22" t="s">
        <v>39</v>
      </c>
      <c r="AA119" s="22" t="s">
        <v>47</v>
      </c>
      <c r="AB119" s="22">
        <v>13</v>
      </c>
      <c r="AC119" s="22" t="s">
        <v>41</v>
      </c>
      <c r="AD119" s="22">
        <v>3.1</v>
      </c>
    </row>
    <row r="120" spans="1:30" ht="29">
      <c r="A120" s="22">
        <v>7</v>
      </c>
      <c r="B120" s="22" t="s">
        <v>33</v>
      </c>
      <c r="C120" s="22">
        <f t="shared" si="1"/>
        <v>819</v>
      </c>
      <c r="D120" s="23">
        <v>44033</v>
      </c>
      <c r="E120" s="22" t="s">
        <v>576</v>
      </c>
      <c r="F120" s="22"/>
      <c r="G120" s="22" t="s">
        <v>847</v>
      </c>
      <c r="H120" s="22" t="s">
        <v>1118</v>
      </c>
      <c r="I120" s="22" t="s">
        <v>44</v>
      </c>
      <c r="J120" s="23">
        <v>39934</v>
      </c>
      <c r="K120" s="22"/>
      <c r="L120" s="22"/>
      <c r="M120" s="22">
        <v>0</v>
      </c>
      <c r="N120" s="22"/>
      <c r="O120" s="22" t="s">
        <v>35</v>
      </c>
      <c r="P120" s="22" t="s">
        <v>36</v>
      </c>
      <c r="Q120" s="22"/>
      <c r="R120" s="22" t="s">
        <v>37</v>
      </c>
      <c r="S120" s="22">
        <v>1234567899</v>
      </c>
      <c r="T120" s="22" t="s">
        <v>1389</v>
      </c>
      <c r="U120" s="22" t="s">
        <v>1542</v>
      </c>
      <c r="V120" s="22">
        <v>6376539886</v>
      </c>
      <c r="W120" s="22" t="s">
        <v>85</v>
      </c>
      <c r="X120" s="22">
        <v>50000</v>
      </c>
      <c r="Y120" s="22" t="s">
        <v>39</v>
      </c>
      <c r="Z120" s="22" t="s">
        <v>39</v>
      </c>
      <c r="AA120" s="22" t="s">
        <v>40</v>
      </c>
      <c r="AB120" s="22">
        <v>12</v>
      </c>
      <c r="AC120" s="22" t="s">
        <v>41</v>
      </c>
      <c r="AD120" s="22">
        <v>4</v>
      </c>
    </row>
    <row r="121" spans="1:30" ht="29">
      <c r="A121" s="22">
        <v>8</v>
      </c>
      <c r="B121" s="22" t="s">
        <v>33</v>
      </c>
      <c r="C121" s="22">
        <f t="shared" si="1"/>
        <v>820</v>
      </c>
      <c r="D121" s="23">
        <v>42217</v>
      </c>
      <c r="E121" s="22" t="s">
        <v>577</v>
      </c>
      <c r="F121" s="22"/>
      <c r="G121" s="22" t="s">
        <v>848</v>
      </c>
      <c r="H121" s="22" t="s">
        <v>1119</v>
      </c>
      <c r="I121" s="22" t="s">
        <v>44</v>
      </c>
      <c r="J121" s="23">
        <v>40368</v>
      </c>
      <c r="K121" s="22"/>
      <c r="L121" s="22"/>
      <c r="M121" s="22">
        <v>0</v>
      </c>
      <c r="N121" s="22"/>
      <c r="O121" s="22" t="s">
        <v>45</v>
      </c>
      <c r="P121" s="22" t="s">
        <v>36</v>
      </c>
      <c r="Q121" s="22"/>
      <c r="R121" s="22" t="s">
        <v>37</v>
      </c>
      <c r="S121" s="22">
        <v>1234567899</v>
      </c>
      <c r="T121" s="22" t="s">
        <v>1390</v>
      </c>
      <c r="U121" s="22" t="s">
        <v>1542</v>
      </c>
      <c r="V121" s="22">
        <v>9983190971</v>
      </c>
      <c r="W121" s="22" t="s">
        <v>86</v>
      </c>
      <c r="X121" s="22">
        <v>50000</v>
      </c>
      <c r="Y121" s="22" t="s">
        <v>39</v>
      </c>
      <c r="Z121" s="22" t="s">
        <v>39</v>
      </c>
      <c r="AA121" s="22" t="s">
        <v>40</v>
      </c>
      <c r="AB121" s="22">
        <v>11</v>
      </c>
      <c r="AC121" s="22" t="s">
        <v>41</v>
      </c>
      <c r="AD121" s="22">
        <v>0</v>
      </c>
    </row>
    <row r="122" spans="1:30" ht="29">
      <c r="A122" s="22">
        <v>8</v>
      </c>
      <c r="B122" s="22" t="s">
        <v>33</v>
      </c>
      <c r="C122" s="22">
        <f t="shared" si="1"/>
        <v>821</v>
      </c>
      <c r="D122" s="23">
        <v>42559</v>
      </c>
      <c r="E122" s="22" t="s">
        <v>578</v>
      </c>
      <c r="F122" s="22"/>
      <c r="G122" s="22" t="s">
        <v>849</v>
      </c>
      <c r="H122" s="22" t="s">
        <v>1120</v>
      </c>
      <c r="I122" s="22" t="s">
        <v>44</v>
      </c>
      <c r="J122" s="23">
        <v>39275</v>
      </c>
      <c r="K122" s="22"/>
      <c r="L122" s="22"/>
      <c r="M122" s="22">
        <v>0</v>
      </c>
      <c r="N122" s="22"/>
      <c r="O122" s="22" t="s">
        <v>59</v>
      </c>
      <c r="P122" s="22" t="s">
        <v>36</v>
      </c>
      <c r="Q122" s="22"/>
      <c r="R122" s="22" t="s">
        <v>37</v>
      </c>
      <c r="S122" s="22">
        <v>1234567899</v>
      </c>
      <c r="T122" s="22" t="s">
        <v>1391</v>
      </c>
      <c r="U122" s="22" t="s">
        <v>1542</v>
      </c>
      <c r="V122" s="22">
        <v>8824043167</v>
      </c>
      <c r="W122" s="22" t="s">
        <v>73</v>
      </c>
      <c r="X122" s="22">
        <v>40000</v>
      </c>
      <c r="Y122" s="22" t="s">
        <v>39</v>
      </c>
      <c r="Z122" s="22" t="s">
        <v>39</v>
      </c>
      <c r="AA122" s="22" t="s">
        <v>40</v>
      </c>
      <c r="AB122" s="22">
        <v>14</v>
      </c>
      <c r="AC122" s="22" t="s">
        <v>41</v>
      </c>
      <c r="AD122" s="22">
        <v>0</v>
      </c>
    </row>
    <row r="123" spans="1:30" ht="29">
      <c r="A123" s="22">
        <v>8</v>
      </c>
      <c r="B123" s="22" t="s">
        <v>33</v>
      </c>
      <c r="C123" s="22">
        <f t="shared" si="1"/>
        <v>822</v>
      </c>
      <c r="D123" s="23">
        <v>43721</v>
      </c>
      <c r="E123" s="22" t="s">
        <v>579</v>
      </c>
      <c r="F123" s="22"/>
      <c r="G123" s="22" t="s">
        <v>850</v>
      </c>
      <c r="H123" s="22" t="s">
        <v>1121</v>
      </c>
      <c r="I123" s="22" t="s">
        <v>44</v>
      </c>
      <c r="J123" s="23">
        <v>39653</v>
      </c>
      <c r="K123" s="22"/>
      <c r="L123" s="22"/>
      <c r="M123" s="22">
        <v>0</v>
      </c>
      <c r="N123" s="22"/>
      <c r="O123" s="22" t="s">
        <v>35</v>
      </c>
      <c r="P123" s="22" t="s">
        <v>36</v>
      </c>
      <c r="Q123" s="22"/>
      <c r="R123" s="22" t="s">
        <v>37</v>
      </c>
      <c r="S123" s="22">
        <v>1234567899</v>
      </c>
      <c r="T123" s="22" t="s">
        <v>1392</v>
      </c>
      <c r="U123" s="22" t="s">
        <v>1542</v>
      </c>
      <c r="V123" s="22">
        <v>9983773398</v>
      </c>
      <c r="W123" s="22" t="s">
        <v>87</v>
      </c>
      <c r="X123" s="22">
        <v>40000</v>
      </c>
      <c r="Y123" s="22" t="s">
        <v>39</v>
      </c>
      <c r="Z123" s="22" t="s">
        <v>39</v>
      </c>
      <c r="AA123" s="22" t="s">
        <v>40</v>
      </c>
      <c r="AB123" s="22">
        <v>13</v>
      </c>
      <c r="AC123" s="22" t="s">
        <v>41</v>
      </c>
      <c r="AD123" s="22">
        <v>4</v>
      </c>
    </row>
    <row r="124" spans="1:30" ht="29">
      <c r="A124" s="22">
        <v>8</v>
      </c>
      <c r="B124" s="22" t="s">
        <v>33</v>
      </c>
      <c r="C124" s="22">
        <f t="shared" si="1"/>
        <v>823</v>
      </c>
      <c r="D124" s="23">
        <v>41871</v>
      </c>
      <c r="E124" s="22" t="s">
        <v>580</v>
      </c>
      <c r="F124" s="22"/>
      <c r="G124" s="22" t="s">
        <v>851</v>
      </c>
      <c r="H124" s="22" t="s">
        <v>1122</v>
      </c>
      <c r="I124" s="22" t="s">
        <v>44</v>
      </c>
      <c r="J124" s="23">
        <v>39306</v>
      </c>
      <c r="K124" s="22"/>
      <c r="L124" s="22"/>
      <c r="M124" s="22">
        <v>0</v>
      </c>
      <c r="N124" s="22"/>
      <c r="O124" s="22" t="s">
        <v>35</v>
      </c>
      <c r="P124" s="22" t="s">
        <v>36</v>
      </c>
      <c r="Q124" s="22"/>
      <c r="R124" s="22" t="s">
        <v>37</v>
      </c>
      <c r="S124" s="22">
        <v>1234567899</v>
      </c>
      <c r="T124" s="22" t="s">
        <v>1393</v>
      </c>
      <c r="U124" s="22" t="s">
        <v>1542</v>
      </c>
      <c r="V124" s="22">
        <v>9636546417</v>
      </c>
      <c r="W124" s="22" t="s">
        <v>78</v>
      </c>
      <c r="X124" s="22">
        <v>40000</v>
      </c>
      <c r="Y124" s="22" t="s">
        <v>39</v>
      </c>
      <c r="Z124" s="22" t="s">
        <v>39</v>
      </c>
      <c r="AA124" s="22" t="s">
        <v>40</v>
      </c>
      <c r="AB124" s="22">
        <v>14</v>
      </c>
      <c r="AC124" s="22" t="s">
        <v>41</v>
      </c>
      <c r="AD124" s="22">
        <v>0</v>
      </c>
    </row>
    <row r="125" spans="1:30" ht="29">
      <c r="A125" s="22">
        <v>8</v>
      </c>
      <c r="B125" s="22" t="s">
        <v>33</v>
      </c>
      <c r="C125" s="22">
        <f t="shared" si="1"/>
        <v>824</v>
      </c>
      <c r="D125" s="23">
        <v>43297</v>
      </c>
      <c r="E125" s="22" t="s">
        <v>581</v>
      </c>
      <c r="F125" s="22" t="s">
        <v>70</v>
      </c>
      <c r="G125" s="22" t="s">
        <v>852</v>
      </c>
      <c r="H125" s="22" t="s">
        <v>1123</v>
      </c>
      <c r="I125" s="22" t="s">
        <v>44</v>
      </c>
      <c r="J125" s="23">
        <v>39570</v>
      </c>
      <c r="K125" s="22"/>
      <c r="L125" s="22"/>
      <c r="M125" s="22">
        <v>0</v>
      </c>
      <c r="N125" s="22"/>
      <c r="O125" s="22" t="s">
        <v>35</v>
      </c>
      <c r="P125" s="22" t="s">
        <v>46</v>
      </c>
      <c r="Q125" s="22"/>
      <c r="R125" s="22" t="s">
        <v>37</v>
      </c>
      <c r="S125" s="22">
        <v>1234567899</v>
      </c>
      <c r="T125" s="22" t="s">
        <v>1394</v>
      </c>
      <c r="U125" s="22" t="s">
        <v>1542</v>
      </c>
      <c r="V125" s="22">
        <v>9828999192</v>
      </c>
      <c r="W125" s="22" t="s">
        <v>88</v>
      </c>
      <c r="X125" s="22">
        <v>72000</v>
      </c>
      <c r="Y125" s="22" t="s">
        <v>39</v>
      </c>
      <c r="Z125" s="22" t="s">
        <v>39</v>
      </c>
      <c r="AA125" s="22" t="s">
        <v>47</v>
      </c>
      <c r="AB125" s="22">
        <v>13</v>
      </c>
      <c r="AC125" s="22" t="s">
        <v>41</v>
      </c>
      <c r="AD125" s="22">
        <v>4</v>
      </c>
    </row>
    <row r="126" spans="1:30" ht="29">
      <c r="A126" s="22">
        <v>8</v>
      </c>
      <c r="B126" s="22" t="s">
        <v>33</v>
      </c>
      <c r="C126" s="22">
        <f t="shared" si="1"/>
        <v>825</v>
      </c>
      <c r="D126" s="23">
        <v>41871</v>
      </c>
      <c r="E126" s="22" t="s">
        <v>582</v>
      </c>
      <c r="F126" s="22"/>
      <c r="G126" s="22" t="s">
        <v>853</v>
      </c>
      <c r="H126" s="22" t="s">
        <v>1124</v>
      </c>
      <c r="I126" s="22" t="s">
        <v>44</v>
      </c>
      <c r="J126" s="23">
        <v>39722</v>
      </c>
      <c r="K126" s="22"/>
      <c r="L126" s="22"/>
      <c r="M126" s="22">
        <v>0</v>
      </c>
      <c r="N126" s="22"/>
      <c r="O126" s="22" t="s">
        <v>35</v>
      </c>
      <c r="P126" s="22" t="s">
        <v>36</v>
      </c>
      <c r="Q126" s="22"/>
      <c r="R126" s="22" t="s">
        <v>37</v>
      </c>
      <c r="S126" s="22">
        <v>1234567899</v>
      </c>
      <c r="T126" s="22" t="s">
        <v>1395</v>
      </c>
      <c r="U126" s="22" t="s">
        <v>1542</v>
      </c>
      <c r="V126" s="22">
        <v>9636546417</v>
      </c>
      <c r="W126" s="22" t="s">
        <v>78</v>
      </c>
      <c r="X126" s="22">
        <v>40000</v>
      </c>
      <c r="Y126" s="22" t="s">
        <v>39</v>
      </c>
      <c r="Z126" s="22" t="s">
        <v>39</v>
      </c>
      <c r="AA126" s="22" t="s">
        <v>40</v>
      </c>
      <c r="AB126" s="22">
        <v>13</v>
      </c>
      <c r="AC126" s="22" t="s">
        <v>41</v>
      </c>
      <c r="AD126" s="22">
        <v>0</v>
      </c>
    </row>
    <row r="127" spans="1:30" ht="29">
      <c r="A127" s="22">
        <v>8</v>
      </c>
      <c r="B127" s="22" t="s">
        <v>33</v>
      </c>
      <c r="C127" s="22">
        <f t="shared" si="1"/>
        <v>826</v>
      </c>
      <c r="D127" s="23">
        <v>41871</v>
      </c>
      <c r="E127" s="22" t="s">
        <v>583</v>
      </c>
      <c r="F127" s="22"/>
      <c r="G127" s="22" t="s">
        <v>854</v>
      </c>
      <c r="H127" s="22" t="s">
        <v>1125</v>
      </c>
      <c r="I127" s="22" t="s">
        <v>44</v>
      </c>
      <c r="J127" s="23">
        <v>39619</v>
      </c>
      <c r="K127" s="22"/>
      <c r="L127" s="22"/>
      <c r="M127" s="22">
        <v>0</v>
      </c>
      <c r="N127" s="22"/>
      <c r="O127" s="22" t="s">
        <v>35</v>
      </c>
      <c r="P127" s="22" t="s">
        <v>46</v>
      </c>
      <c r="Q127" s="22"/>
      <c r="R127" s="22" t="s">
        <v>37</v>
      </c>
      <c r="S127" s="22">
        <v>1234567899</v>
      </c>
      <c r="T127" s="22" t="s">
        <v>1396</v>
      </c>
      <c r="U127" s="22" t="s">
        <v>1542</v>
      </c>
      <c r="V127" s="22">
        <v>7772048969</v>
      </c>
      <c r="W127" s="22" t="s">
        <v>78</v>
      </c>
      <c r="X127" s="22">
        <v>40000</v>
      </c>
      <c r="Y127" s="22" t="s">
        <v>39</v>
      </c>
      <c r="Z127" s="22" t="s">
        <v>39</v>
      </c>
      <c r="AA127" s="22" t="s">
        <v>47</v>
      </c>
      <c r="AB127" s="22">
        <v>13</v>
      </c>
      <c r="AC127" s="22" t="s">
        <v>41</v>
      </c>
      <c r="AD127" s="22">
        <v>0</v>
      </c>
    </row>
    <row r="128" spans="1:30" ht="29">
      <c r="A128" s="22">
        <v>8</v>
      </c>
      <c r="B128" s="22" t="s">
        <v>33</v>
      </c>
      <c r="C128" s="22">
        <f t="shared" si="1"/>
        <v>827</v>
      </c>
      <c r="D128" s="23">
        <v>42572</v>
      </c>
      <c r="E128" s="22" t="s">
        <v>584</v>
      </c>
      <c r="F128" s="22"/>
      <c r="G128" s="22" t="s">
        <v>855</v>
      </c>
      <c r="H128" s="22" t="s">
        <v>1126</v>
      </c>
      <c r="I128" s="22" t="s">
        <v>44</v>
      </c>
      <c r="J128" s="23">
        <v>38789</v>
      </c>
      <c r="K128" s="22"/>
      <c r="L128" s="22"/>
      <c r="M128" s="22">
        <v>0</v>
      </c>
      <c r="N128" s="22"/>
      <c r="O128" s="22" t="s">
        <v>35</v>
      </c>
      <c r="P128" s="22" t="s">
        <v>36</v>
      </c>
      <c r="Q128" s="22"/>
      <c r="R128" s="22" t="s">
        <v>37</v>
      </c>
      <c r="S128" s="22">
        <v>1234567899</v>
      </c>
      <c r="T128" s="22" t="s">
        <v>1397</v>
      </c>
      <c r="U128" s="22" t="s">
        <v>1542</v>
      </c>
      <c r="V128" s="22">
        <v>6378335526</v>
      </c>
      <c r="W128" s="22" t="s">
        <v>73</v>
      </c>
      <c r="X128" s="22">
        <v>46000</v>
      </c>
      <c r="Y128" s="22" t="s">
        <v>39</v>
      </c>
      <c r="Z128" s="22" t="s">
        <v>39</v>
      </c>
      <c r="AA128" s="22" t="s">
        <v>40</v>
      </c>
      <c r="AB128" s="22">
        <v>15</v>
      </c>
      <c r="AC128" s="22" t="s">
        <v>41</v>
      </c>
      <c r="AD128" s="22">
        <v>0</v>
      </c>
    </row>
    <row r="129" spans="1:30" ht="29">
      <c r="A129" s="22">
        <v>8</v>
      </c>
      <c r="B129" s="22" t="s">
        <v>33</v>
      </c>
      <c r="C129" s="22">
        <f t="shared" si="1"/>
        <v>828</v>
      </c>
      <c r="D129" s="23">
        <v>43721</v>
      </c>
      <c r="E129" s="22" t="s">
        <v>585</v>
      </c>
      <c r="F129" s="22"/>
      <c r="G129" s="22" t="s">
        <v>856</v>
      </c>
      <c r="H129" s="22" t="s">
        <v>1127</v>
      </c>
      <c r="I129" s="22" t="s">
        <v>44</v>
      </c>
      <c r="J129" s="23">
        <v>39312</v>
      </c>
      <c r="K129" s="22"/>
      <c r="L129" s="22"/>
      <c r="M129" s="22">
        <v>0</v>
      </c>
      <c r="N129" s="22"/>
      <c r="O129" s="22" t="s">
        <v>35</v>
      </c>
      <c r="P129" s="22" t="s">
        <v>36</v>
      </c>
      <c r="Q129" s="22"/>
      <c r="R129" s="22" t="s">
        <v>37</v>
      </c>
      <c r="S129" s="22">
        <v>1234567899</v>
      </c>
      <c r="T129" s="22" t="s">
        <v>1398</v>
      </c>
      <c r="U129" s="22" t="s">
        <v>1542</v>
      </c>
      <c r="V129" s="22">
        <v>9828655871</v>
      </c>
      <c r="W129" s="22" t="s">
        <v>89</v>
      </c>
      <c r="X129" s="22">
        <v>40000</v>
      </c>
      <c r="Y129" s="22" t="s">
        <v>39</v>
      </c>
      <c r="Z129" s="22" t="s">
        <v>39</v>
      </c>
      <c r="AA129" s="22" t="s">
        <v>40</v>
      </c>
      <c r="AB129" s="22">
        <v>14</v>
      </c>
      <c r="AC129" s="22" t="s">
        <v>41</v>
      </c>
      <c r="AD129" s="22">
        <v>4</v>
      </c>
    </row>
    <row r="130" spans="1:30" ht="29">
      <c r="A130" s="22">
        <v>8</v>
      </c>
      <c r="B130" s="22" t="s">
        <v>33</v>
      </c>
      <c r="C130" s="22">
        <f t="shared" si="1"/>
        <v>829</v>
      </c>
      <c r="D130" s="23">
        <v>44219</v>
      </c>
      <c r="E130" s="22" t="s">
        <v>586</v>
      </c>
      <c r="F130" s="22"/>
      <c r="G130" s="22" t="s">
        <v>857</v>
      </c>
      <c r="H130" s="22" t="s">
        <v>1128</v>
      </c>
      <c r="I130" s="22" t="s">
        <v>34</v>
      </c>
      <c r="J130" s="23">
        <v>40269</v>
      </c>
      <c r="K130" s="22"/>
      <c r="L130" s="22"/>
      <c r="M130" s="22">
        <v>0</v>
      </c>
      <c r="N130" s="22"/>
      <c r="O130" s="22" t="s">
        <v>45</v>
      </c>
      <c r="P130" s="22" t="s">
        <v>36</v>
      </c>
      <c r="Q130" s="22"/>
      <c r="R130" s="22" t="s">
        <v>37</v>
      </c>
      <c r="S130" s="22">
        <v>1234567899</v>
      </c>
      <c r="T130" s="22" t="s">
        <v>1399</v>
      </c>
      <c r="U130" s="22" t="s">
        <v>1542</v>
      </c>
      <c r="V130" s="22">
        <v>9828942993</v>
      </c>
      <c r="W130" s="22" t="s">
        <v>375</v>
      </c>
      <c r="X130" s="22">
        <v>70000</v>
      </c>
      <c r="Y130" s="22" t="s">
        <v>39</v>
      </c>
      <c r="Z130" s="22" t="s">
        <v>39</v>
      </c>
      <c r="AA130" s="22" t="s">
        <v>40</v>
      </c>
      <c r="AB130" s="22">
        <v>11</v>
      </c>
      <c r="AC130" s="22" t="s">
        <v>41</v>
      </c>
      <c r="AD130" s="22">
        <v>3</v>
      </c>
    </row>
    <row r="131" spans="1:30" ht="29">
      <c r="A131" s="22">
        <v>8</v>
      </c>
      <c r="B131" s="22" t="s">
        <v>33</v>
      </c>
      <c r="C131" s="22">
        <f t="shared" si="1"/>
        <v>830</v>
      </c>
      <c r="D131" s="23">
        <v>42555</v>
      </c>
      <c r="E131" s="22" t="s">
        <v>587</v>
      </c>
      <c r="F131" s="22"/>
      <c r="G131" s="22" t="s">
        <v>858</v>
      </c>
      <c r="H131" s="22" t="s">
        <v>1129</v>
      </c>
      <c r="I131" s="22" t="s">
        <v>34</v>
      </c>
      <c r="J131" s="23">
        <v>40005</v>
      </c>
      <c r="K131" s="22"/>
      <c r="L131" s="22"/>
      <c r="M131" s="22">
        <v>0</v>
      </c>
      <c r="N131" s="22"/>
      <c r="O131" s="22" t="s">
        <v>59</v>
      </c>
      <c r="P131" s="22" t="s">
        <v>36</v>
      </c>
      <c r="Q131" s="22"/>
      <c r="R131" s="22" t="s">
        <v>37</v>
      </c>
      <c r="S131" s="22">
        <v>1234567899</v>
      </c>
      <c r="T131" s="22" t="s">
        <v>1400</v>
      </c>
      <c r="U131" s="22" t="s">
        <v>1542</v>
      </c>
      <c r="V131" s="22">
        <v>9983773398</v>
      </c>
      <c r="W131" s="22" t="s">
        <v>73</v>
      </c>
      <c r="X131" s="22">
        <v>44000</v>
      </c>
      <c r="Y131" s="22" t="s">
        <v>39</v>
      </c>
      <c r="Z131" s="22" t="s">
        <v>39</v>
      </c>
      <c r="AA131" s="22" t="s">
        <v>40</v>
      </c>
      <c r="AB131" s="22">
        <v>12</v>
      </c>
      <c r="AC131" s="22" t="s">
        <v>41</v>
      </c>
      <c r="AD131" s="22">
        <v>0</v>
      </c>
    </row>
    <row r="132" spans="1:30" ht="29">
      <c r="A132" s="22">
        <v>8</v>
      </c>
      <c r="B132" s="22" t="s">
        <v>33</v>
      </c>
      <c r="C132" s="22">
        <f aca="true" t="shared" si="2" ref="C132:C195">C131+1</f>
        <v>831</v>
      </c>
      <c r="D132" s="23">
        <v>41871</v>
      </c>
      <c r="E132" s="22" t="s">
        <v>588</v>
      </c>
      <c r="F132" s="22"/>
      <c r="G132" s="22" t="s">
        <v>859</v>
      </c>
      <c r="H132" s="22" t="s">
        <v>1130</v>
      </c>
      <c r="I132" s="22" t="s">
        <v>44</v>
      </c>
      <c r="J132" s="23">
        <v>40031</v>
      </c>
      <c r="K132" s="22"/>
      <c r="L132" s="22"/>
      <c r="M132" s="22">
        <v>0</v>
      </c>
      <c r="N132" s="22"/>
      <c r="O132" s="22" t="s">
        <v>35</v>
      </c>
      <c r="P132" s="22" t="s">
        <v>36</v>
      </c>
      <c r="Q132" s="22"/>
      <c r="R132" s="22" t="s">
        <v>37</v>
      </c>
      <c r="S132" s="22">
        <v>1234567899</v>
      </c>
      <c r="T132" s="22" t="s">
        <v>1401</v>
      </c>
      <c r="U132" s="22" t="s">
        <v>1542</v>
      </c>
      <c r="V132" s="22">
        <v>9772233178</v>
      </c>
      <c r="W132" s="22" t="s">
        <v>78</v>
      </c>
      <c r="X132" s="22">
        <v>40000</v>
      </c>
      <c r="Y132" s="22" t="s">
        <v>39</v>
      </c>
      <c r="Z132" s="22" t="s">
        <v>39</v>
      </c>
      <c r="AA132" s="22" t="s">
        <v>40</v>
      </c>
      <c r="AB132" s="22">
        <v>12</v>
      </c>
      <c r="AC132" s="22" t="s">
        <v>41</v>
      </c>
      <c r="AD132" s="22">
        <v>0</v>
      </c>
    </row>
    <row r="133" spans="1:30" ht="29">
      <c r="A133" s="22">
        <v>8</v>
      </c>
      <c r="B133" s="22" t="s">
        <v>33</v>
      </c>
      <c r="C133" s="22">
        <f t="shared" si="2"/>
        <v>832</v>
      </c>
      <c r="D133" s="23">
        <v>43721</v>
      </c>
      <c r="E133" s="22" t="s">
        <v>589</v>
      </c>
      <c r="F133" s="22"/>
      <c r="G133" s="22" t="s">
        <v>860</v>
      </c>
      <c r="H133" s="22" t="s">
        <v>1131</v>
      </c>
      <c r="I133" s="22" t="s">
        <v>44</v>
      </c>
      <c r="J133" s="23">
        <v>39645</v>
      </c>
      <c r="K133" s="22"/>
      <c r="L133" s="22"/>
      <c r="M133" s="22">
        <v>0</v>
      </c>
      <c r="N133" s="22"/>
      <c r="O133" s="22" t="s">
        <v>35</v>
      </c>
      <c r="P133" s="22" t="s">
        <v>36</v>
      </c>
      <c r="Q133" s="22"/>
      <c r="R133" s="22" t="s">
        <v>37</v>
      </c>
      <c r="S133" s="22">
        <v>1234567899</v>
      </c>
      <c r="T133" s="22" t="s">
        <v>1402</v>
      </c>
      <c r="U133" s="22" t="s">
        <v>1542</v>
      </c>
      <c r="V133" s="22">
        <v>8875549083</v>
      </c>
      <c r="W133" s="22" t="s">
        <v>90</v>
      </c>
      <c r="X133" s="22">
        <v>40000</v>
      </c>
      <c r="Y133" s="22" t="s">
        <v>39</v>
      </c>
      <c r="Z133" s="22" t="s">
        <v>39</v>
      </c>
      <c r="AA133" s="22" t="s">
        <v>40</v>
      </c>
      <c r="AB133" s="22">
        <v>13</v>
      </c>
      <c r="AC133" s="22" t="s">
        <v>41</v>
      </c>
      <c r="AD133" s="22">
        <v>4</v>
      </c>
    </row>
    <row r="134" spans="1:30" ht="29">
      <c r="A134" s="22">
        <v>8</v>
      </c>
      <c r="B134" s="22" t="s">
        <v>33</v>
      </c>
      <c r="C134" s="22">
        <f t="shared" si="2"/>
        <v>833</v>
      </c>
      <c r="D134" s="23">
        <v>43661</v>
      </c>
      <c r="E134" s="22" t="s">
        <v>590</v>
      </c>
      <c r="F134" s="22"/>
      <c r="G134" s="22" t="s">
        <v>861</v>
      </c>
      <c r="H134" s="22" t="s">
        <v>1132</v>
      </c>
      <c r="I134" s="22" t="s">
        <v>44</v>
      </c>
      <c r="J134" s="23">
        <v>39577</v>
      </c>
      <c r="K134" s="22"/>
      <c r="L134" s="22"/>
      <c r="M134" s="22">
        <v>0</v>
      </c>
      <c r="N134" s="22"/>
      <c r="O134" s="22" t="s">
        <v>35</v>
      </c>
      <c r="P134" s="22"/>
      <c r="Q134" s="22"/>
      <c r="R134" s="22" t="s">
        <v>37</v>
      </c>
      <c r="S134" s="22">
        <v>1234567899</v>
      </c>
      <c r="T134" s="22" t="s">
        <v>1403</v>
      </c>
      <c r="U134" s="22" t="s">
        <v>1542</v>
      </c>
      <c r="V134" s="22">
        <v>9982833379</v>
      </c>
      <c r="W134" s="22" t="s">
        <v>91</v>
      </c>
      <c r="X134" s="22">
        <v>40000</v>
      </c>
      <c r="Y134" s="22" t="s">
        <v>39</v>
      </c>
      <c r="Z134" s="22" t="s">
        <v>39</v>
      </c>
      <c r="AA134" s="22"/>
      <c r="AB134" s="22">
        <v>13</v>
      </c>
      <c r="AC134" s="22" t="s">
        <v>41</v>
      </c>
      <c r="AD134" s="22">
        <v>0</v>
      </c>
    </row>
    <row r="135" spans="1:30" ht="29">
      <c r="A135" s="22">
        <v>8</v>
      </c>
      <c r="B135" s="22" t="s">
        <v>33</v>
      </c>
      <c r="C135" s="22">
        <f t="shared" si="2"/>
        <v>834</v>
      </c>
      <c r="D135" s="23">
        <v>43301</v>
      </c>
      <c r="E135" s="22" t="s">
        <v>591</v>
      </c>
      <c r="F135" s="22"/>
      <c r="G135" s="22" t="s">
        <v>862</v>
      </c>
      <c r="H135" s="22" t="s">
        <v>1133</v>
      </c>
      <c r="I135" s="22" t="s">
        <v>44</v>
      </c>
      <c r="J135" s="23">
        <v>39605</v>
      </c>
      <c r="K135" s="22"/>
      <c r="L135" s="22"/>
      <c r="M135" s="22">
        <v>0</v>
      </c>
      <c r="N135" s="22"/>
      <c r="O135" s="22" t="s">
        <v>35</v>
      </c>
      <c r="P135" s="22" t="s">
        <v>36</v>
      </c>
      <c r="Q135" s="22"/>
      <c r="R135" s="22" t="s">
        <v>37</v>
      </c>
      <c r="S135" s="22">
        <v>1234567899</v>
      </c>
      <c r="T135" s="22" t="s">
        <v>1404</v>
      </c>
      <c r="U135" s="22" t="s">
        <v>1542</v>
      </c>
      <c r="V135" s="22">
        <v>9783258379</v>
      </c>
      <c r="W135" s="22" t="s">
        <v>62</v>
      </c>
      <c r="X135" s="22">
        <v>40000</v>
      </c>
      <c r="Y135" s="22" t="s">
        <v>39</v>
      </c>
      <c r="Z135" s="22" t="s">
        <v>67</v>
      </c>
      <c r="AA135" s="22" t="s">
        <v>40</v>
      </c>
      <c r="AB135" s="22">
        <v>13</v>
      </c>
      <c r="AC135" s="22" t="s">
        <v>41</v>
      </c>
      <c r="AD135" s="22">
        <v>3</v>
      </c>
    </row>
    <row r="136" spans="1:30" ht="29">
      <c r="A136" s="22">
        <v>8</v>
      </c>
      <c r="B136" s="22" t="s">
        <v>33</v>
      </c>
      <c r="C136" s="22">
        <f t="shared" si="2"/>
        <v>835</v>
      </c>
      <c r="D136" s="23">
        <v>43706</v>
      </c>
      <c r="E136" s="22" t="s">
        <v>592</v>
      </c>
      <c r="F136" s="22"/>
      <c r="G136" s="22" t="s">
        <v>863</v>
      </c>
      <c r="H136" s="22" t="s">
        <v>1134</v>
      </c>
      <c r="I136" s="22" t="s">
        <v>44</v>
      </c>
      <c r="J136" s="23">
        <v>39736</v>
      </c>
      <c r="K136" s="22"/>
      <c r="L136" s="22"/>
      <c r="M136" s="22">
        <v>0</v>
      </c>
      <c r="N136" s="22"/>
      <c r="O136" s="22" t="s">
        <v>35</v>
      </c>
      <c r="P136" s="22" t="s">
        <v>36</v>
      </c>
      <c r="Q136" s="22"/>
      <c r="R136" s="22" t="s">
        <v>37</v>
      </c>
      <c r="S136" s="22">
        <v>1234567899</v>
      </c>
      <c r="T136" s="22" t="s">
        <v>1405</v>
      </c>
      <c r="U136" s="22" t="s">
        <v>1542</v>
      </c>
      <c r="V136" s="22">
        <v>8769262996</v>
      </c>
      <c r="W136" s="22" t="s">
        <v>92</v>
      </c>
      <c r="X136" s="22">
        <v>40000</v>
      </c>
      <c r="Y136" s="22" t="s">
        <v>39</v>
      </c>
      <c r="Z136" s="22" t="s">
        <v>39</v>
      </c>
      <c r="AA136" s="22" t="s">
        <v>40</v>
      </c>
      <c r="AB136" s="22">
        <v>13</v>
      </c>
      <c r="AC136" s="22" t="s">
        <v>41</v>
      </c>
      <c r="AD136" s="22">
        <v>0</v>
      </c>
    </row>
    <row r="137" spans="1:30" ht="29">
      <c r="A137" s="22">
        <v>8</v>
      </c>
      <c r="B137" s="22" t="s">
        <v>33</v>
      </c>
      <c r="C137" s="22">
        <f t="shared" si="2"/>
        <v>836</v>
      </c>
      <c r="D137" s="23">
        <v>42195</v>
      </c>
      <c r="E137" s="22" t="s">
        <v>593</v>
      </c>
      <c r="F137" s="22"/>
      <c r="G137" s="22" t="s">
        <v>864</v>
      </c>
      <c r="H137" s="22" t="s">
        <v>1135</v>
      </c>
      <c r="I137" s="22" t="s">
        <v>44</v>
      </c>
      <c r="J137" s="23">
        <v>39931</v>
      </c>
      <c r="K137" s="22"/>
      <c r="L137" s="22"/>
      <c r="M137" s="22">
        <v>0</v>
      </c>
      <c r="N137" s="22"/>
      <c r="O137" s="22" t="s">
        <v>35</v>
      </c>
      <c r="P137" s="22" t="s">
        <v>36</v>
      </c>
      <c r="Q137" s="22"/>
      <c r="R137" s="22" t="s">
        <v>37</v>
      </c>
      <c r="S137" s="22">
        <v>1234567899</v>
      </c>
      <c r="T137" s="22" t="s">
        <v>1406</v>
      </c>
      <c r="U137" s="22" t="s">
        <v>1542</v>
      </c>
      <c r="V137" s="22">
        <v>9772625770</v>
      </c>
      <c r="W137" s="22" t="s">
        <v>78</v>
      </c>
      <c r="X137" s="22">
        <v>40000</v>
      </c>
      <c r="Y137" s="22" t="s">
        <v>39</v>
      </c>
      <c r="Z137" s="22" t="s">
        <v>39</v>
      </c>
      <c r="AA137" s="22" t="s">
        <v>40</v>
      </c>
      <c r="AB137" s="22">
        <v>12</v>
      </c>
      <c r="AC137" s="22" t="s">
        <v>41</v>
      </c>
      <c r="AD137" s="22">
        <v>0</v>
      </c>
    </row>
    <row r="138" spans="1:30" ht="29">
      <c r="A138" s="22">
        <v>8</v>
      </c>
      <c r="B138" s="22" t="s">
        <v>33</v>
      </c>
      <c r="C138" s="22">
        <f t="shared" si="2"/>
        <v>837</v>
      </c>
      <c r="D138" s="23">
        <v>43685</v>
      </c>
      <c r="E138" s="22" t="s">
        <v>594</v>
      </c>
      <c r="F138" s="22"/>
      <c r="G138" s="22" t="s">
        <v>865</v>
      </c>
      <c r="H138" s="22" t="s">
        <v>1136</v>
      </c>
      <c r="I138" s="22" t="s">
        <v>44</v>
      </c>
      <c r="J138" s="23">
        <v>39641</v>
      </c>
      <c r="K138" s="22"/>
      <c r="L138" s="22"/>
      <c r="M138" s="22">
        <v>0</v>
      </c>
      <c r="N138" s="22"/>
      <c r="O138" s="22" t="s">
        <v>45</v>
      </c>
      <c r="P138" s="22"/>
      <c r="Q138" s="22"/>
      <c r="R138" s="22" t="s">
        <v>37</v>
      </c>
      <c r="S138" s="22">
        <v>1234567899</v>
      </c>
      <c r="T138" s="22" t="s">
        <v>1407</v>
      </c>
      <c r="U138" s="22" t="s">
        <v>1542</v>
      </c>
      <c r="V138" s="22">
        <v>9982723696</v>
      </c>
      <c r="W138" s="22" t="s">
        <v>93</v>
      </c>
      <c r="X138" s="22">
        <v>60000</v>
      </c>
      <c r="Y138" s="22" t="s">
        <v>39</v>
      </c>
      <c r="Z138" s="22" t="s">
        <v>39</v>
      </c>
      <c r="AA138" s="22"/>
      <c r="AB138" s="22">
        <v>13</v>
      </c>
      <c r="AC138" s="22" t="s">
        <v>41</v>
      </c>
      <c r="AD138" s="22">
        <v>3</v>
      </c>
    </row>
    <row r="139" spans="1:30" ht="29">
      <c r="A139" s="22">
        <v>9</v>
      </c>
      <c r="B139" s="22" t="s">
        <v>33</v>
      </c>
      <c r="C139" s="22">
        <f t="shared" si="2"/>
        <v>838</v>
      </c>
      <c r="D139" s="23">
        <v>41871</v>
      </c>
      <c r="E139" s="22" t="s">
        <v>595</v>
      </c>
      <c r="F139" s="22"/>
      <c r="G139" s="22" t="s">
        <v>866</v>
      </c>
      <c r="H139" s="22" t="s">
        <v>1137</v>
      </c>
      <c r="I139" s="22" t="s">
        <v>44</v>
      </c>
      <c r="J139" s="23">
        <v>39143</v>
      </c>
      <c r="K139" s="22"/>
      <c r="L139" s="22"/>
      <c r="M139" s="22">
        <v>0</v>
      </c>
      <c r="N139" s="22"/>
      <c r="O139" s="22" t="s">
        <v>35</v>
      </c>
      <c r="P139" s="22" t="s">
        <v>36</v>
      </c>
      <c r="Q139" s="22"/>
      <c r="R139" s="22" t="s">
        <v>37</v>
      </c>
      <c r="S139" s="22">
        <v>1234567899</v>
      </c>
      <c r="T139" s="22" t="s">
        <v>1408</v>
      </c>
      <c r="U139" s="22" t="s">
        <v>1542</v>
      </c>
      <c r="V139" s="22">
        <v>9928845116</v>
      </c>
      <c r="W139" s="22" t="s">
        <v>94</v>
      </c>
      <c r="X139" s="22">
        <v>40000</v>
      </c>
      <c r="Y139" s="22" t="s">
        <v>39</v>
      </c>
      <c r="Z139" s="22" t="s">
        <v>39</v>
      </c>
      <c r="AA139" s="22" t="s">
        <v>40</v>
      </c>
      <c r="AB139" s="22">
        <v>14</v>
      </c>
      <c r="AC139" s="22" t="s">
        <v>41</v>
      </c>
      <c r="AD139" s="22">
        <v>0</v>
      </c>
    </row>
    <row r="140" spans="1:30" ht="29">
      <c r="A140" s="22">
        <v>9</v>
      </c>
      <c r="B140" s="22" t="s">
        <v>33</v>
      </c>
      <c r="C140" s="22">
        <f t="shared" si="2"/>
        <v>839</v>
      </c>
      <c r="D140" s="23">
        <v>42927</v>
      </c>
      <c r="E140" s="22" t="s">
        <v>596</v>
      </c>
      <c r="F140" s="22"/>
      <c r="G140" s="22" t="s">
        <v>867</v>
      </c>
      <c r="H140" s="22" t="s">
        <v>1138</v>
      </c>
      <c r="I140" s="22" t="s">
        <v>34</v>
      </c>
      <c r="J140" s="23">
        <v>39263</v>
      </c>
      <c r="K140" s="22"/>
      <c r="L140" s="22"/>
      <c r="M140" s="22">
        <v>0</v>
      </c>
      <c r="N140" s="22"/>
      <c r="O140" s="22" t="s">
        <v>45</v>
      </c>
      <c r="P140" s="22" t="s">
        <v>36</v>
      </c>
      <c r="Q140" s="22"/>
      <c r="R140" s="22" t="s">
        <v>37</v>
      </c>
      <c r="S140" s="22">
        <v>1234567899</v>
      </c>
      <c r="T140" s="22" t="s">
        <v>1409</v>
      </c>
      <c r="U140" s="22" t="s">
        <v>1542</v>
      </c>
      <c r="V140" s="22">
        <v>7742142697</v>
      </c>
      <c r="W140" s="22" t="s">
        <v>95</v>
      </c>
      <c r="X140" s="22">
        <v>0</v>
      </c>
      <c r="Y140" s="22" t="s">
        <v>39</v>
      </c>
      <c r="Z140" s="22" t="s">
        <v>39</v>
      </c>
      <c r="AA140" s="22" t="s">
        <v>40</v>
      </c>
      <c r="AB140" s="22">
        <v>14</v>
      </c>
      <c r="AC140" s="22" t="s">
        <v>41</v>
      </c>
      <c r="AD140" s="22">
        <v>0</v>
      </c>
    </row>
    <row r="141" spans="1:30" ht="29">
      <c r="A141" s="22">
        <v>9</v>
      </c>
      <c r="B141" s="22" t="s">
        <v>33</v>
      </c>
      <c r="C141" s="22">
        <f t="shared" si="2"/>
        <v>840</v>
      </c>
      <c r="D141" s="23">
        <v>43696</v>
      </c>
      <c r="E141" s="22" t="s">
        <v>597</v>
      </c>
      <c r="F141" s="22"/>
      <c r="G141" s="22" t="s">
        <v>868</v>
      </c>
      <c r="H141" s="22" t="s">
        <v>1139</v>
      </c>
      <c r="I141" s="22" t="s">
        <v>34</v>
      </c>
      <c r="J141" s="23">
        <v>40462</v>
      </c>
      <c r="K141" s="22"/>
      <c r="L141" s="22"/>
      <c r="M141" s="22">
        <v>0</v>
      </c>
      <c r="N141" s="22"/>
      <c r="O141" s="22" t="s">
        <v>35</v>
      </c>
      <c r="P141" s="22"/>
      <c r="Q141" s="22"/>
      <c r="R141" s="22" t="s">
        <v>37</v>
      </c>
      <c r="S141" s="22">
        <v>1234567899</v>
      </c>
      <c r="T141" s="22" t="s">
        <v>1410</v>
      </c>
      <c r="U141" s="22" t="s">
        <v>1542</v>
      </c>
      <c r="V141" s="22">
        <v>8504892020</v>
      </c>
      <c r="W141" s="22" t="s">
        <v>96</v>
      </c>
      <c r="X141" s="22">
        <v>45000</v>
      </c>
      <c r="Y141" s="22" t="s">
        <v>39</v>
      </c>
      <c r="Z141" s="22" t="s">
        <v>39</v>
      </c>
      <c r="AA141" s="22"/>
      <c r="AB141" s="22">
        <v>11</v>
      </c>
      <c r="AC141" s="22" t="s">
        <v>41</v>
      </c>
      <c r="AD141" s="22">
        <v>0</v>
      </c>
    </row>
    <row r="142" spans="1:30" ht="29">
      <c r="A142" s="22">
        <v>9</v>
      </c>
      <c r="B142" s="22" t="s">
        <v>33</v>
      </c>
      <c r="C142" s="22">
        <f t="shared" si="2"/>
        <v>841</v>
      </c>
      <c r="D142" s="23">
        <v>43287</v>
      </c>
      <c r="E142" s="22" t="s">
        <v>598</v>
      </c>
      <c r="F142" s="22"/>
      <c r="G142" s="22" t="s">
        <v>869</v>
      </c>
      <c r="H142" s="22" t="s">
        <v>1140</v>
      </c>
      <c r="I142" s="22" t="s">
        <v>34</v>
      </c>
      <c r="J142" s="23">
        <v>40239</v>
      </c>
      <c r="K142" s="22"/>
      <c r="L142" s="22"/>
      <c r="M142" s="22">
        <v>0</v>
      </c>
      <c r="N142" s="22"/>
      <c r="O142" s="22" t="s">
        <v>45</v>
      </c>
      <c r="P142" s="22" t="s">
        <v>36</v>
      </c>
      <c r="Q142" s="22"/>
      <c r="R142" s="22" t="s">
        <v>37</v>
      </c>
      <c r="S142" s="22">
        <v>1234567899</v>
      </c>
      <c r="T142" s="22" t="s">
        <v>1411</v>
      </c>
      <c r="U142" s="22" t="s">
        <v>1542</v>
      </c>
      <c r="V142" s="22">
        <v>9929233440</v>
      </c>
      <c r="W142" s="22" t="s">
        <v>97</v>
      </c>
      <c r="X142" s="22">
        <v>40000</v>
      </c>
      <c r="Y142" s="22" t="s">
        <v>39</v>
      </c>
      <c r="Z142" s="22" t="s">
        <v>39</v>
      </c>
      <c r="AA142" s="22" t="s">
        <v>40</v>
      </c>
      <c r="AB142" s="22">
        <v>11</v>
      </c>
      <c r="AC142" s="22" t="s">
        <v>41</v>
      </c>
      <c r="AD142" s="22">
        <v>0</v>
      </c>
    </row>
    <row r="143" spans="1:30" ht="29">
      <c r="A143" s="22">
        <v>9</v>
      </c>
      <c r="B143" s="22" t="s">
        <v>33</v>
      </c>
      <c r="C143" s="22">
        <f t="shared" si="2"/>
        <v>842</v>
      </c>
      <c r="D143" s="23">
        <v>42191</v>
      </c>
      <c r="E143" s="22" t="s">
        <v>599</v>
      </c>
      <c r="F143" s="22"/>
      <c r="G143" s="22" t="s">
        <v>870</v>
      </c>
      <c r="H143" s="22" t="s">
        <v>1141</v>
      </c>
      <c r="I143" s="22" t="s">
        <v>34</v>
      </c>
      <c r="J143" s="23">
        <v>39797</v>
      </c>
      <c r="K143" s="22"/>
      <c r="L143" s="22"/>
      <c r="M143" s="22">
        <v>0</v>
      </c>
      <c r="N143" s="22"/>
      <c r="O143" s="22" t="s">
        <v>35</v>
      </c>
      <c r="P143" s="22" t="s">
        <v>46</v>
      </c>
      <c r="Q143" s="22"/>
      <c r="R143" s="22" t="s">
        <v>37</v>
      </c>
      <c r="S143" s="22">
        <v>1234567899</v>
      </c>
      <c r="T143" s="22" t="s">
        <v>1412</v>
      </c>
      <c r="U143" s="22" t="s">
        <v>1542</v>
      </c>
      <c r="V143" s="22">
        <v>9665911286</v>
      </c>
      <c r="W143" s="22" t="s">
        <v>94</v>
      </c>
      <c r="X143" s="22">
        <v>40000</v>
      </c>
      <c r="Y143" s="22" t="s">
        <v>39</v>
      </c>
      <c r="Z143" s="22" t="s">
        <v>39</v>
      </c>
      <c r="AA143" s="22" t="s">
        <v>47</v>
      </c>
      <c r="AB143" s="22">
        <v>13</v>
      </c>
      <c r="AC143" s="22" t="s">
        <v>41</v>
      </c>
      <c r="AD143" s="22">
        <v>0</v>
      </c>
    </row>
    <row r="144" spans="1:30" ht="29">
      <c r="A144" s="22">
        <v>9</v>
      </c>
      <c r="B144" s="22" t="s">
        <v>33</v>
      </c>
      <c r="C144" s="22">
        <f t="shared" si="2"/>
        <v>843</v>
      </c>
      <c r="D144" s="23">
        <v>42193</v>
      </c>
      <c r="E144" s="22" t="s">
        <v>600</v>
      </c>
      <c r="F144" s="22"/>
      <c r="G144" s="22" t="s">
        <v>871</v>
      </c>
      <c r="H144" s="22" t="s">
        <v>1142</v>
      </c>
      <c r="I144" s="22" t="s">
        <v>34</v>
      </c>
      <c r="J144" s="23">
        <v>39318</v>
      </c>
      <c r="K144" s="22"/>
      <c r="L144" s="22"/>
      <c r="M144" s="22">
        <v>0</v>
      </c>
      <c r="N144" s="22"/>
      <c r="O144" s="22" t="s">
        <v>45</v>
      </c>
      <c r="P144" s="22" t="s">
        <v>36</v>
      </c>
      <c r="Q144" s="22"/>
      <c r="R144" s="22" t="s">
        <v>37</v>
      </c>
      <c r="S144" s="22">
        <v>1234567899</v>
      </c>
      <c r="T144" s="22" t="s">
        <v>1413</v>
      </c>
      <c r="U144" s="22" t="s">
        <v>1542</v>
      </c>
      <c r="V144" s="22">
        <v>7851824168</v>
      </c>
      <c r="W144" s="22" t="s">
        <v>94</v>
      </c>
      <c r="X144" s="22">
        <v>40000</v>
      </c>
      <c r="Y144" s="22" t="s">
        <v>39</v>
      </c>
      <c r="Z144" s="22" t="s">
        <v>39</v>
      </c>
      <c r="AA144" s="22" t="s">
        <v>40</v>
      </c>
      <c r="AB144" s="22">
        <v>14</v>
      </c>
      <c r="AC144" s="22" t="s">
        <v>41</v>
      </c>
      <c r="AD144" s="22">
        <v>0</v>
      </c>
    </row>
    <row r="145" spans="1:30" ht="29">
      <c r="A145" s="22">
        <v>9</v>
      </c>
      <c r="B145" s="22" t="s">
        <v>33</v>
      </c>
      <c r="C145" s="22">
        <f t="shared" si="2"/>
        <v>844</v>
      </c>
      <c r="D145" s="23">
        <v>41871</v>
      </c>
      <c r="E145" s="22" t="s">
        <v>601</v>
      </c>
      <c r="F145" s="22"/>
      <c r="G145" s="22" t="s">
        <v>872</v>
      </c>
      <c r="H145" s="22" t="s">
        <v>1143</v>
      </c>
      <c r="I145" s="22" t="s">
        <v>44</v>
      </c>
      <c r="J145" s="23">
        <v>39793</v>
      </c>
      <c r="K145" s="22"/>
      <c r="L145" s="22"/>
      <c r="M145" s="22">
        <v>0</v>
      </c>
      <c r="N145" s="22"/>
      <c r="O145" s="22" t="s">
        <v>45</v>
      </c>
      <c r="P145" s="22" t="s">
        <v>46</v>
      </c>
      <c r="Q145" s="22"/>
      <c r="R145" s="22" t="s">
        <v>37</v>
      </c>
      <c r="S145" s="22">
        <v>1234567899</v>
      </c>
      <c r="T145" s="22" t="s">
        <v>1414</v>
      </c>
      <c r="U145" s="22" t="s">
        <v>1542</v>
      </c>
      <c r="V145" s="22">
        <v>9982415519</v>
      </c>
      <c r="W145" s="22" t="s">
        <v>86</v>
      </c>
      <c r="X145" s="22">
        <v>40000</v>
      </c>
      <c r="Y145" s="22" t="s">
        <v>39</v>
      </c>
      <c r="Z145" s="22" t="s">
        <v>39</v>
      </c>
      <c r="AA145" s="22" t="s">
        <v>47</v>
      </c>
      <c r="AB145" s="22">
        <v>13</v>
      </c>
      <c r="AC145" s="22" t="s">
        <v>41</v>
      </c>
      <c r="AD145" s="22">
        <v>0</v>
      </c>
    </row>
    <row r="146" spans="1:30" ht="29">
      <c r="A146" s="22">
        <v>9</v>
      </c>
      <c r="B146" s="22" t="s">
        <v>33</v>
      </c>
      <c r="C146" s="22">
        <f t="shared" si="2"/>
        <v>845</v>
      </c>
      <c r="D146" s="23">
        <v>41871</v>
      </c>
      <c r="E146" s="22" t="s">
        <v>602</v>
      </c>
      <c r="F146" s="22"/>
      <c r="G146" s="22" t="s">
        <v>873</v>
      </c>
      <c r="H146" s="22" t="s">
        <v>1144</v>
      </c>
      <c r="I146" s="22" t="s">
        <v>44</v>
      </c>
      <c r="J146" s="23">
        <v>39484</v>
      </c>
      <c r="K146" s="22"/>
      <c r="L146" s="22"/>
      <c r="M146" s="22">
        <v>0</v>
      </c>
      <c r="N146" s="22"/>
      <c r="O146" s="22" t="s">
        <v>35</v>
      </c>
      <c r="P146" s="22" t="s">
        <v>36</v>
      </c>
      <c r="Q146" s="22"/>
      <c r="R146" s="22" t="s">
        <v>37</v>
      </c>
      <c r="S146" s="22">
        <v>1234567899</v>
      </c>
      <c r="T146" s="22" t="s">
        <v>1415</v>
      </c>
      <c r="U146" s="22" t="s">
        <v>1542</v>
      </c>
      <c r="V146" s="22">
        <v>9928845116</v>
      </c>
      <c r="W146" s="22" t="s">
        <v>86</v>
      </c>
      <c r="X146" s="22">
        <v>40000</v>
      </c>
      <c r="Y146" s="22" t="s">
        <v>39</v>
      </c>
      <c r="Z146" s="22" t="s">
        <v>39</v>
      </c>
      <c r="AA146" s="22" t="s">
        <v>40</v>
      </c>
      <c r="AB146" s="22">
        <v>13</v>
      </c>
      <c r="AC146" s="22" t="s">
        <v>41</v>
      </c>
      <c r="AD146" s="22">
        <v>0</v>
      </c>
    </row>
    <row r="147" spans="1:30" ht="29">
      <c r="A147" s="22">
        <v>9</v>
      </c>
      <c r="B147" s="22" t="s">
        <v>33</v>
      </c>
      <c r="C147" s="22">
        <f t="shared" si="2"/>
        <v>846</v>
      </c>
      <c r="D147" s="23">
        <v>41477</v>
      </c>
      <c r="E147" s="22" t="s">
        <v>603</v>
      </c>
      <c r="F147" s="22"/>
      <c r="G147" s="22" t="s">
        <v>874</v>
      </c>
      <c r="H147" s="22" t="s">
        <v>1145</v>
      </c>
      <c r="I147" s="22" t="s">
        <v>34</v>
      </c>
      <c r="J147" s="23">
        <v>39888</v>
      </c>
      <c r="K147" s="22"/>
      <c r="L147" s="22"/>
      <c r="M147" s="22">
        <v>0</v>
      </c>
      <c r="N147" s="22"/>
      <c r="O147" s="22" t="s">
        <v>35</v>
      </c>
      <c r="P147" s="22" t="s">
        <v>36</v>
      </c>
      <c r="Q147" s="22"/>
      <c r="R147" s="22" t="s">
        <v>37</v>
      </c>
      <c r="S147" s="22">
        <v>1234567899</v>
      </c>
      <c r="T147" s="22" t="s">
        <v>1416</v>
      </c>
      <c r="U147" s="22" t="s">
        <v>1542</v>
      </c>
      <c r="V147" s="22">
        <v>8239153739</v>
      </c>
      <c r="W147" s="22" t="s">
        <v>376</v>
      </c>
      <c r="X147" s="22">
        <v>42000</v>
      </c>
      <c r="Y147" s="22" t="s">
        <v>39</v>
      </c>
      <c r="Z147" s="22" t="s">
        <v>39</v>
      </c>
      <c r="AA147" s="22" t="s">
        <v>40</v>
      </c>
      <c r="AB147" s="22">
        <v>12</v>
      </c>
      <c r="AC147" s="22" t="s">
        <v>41</v>
      </c>
      <c r="AD147" s="22">
        <v>0</v>
      </c>
    </row>
    <row r="148" spans="1:30" ht="29">
      <c r="A148" s="22">
        <v>9</v>
      </c>
      <c r="B148" s="22" t="s">
        <v>33</v>
      </c>
      <c r="C148" s="22">
        <f t="shared" si="2"/>
        <v>847</v>
      </c>
      <c r="D148" s="23">
        <v>41871</v>
      </c>
      <c r="E148" s="22" t="s">
        <v>604</v>
      </c>
      <c r="F148" s="22"/>
      <c r="G148" s="22" t="s">
        <v>875</v>
      </c>
      <c r="H148" s="22" t="s">
        <v>1146</v>
      </c>
      <c r="I148" s="22" t="s">
        <v>44</v>
      </c>
      <c r="J148" s="23">
        <v>39478</v>
      </c>
      <c r="K148" s="22"/>
      <c r="L148" s="22"/>
      <c r="M148" s="22">
        <v>0</v>
      </c>
      <c r="N148" s="22"/>
      <c r="O148" s="22" t="s">
        <v>35</v>
      </c>
      <c r="P148" s="22" t="s">
        <v>46</v>
      </c>
      <c r="Q148" s="22"/>
      <c r="R148" s="22" t="s">
        <v>37</v>
      </c>
      <c r="S148" s="22">
        <v>1234567899</v>
      </c>
      <c r="T148" s="22" t="s">
        <v>1417</v>
      </c>
      <c r="U148" s="22" t="s">
        <v>1542</v>
      </c>
      <c r="V148" s="22">
        <v>8302899734</v>
      </c>
      <c r="W148" s="22" t="s">
        <v>94</v>
      </c>
      <c r="X148" s="22">
        <v>40000</v>
      </c>
      <c r="Y148" s="22" t="s">
        <v>67</v>
      </c>
      <c r="Z148" s="22" t="s">
        <v>39</v>
      </c>
      <c r="AA148" s="22" t="s">
        <v>47</v>
      </c>
      <c r="AB148" s="22">
        <v>13</v>
      </c>
      <c r="AC148" s="22" t="s">
        <v>41</v>
      </c>
      <c r="AD148" s="22">
        <v>0</v>
      </c>
    </row>
    <row r="149" spans="1:30" ht="29">
      <c r="A149" s="22">
        <v>9</v>
      </c>
      <c r="B149" s="22" t="s">
        <v>33</v>
      </c>
      <c r="C149" s="22">
        <f t="shared" si="2"/>
        <v>848</v>
      </c>
      <c r="D149" s="23">
        <v>43658</v>
      </c>
      <c r="E149" s="22" t="s">
        <v>605</v>
      </c>
      <c r="F149" s="22"/>
      <c r="G149" s="22" t="s">
        <v>876</v>
      </c>
      <c r="H149" s="22" t="s">
        <v>1147</v>
      </c>
      <c r="I149" s="22" t="s">
        <v>34</v>
      </c>
      <c r="J149" s="23">
        <v>39817</v>
      </c>
      <c r="K149" s="22"/>
      <c r="L149" s="22"/>
      <c r="M149" s="22">
        <v>0</v>
      </c>
      <c r="N149" s="22"/>
      <c r="O149" s="22" t="s">
        <v>45</v>
      </c>
      <c r="P149" s="22"/>
      <c r="Q149" s="22"/>
      <c r="R149" s="22" t="s">
        <v>37</v>
      </c>
      <c r="S149" s="22">
        <v>1234567899</v>
      </c>
      <c r="T149" s="22" t="s">
        <v>1418</v>
      </c>
      <c r="U149" s="22" t="s">
        <v>1542</v>
      </c>
      <c r="V149" s="22">
        <v>9649322374</v>
      </c>
      <c r="W149" s="22" t="s">
        <v>98</v>
      </c>
      <c r="X149" s="22">
        <v>60000</v>
      </c>
      <c r="Y149" s="22" t="s">
        <v>39</v>
      </c>
      <c r="Z149" s="22" t="s">
        <v>39</v>
      </c>
      <c r="AA149" s="22"/>
      <c r="AB149" s="22">
        <v>12</v>
      </c>
      <c r="AC149" s="22" t="s">
        <v>41</v>
      </c>
      <c r="AD149" s="22">
        <v>2</v>
      </c>
    </row>
    <row r="150" spans="1:30" ht="29">
      <c r="A150" s="22">
        <v>9</v>
      </c>
      <c r="B150" s="22" t="s">
        <v>33</v>
      </c>
      <c r="C150" s="22">
        <f t="shared" si="2"/>
        <v>849</v>
      </c>
      <c r="D150" s="23">
        <v>43294</v>
      </c>
      <c r="E150" s="22" t="s">
        <v>606</v>
      </c>
      <c r="F150" s="22"/>
      <c r="G150" s="22" t="s">
        <v>877</v>
      </c>
      <c r="H150" s="22" t="s">
        <v>1148</v>
      </c>
      <c r="I150" s="22" t="s">
        <v>34</v>
      </c>
      <c r="J150" s="23">
        <v>38818</v>
      </c>
      <c r="K150" s="22"/>
      <c r="L150" s="22"/>
      <c r="M150" s="22">
        <v>0</v>
      </c>
      <c r="N150" s="22"/>
      <c r="O150" s="22" t="s">
        <v>35</v>
      </c>
      <c r="P150" s="22" t="s">
        <v>36</v>
      </c>
      <c r="Q150" s="22"/>
      <c r="R150" s="22" t="s">
        <v>37</v>
      </c>
      <c r="S150" s="22">
        <v>1234567899</v>
      </c>
      <c r="T150" s="22" t="s">
        <v>1419</v>
      </c>
      <c r="U150" s="22" t="s">
        <v>1542</v>
      </c>
      <c r="V150" s="22">
        <v>9783258379</v>
      </c>
      <c r="W150" s="22" t="s">
        <v>64</v>
      </c>
      <c r="X150" s="22">
        <v>40000</v>
      </c>
      <c r="Y150" s="22" t="s">
        <v>39</v>
      </c>
      <c r="Z150" s="22" t="s">
        <v>39</v>
      </c>
      <c r="AA150" s="22" t="s">
        <v>40</v>
      </c>
      <c r="AB150" s="22">
        <v>15</v>
      </c>
      <c r="AC150" s="22" t="s">
        <v>41</v>
      </c>
      <c r="AD150" s="22">
        <v>3</v>
      </c>
    </row>
    <row r="151" spans="1:30" ht="29">
      <c r="A151" s="22">
        <v>9</v>
      </c>
      <c r="B151" s="22" t="s">
        <v>33</v>
      </c>
      <c r="C151" s="22">
        <f t="shared" si="2"/>
        <v>850</v>
      </c>
      <c r="D151" s="23">
        <v>43300</v>
      </c>
      <c r="E151" s="22" t="s">
        <v>607</v>
      </c>
      <c r="F151" s="22"/>
      <c r="G151" s="22" t="s">
        <v>878</v>
      </c>
      <c r="H151" s="22" t="s">
        <v>1149</v>
      </c>
      <c r="I151" s="22" t="s">
        <v>34</v>
      </c>
      <c r="J151" s="23">
        <v>38867</v>
      </c>
      <c r="K151" s="22"/>
      <c r="L151" s="22"/>
      <c r="M151" s="22">
        <v>0</v>
      </c>
      <c r="N151" s="22"/>
      <c r="O151" s="22" t="s">
        <v>45</v>
      </c>
      <c r="P151" s="22" t="s">
        <v>36</v>
      </c>
      <c r="Q151" s="22"/>
      <c r="R151" s="22" t="s">
        <v>37</v>
      </c>
      <c r="S151" s="22">
        <v>1234567899</v>
      </c>
      <c r="T151" s="22" t="s">
        <v>1420</v>
      </c>
      <c r="U151" s="22" t="s">
        <v>1542</v>
      </c>
      <c r="V151" s="22">
        <v>9462912119</v>
      </c>
      <c r="W151" s="22" t="s">
        <v>377</v>
      </c>
      <c r="X151" s="22">
        <v>0</v>
      </c>
      <c r="Y151" s="22" t="s">
        <v>39</v>
      </c>
      <c r="Z151" s="22" t="s">
        <v>39</v>
      </c>
      <c r="AA151" s="22" t="s">
        <v>40</v>
      </c>
      <c r="AB151" s="22">
        <v>15</v>
      </c>
      <c r="AC151" s="22" t="s">
        <v>41</v>
      </c>
      <c r="AD151" s="22">
        <v>1</v>
      </c>
    </row>
    <row r="152" spans="1:30" ht="29">
      <c r="A152" s="22">
        <v>9</v>
      </c>
      <c r="B152" s="22" t="s">
        <v>33</v>
      </c>
      <c r="C152" s="22">
        <f t="shared" si="2"/>
        <v>851</v>
      </c>
      <c r="D152" s="23">
        <v>42551</v>
      </c>
      <c r="E152" s="22" t="s">
        <v>608</v>
      </c>
      <c r="F152" s="22"/>
      <c r="G152" s="22" t="s">
        <v>879</v>
      </c>
      <c r="H152" s="22" t="s">
        <v>1150</v>
      </c>
      <c r="I152" s="22" t="s">
        <v>34</v>
      </c>
      <c r="J152" s="23">
        <v>39611</v>
      </c>
      <c r="K152" s="22"/>
      <c r="L152" s="22"/>
      <c r="M152" s="22">
        <v>0</v>
      </c>
      <c r="N152" s="22"/>
      <c r="O152" s="22" t="s">
        <v>99</v>
      </c>
      <c r="P152" s="22" t="s">
        <v>36</v>
      </c>
      <c r="Q152" s="22"/>
      <c r="R152" s="22" t="s">
        <v>37</v>
      </c>
      <c r="S152" s="22">
        <v>1234567899</v>
      </c>
      <c r="T152" s="22" t="s">
        <v>1421</v>
      </c>
      <c r="U152" s="22" t="s">
        <v>1542</v>
      </c>
      <c r="V152" s="22">
        <v>9772233278</v>
      </c>
      <c r="W152" s="22" t="s">
        <v>73</v>
      </c>
      <c r="X152" s="22">
        <v>45000</v>
      </c>
      <c r="Y152" s="22" t="s">
        <v>39</v>
      </c>
      <c r="Z152" s="22" t="s">
        <v>39</v>
      </c>
      <c r="AA152" s="22" t="s">
        <v>40</v>
      </c>
      <c r="AB152" s="22">
        <v>13</v>
      </c>
      <c r="AC152" s="22" t="s">
        <v>41</v>
      </c>
      <c r="AD152" s="22">
        <v>0</v>
      </c>
    </row>
    <row r="153" spans="1:30" ht="29">
      <c r="A153" s="22">
        <v>9</v>
      </c>
      <c r="B153" s="22" t="s">
        <v>33</v>
      </c>
      <c r="C153" s="22">
        <f t="shared" si="2"/>
        <v>852</v>
      </c>
      <c r="D153" s="23">
        <v>42938</v>
      </c>
      <c r="E153" s="22" t="s">
        <v>609</v>
      </c>
      <c r="F153" s="22"/>
      <c r="G153" s="22" t="s">
        <v>880</v>
      </c>
      <c r="H153" s="22" t="s">
        <v>1151</v>
      </c>
      <c r="I153" s="22" t="s">
        <v>44</v>
      </c>
      <c r="J153" s="23">
        <v>39409</v>
      </c>
      <c r="K153" s="22"/>
      <c r="L153" s="22"/>
      <c r="M153" s="22">
        <v>0</v>
      </c>
      <c r="N153" s="22"/>
      <c r="O153" s="22" t="s">
        <v>35</v>
      </c>
      <c r="P153" s="22" t="s">
        <v>36</v>
      </c>
      <c r="Q153" s="22"/>
      <c r="R153" s="22" t="s">
        <v>37</v>
      </c>
      <c r="S153" s="22">
        <v>1234567899</v>
      </c>
      <c r="T153" s="22" t="s">
        <v>1422</v>
      </c>
      <c r="U153" s="22" t="s">
        <v>1542</v>
      </c>
      <c r="V153" s="22">
        <v>8875563074</v>
      </c>
      <c r="W153" s="22" t="s">
        <v>378</v>
      </c>
      <c r="X153" s="22">
        <v>45000</v>
      </c>
      <c r="Y153" s="22" t="s">
        <v>39</v>
      </c>
      <c r="Z153" s="22" t="s">
        <v>39</v>
      </c>
      <c r="AA153" s="22" t="s">
        <v>40</v>
      </c>
      <c r="AB153" s="22">
        <v>14</v>
      </c>
      <c r="AC153" s="22" t="s">
        <v>41</v>
      </c>
      <c r="AD153" s="22">
        <v>0</v>
      </c>
    </row>
    <row r="154" spans="1:30" ht="29">
      <c r="A154" s="22">
        <v>9</v>
      </c>
      <c r="B154" s="22" t="s">
        <v>33</v>
      </c>
      <c r="C154" s="22">
        <f t="shared" si="2"/>
        <v>853</v>
      </c>
      <c r="D154" s="23">
        <v>42934</v>
      </c>
      <c r="E154" s="22" t="s">
        <v>610</v>
      </c>
      <c r="F154" s="22" t="s">
        <v>70</v>
      </c>
      <c r="G154" s="22" t="s">
        <v>881</v>
      </c>
      <c r="H154" s="22" t="s">
        <v>1152</v>
      </c>
      <c r="I154" s="22" t="s">
        <v>44</v>
      </c>
      <c r="J154" s="23">
        <v>38908</v>
      </c>
      <c r="K154" s="22"/>
      <c r="L154" s="22"/>
      <c r="M154" s="22">
        <v>0</v>
      </c>
      <c r="N154" s="22"/>
      <c r="O154" s="22" t="s">
        <v>35</v>
      </c>
      <c r="P154" s="22" t="s">
        <v>36</v>
      </c>
      <c r="Q154" s="22"/>
      <c r="R154" s="22" t="s">
        <v>37</v>
      </c>
      <c r="S154" s="22">
        <v>1234567899</v>
      </c>
      <c r="T154" s="22" t="s">
        <v>1423</v>
      </c>
      <c r="U154" s="22" t="s">
        <v>1542</v>
      </c>
      <c r="V154" s="22">
        <v>8690760368</v>
      </c>
      <c r="W154" s="22" t="s">
        <v>68</v>
      </c>
      <c r="X154" s="22">
        <v>40000</v>
      </c>
      <c r="Y154" s="22" t="s">
        <v>39</v>
      </c>
      <c r="Z154" s="22" t="s">
        <v>39</v>
      </c>
      <c r="AA154" s="22" t="s">
        <v>40</v>
      </c>
      <c r="AB154" s="22">
        <v>15</v>
      </c>
      <c r="AC154" s="22" t="s">
        <v>41</v>
      </c>
      <c r="AD154" s="22">
        <v>3</v>
      </c>
    </row>
    <row r="155" spans="1:30" ht="29">
      <c r="A155" s="22">
        <v>9</v>
      </c>
      <c r="B155" s="22" t="s">
        <v>33</v>
      </c>
      <c r="C155" s="22">
        <f t="shared" si="2"/>
        <v>854</v>
      </c>
      <c r="D155" s="23">
        <v>41871</v>
      </c>
      <c r="E155" s="22" t="s">
        <v>611</v>
      </c>
      <c r="F155" s="22"/>
      <c r="G155" s="22" t="s">
        <v>882</v>
      </c>
      <c r="H155" s="22" t="s">
        <v>1153</v>
      </c>
      <c r="I155" s="22" t="s">
        <v>34</v>
      </c>
      <c r="J155" s="23">
        <v>39676</v>
      </c>
      <c r="K155" s="22"/>
      <c r="L155" s="22"/>
      <c r="M155" s="22">
        <v>0</v>
      </c>
      <c r="N155" s="22"/>
      <c r="O155" s="22" t="s">
        <v>45</v>
      </c>
      <c r="P155" s="22" t="s">
        <v>46</v>
      </c>
      <c r="Q155" s="22"/>
      <c r="R155" s="22" t="s">
        <v>37</v>
      </c>
      <c r="S155" s="22">
        <v>1234567899</v>
      </c>
      <c r="T155" s="22" t="s">
        <v>1424</v>
      </c>
      <c r="U155" s="22" t="s">
        <v>1542</v>
      </c>
      <c r="V155" s="22">
        <v>9549848510</v>
      </c>
      <c r="W155" s="22" t="s">
        <v>94</v>
      </c>
      <c r="X155" s="22">
        <v>40000</v>
      </c>
      <c r="Y155" s="22" t="s">
        <v>39</v>
      </c>
      <c r="Z155" s="22" t="s">
        <v>39</v>
      </c>
      <c r="AA155" s="22" t="s">
        <v>47</v>
      </c>
      <c r="AB155" s="22">
        <v>13</v>
      </c>
      <c r="AC155" s="22" t="s">
        <v>41</v>
      </c>
      <c r="AD155" s="22">
        <v>0</v>
      </c>
    </row>
    <row r="156" spans="1:30" ht="29">
      <c r="A156" s="22">
        <v>9</v>
      </c>
      <c r="B156" s="22" t="s">
        <v>33</v>
      </c>
      <c r="C156" s="22">
        <f t="shared" si="2"/>
        <v>855</v>
      </c>
      <c r="D156" s="22"/>
      <c r="E156" s="22" t="s">
        <v>612</v>
      </c>
      <c r="F156" s="22"/>
      <c r="G156" s="22" t="s">
        <v>883</v>
      </c>
      <c r="H156" s="22" t="s">
        <v>1154</v>
      </c>
      <c r="I156" s="22" t="s">
        <v>34</v>
      </c>
      <c r="J156" s="23">
        <v>39673</v>
      </c>
      <c r="K156" s="22"/>
      <c r="L156" s="22"/>
      <c r="M156" s="22">
        <v>0</v>
      </c>
      <c r="N156" s="22"/>
      <c r="O156" s="22" t="s">
        <v>45</v>
      </c>
      <c r="P156" s="22"/>
      <c r="Q156" s="22"/>
      <c r="R156" s="22" t="s">
        <v>37</v>
      </c>
      <c r="S156" s="22">
        <v>1234567899</v>
      </c>
      <c r="T156" s="22" t="s">
        <v>1425</v>
      </c>
      <c r="U156" s="22" t="s">
        <v>1542</v>
      </c>
      <c r="V156" s="22">
        <v>8005918857</v>
      </c>
      <c r="W156" s="22"/>
      <c r="X156" s="22"/>
      <c r="Y156" s="22" t="s">
        <v>39</v>
      </c>
      <c r="Z156" s="22" t="s">
        <v>67</v>
      </c>
      <c r="AA156" s="22"/>
      <c r="AB156" s="22">
        <v>13</v>
      </c>
      <c r="AC156" s="22"/>
      <c r="AD156" s="22">
        <v>0</v>
      </c>
    </row>
    <row r="157" spans="1:30" ht="29">
      <c r="A157" s="22">
        <v>9</v>
      </c>
      <c r="B157" s="22" t="s">
        <v>33</v>
      </c>
      <c r="C157" s="22">
        <f t="shared" si="2"/>
        <v>856</v>
      </c>
      <c r="D157" s="23">
        <v>41871</v>
      </c>
      <c r="E157" s="22" t="s">
        <v>613</v>
      </c>
      <c r="F157" s="22"/>
      <c r="G157" s="22" t="s">
        <v>884</v>
      </c>
      <c r="H157" s="22" t="s">
        <v>1155</v>
      </c>
      <c r="I157" s="22" t="s">
        <v>34</v>
      </c>
      <c r="J157" s="23">
        <v>38878</v>
      </c>
      <c r="K157" s="22"/>
      <c r="L157" s="22"/>
      <c r="M157" s="22">
        <v>0</v>
      </c>
      <c r="N157" s="22"/>
      <c r="O157" s="22" t="s">
        <v>45</v>
      </c>
      <c r="P157" s="22" t="s">
        <v>46</v>
      </c>
      <c r="Q157" s="22"/>
      <c r="R157" s="22" t="s">
        <v>37</v>
      </c>
      <c r="S157" s="22">
        <v>1234567899</v>
      </c>
      <c r="T157" s="22" t="s">
        <v>1426</v>
      </c>
      <c r="U157" s="22" t="s">
        <v>1542</v>
      </c>
      <c r="V157" s="22">
        <v>9549848510</v>
      </c>
      <c r="W157" s="22" t="s">
        <v>94</v>
      </c>
      <c r="X157" s="22">
        <v>40000</v>
      </c>
      <c r="Y157" s="22" t="s">
        <v>67</v>
      </c>
      <c r="Z157" s="22" t="s">
        <v>39</v>
      </c>
      <c r="AA157" s="22" t="s">
        <v>47</v>
      </c>
      <c r="AB157" s="22">
        <v>15</v>
      </c>
      <c r="AC157" s="22" t="s">
        <v>41</v>
      </c>
      <c r="AD157" s="22">
        <v>0</v>
      </c>
    </row>
    <row r="158" spans="1:30" ht="29">
      <c r="A158" s="22">
        <v>9</v>
      </c>
      <c r="B158" s="22" t="s">
        <v>33</v>
      </c>
      <c r="C158" s="22">
        <f t="shared" si="2"/>
        <v>857</v>
      </c>
      <c r="D158" s="23">
        <v>41871</v>
      </c>
      <c r="E158" s="22" t="s">
        <v>614</v>
      </c>
      <c r="F158" s="22"/>
      <c r="G158" s="22" t="s">
        <v>885</v>
      </c>
      <c r="H158" s="22" t="s">
        <v>1156</v>
      </c>
      <c r="I158" s="22" t="s">
        <v>44</v>
      </c>
      <c r="J158" s="23">
        <v>39299</v>
      </c>
      <c r="K158" s="22"/>
      <c r="L158" s="22"/>
      <c r="M158" s="22">
        <v>0</v>
      </c>
      <c r="N158" s="22"/>
      <c r="O158" s="22" t="s">
        <v>35</v>
      </c>
      <c r="P158" s="22" t="s">
        <v>36</v>
      </c>
      <c r="Q158" s="22"/>
      <c r="R158" s="22" t="s">
        <v>37</v>
      </c>
      <c r="S158" s="22">
        <v>1234567899</v>
      </c>
      <c r="T158" s="22" t="s">
        <v>1427</v>
      </c>
      <c r="U158" s="22" t="s">
        <v>1542</v>
      </c>
      <c r="V158" s="22">
        <v>9772233178</v>
      </c>
      <c r="W158" s="22" t="s">
        <v>86</v>
      </c>
      <c r="X158" s="22">
        <v>40000</v>
      </c>
      <c r="Y158" s="22" t="s">
        <v>39</v>
      </c>
      <c r="Z158" s="22" t="s">
        <v>39</v>
      </c>
      <c r="AA158" s="22" t="s">
        <v>40</v>
      </c>
      <c r="AB158" s="22">
        <v>14</v>
      </c>
      <c r="AC158" s="22" t="s">
        <v>41</v>
      </c>
      <c r="AD158" s="22">
        <v>0</v>
      </c>
    </row>
    <row r="159" spans="1:30" ht="29">
      <c r="A159" s="22">
        <v>9</v>
      </c>
      <c r="B159" s="22" t="s">
        <v>33</v>
      </c>
      <c r="C159" s="22">
        <f t="shared" si="2"/>
        <v>858</v>
      </c>
      <c r="D159" s="23">
        <v>42200</v>
      </c>
      <c r="E159" s="22" t="s">
        <v>615</v>
      </c>
      <c r="F159" s="22"/>
      <c r="G159" s="22" t="s">
        <v>886</v>
      </c>
      <c r="H159" s="22" t="s">
        <v>1157</v>
      </c>
      <c r="I159" s="22" t="s">
        <v>44</v>
      </c>
      <c r="J159" s="23">
        <v>40141</v>
      </c>
      <c r="K159" s="22"/>
      <c r="L159" s="22"/>
      <c r="M159" s="22">
        <v>0</v>
      </c>
      <c r="N159" s="22"/>
      <c r="O159" s="22" t="s">
        <v>35</v>
      </c>
      <c r="P159" s="22" t="s">
        <v>36</v>
      </c>
      <c r="Q159" s="22"/>
      <c r="R159" s="22" t="s">
        <v>37</v>
      </c>
      <c r="S159" s="22">
        <v>1234567899</v>
      </c>
      <c r="T159" s="22" t="s">
        <v>1428</v>
      </c>
      <c r="U159" s="22" t="s">
        <v>1542</v>
      </c>
      <c r="V159" s="22">
        <v>8114426865</v>
      </c>
      <c r="W159" s="22" t="s">
        <v>94</v>
      </c>
      <c r="X159" s="22">
        <v>40000</v>
      </c>
      <c r="Y159" s="22" t="s">
        <v>39</v>
      </c>
      <c r="Z159" s="22" t="s">
        <v>39</v>
      </c>
      <c r="AA159" s="22" t="s">
        <v>40</v>
      </c>
      <c r="AB159" s="22">
        <v>12</v>
      </c>
      <c r="AC159" s="22" t="s">
        <v>41</v>
      </c>
      <c r="AD159" s="22">
        <v>0</v>
      </c>
    </row>
    <row r="160" spans="1:30" ht="29">
      <c r="A160" s="22">
        <v>9</v>
      </c>
      <c r="B160" s="22" t="s">
        <v>33</v>
      </c>
      <c r="C160" s="22">
        <f t="shared" si="2"/>
        <v>859</v>
      </c>
      <c r="D160" s="23">
        <v>43662</v>
      </c>
      <c r="E160" s="22" t="s">
        <v>616</v>
      </c>
      <c r="F160" s="22" t="s">
        <v>70</v>
      </c>
      <c r="G160" s="22" t="s">
        <v>887</v>
      </c>
      <c r="H160" s="22" t="s">
        <v>1158</v>
      </c>
      <c r="I160" s="22" t="s">
        <v>44</v>
      </c>
      <c r="J160" s="23">
        <v>39261</v>
      </c>
      <c r="K160" s="22"/>
      <c r="L160" s="22"/>
      <c r="M160" s="22">
        <v>0</v>
      </c>
      <c r="N160" s="22"/>
      <c r="O160" s="22" t="s">
        <v>35</v>
      </c>
      <c r="P160" s="22"/>
      <c r="Q160" s="22"/>
      <c r="R160" s="22" t="s">
        <v>37</v>
      </c>
      <c r="S160" s="22">
        <v>1234567899</v>
      </c>
      <c r="T160" s="22" t="s">
        <v>1429</v>
      </c>
      <c r="U160" s="22" t="s">
        <v>1542</v>
      </c>
      <c r="V160" s="22">
        <v>9602530192</v>
      </c>
      <c r="W160" s="22" t="s">
        <v>100</v>
      </c>
      <c r="X160" s="22">
        <v>36000</v>
      </c>
      <c r="Y160" s="22" t="s">
        <v>39</v>
      </c>
      <c r="Z160" s="22" t="s">
        <v>39</v>
      </c>
      <c r="AA160" s="22"/>
      <c r="AB160" s="22">
        <v>14</v>
      </c>
      <c r="AC160" s="22" t="s">
        <v>41</v>
      </c>
      <c r="AD160" s="22">
        <v>4</v>
      </c>
    </row>
    <row r="161" spans="1:30" ht="29">
      <c r="A161" s="22">
        <v>10</v>
      </c>
      <c r="B161" s="22" t="s">
        <v>33</v>
      </c>
      <c r="C161" s="22">
        <f t="shared" si="2"/>
        <v>860</v>
      </c>
      <c r="D161" s="23">
        <v>41871</v>
      </c>
      <c r="E161" s="22" t="s">
        <v>617</v>
      </c>
      <c r="F161" s="22"/>
      <c r="G161" s="22" t="s">
        <v>888</v>
      </c>
      <c r="H161" s="22" t="s">
        <v>1159</v>
      </c>
      <c r="I161" s="22" t="s">
        <v>34</v>
      </c>
      <c r="J161" s="23">
        <v>38470</v>
      </c>
      <c r="K161" s="22"/>
      <c r="L161" s="22"/>
      <c r="M161" s="22">
        <v>0</v>
      </c>
      <c r="N161" s="22"/>
      <c r="O161" s="22" t="s">
        <v>45</v>
      </c>
      <c r="P161" s="22" t="s">
        <v>46</v>
      </c>
      <c r="Q161" s="22"/>
      <c r="R161" s="22" t="s">
        <v>37</v>
      </c>
      <c r="S161" s="22">
        <v>1234567899</v>
      </c>
      <c r="T161" s="22" t="s">
        <v>1430</v>
      </c>
      <c r="U161" s="22" t="s">
        <v>1542</v>
      </c>
      <c r="V161" s="22">
        <v>9772469513</v>
      </c>
      <c r="W161" s="22" t="s">
        <v>94</v>
      </c>
      <c r="X161" s="22">
        <v>40000</v>
      </c>
      <c r="Y161" s="22" t="s">
        <v>39</v>
      </c>
      <c r="Z161" s="22" t="s">
        <v>39</v>
      </c>
      <c r="AA161" s="22" t="s">
        <v>47</v>
      </c>
      <c r="AB161" s="22">
        <v>16</v>
      </c>
      <c r="AC161" s="22" t="s">
        <v>41</v>
      </c>
      <c r="AD161" s="22">
        <v>0</v>
      </c>
    </row>
    <row r="162" spans="1:30" ht="29">
      <c r="A162" s="22">
        <v>10</v>
      </c>
      <c r="B162" s="22" t="s">
        <v>33</v>
      </c>
      <c r="C162" s="22">
        <f t="shared" si="2"/>
        <v>861</v>
      </c>
      <c r="D162" s="23">
        <v>44221</v>
      </c>
      <c r="E162" s="22" t="s">
        <v>618</v>
      </c>
      <c r="F162" s="22"/>
      <c r="G162" s="22" t="s">
        <v>889</v>
      </c>
      <c r="H162" s="22" t="s">
        <v>1160</v>
      </c>
      <c r="I162" s="22" t="s">
        <v>34</v>
      </c>
      <c r="J162" s="23">
        <v>39528</v>
      </c>
      <c r="K162" s="22"/>
      <c r="L162" s="22"/>
      <c r="M162" s="22">
        <v>0</v>
      </c>
      <c r="N162" s="22"/>
      <c r="O162" s="22" t="s">
        <v>35</v>
      </c>
      <c r="P162" s="22" t="s">
        <v>46</v>
      </c>
      <c r="Q162" s="22"/>
      <c r="R162" s="22" t="s">
        <v>37</v>
      </c>
      <c r="S162" s="22">
        <v>1234567899</v>
      </c>
      <c r="T162" s="22" t="s">
        <v>1431</v>
      </c>
      <c r="U162" s="22" t="s">
        <v>1542</v>
      </c>
      <c r="V162" s="22">
        <v>8824603152</v>
      </c>
      <c r="W162" s="22" t="s">
        <v>379</v>
      </c>
      <c r="X162" s="22">
        <v>40000</v>
      </c>
      <c r="Y162" s="22" t="s">
        <v>39</v>
      </c>
      <c r="Z162" s="22" t="s">
        <v>39</v>
      </c>
      <c r="AA162" s="22" t="s">
        <v>47</v>
      </c>
      <c r="AB162" s="22">
        <v>13</v>
      </c>
      <c r="AC162" s="22" t="s">
        <v>41</v>
      </c>
      <c r="AD162" s="22">
        <v>0</v>
      </c>
    </row>
    <row r="163" spans="1:30" ht="29">
      <c r="A163" s="22">
        <v>10</v>
      </c>
      <c r="B163" s="22" t="s">
        <v>33</v>
      </c>
      <c r="C163" s="22">
        <f t="shared" si="2"/>
        <v>862</v>
      </c>
      <c r="D163" s="23">
        <v>43703</v>
      </c>
      <c r="E163" s="22" t="s">
        <v>619</v>
      </c>
      <c r="F163" s="22"/>
      <c r="G163" s="22" t="s">
        <v>890</v>
      </c>
      <c r="H163" s="22" t="s">
        <v>1161</v>
      </c>
      <c r="I163" s="22" t="s">
        <v>44</v>
      </c>
      <c r="J163" s="23">
        <v>39330</v>
      </c>
      <c r="K163" s="22"/>
      <c r="L163" s="22"/>
      <c r="M163" s="22">
        <v>0</v>
      </c>
      <c r="N163" s="22"/>
      <c r="O163" s="22" t="s">
        <v>45</v>
      </c>
      <c r="P163" s="22" t="s">
        <v>46</v>
      </c>
      <c r="Q163" s="22"/>
      <c r="R163" s="22" t="s">
        <v>37</v>
      </c>
      <c r="S163" s="22">
        <v>1234567899</v>
      </c>
      <c r="T163" s="22" t="s">
        <v>1432</v>
      </c>
      <c r="U163" s="22" t="s">
        <v>1542</v>
      </c>
      <c r="V163" s="22">
        <v>9358696335</v>
      </c>
      <c r="W163" s="22" t="s">
        <v>101</v>
      </c>
      <c r="X163" s="22">
        <v>40000</v>
      </c>
      <c r="Y163" s="22" t="s">
        <v>39</v>
      </c>
      <c r="Z163" s="22" t="s">
        <v>39</v>
      </c>
      <c r="AA163" s="22" t="s">
        <v>47</v>
      </c>
      <c r="AB163" s="22">
        <v>14</v>
      </c>
      <c r="AC163" s="22" t="s">
        <v>41</v>
      </c>
      <c r="AD163" s="22">
        <v>0</v>
      </c>
    </row>
    <row r="164" spans="1:30" ht="29">
      <c r="A164" s="22">
        <v>10</v>
      </c>
      <c r="B164" s="22" t="s">
        <v>33</v>
      </c>
      <c r="C164" s="22">
        <f t="shared" si="2"/>
        <v>863</v>
      </c>
      <c r="D164" s="23">
        <v>43297</v>
      </c>
      <c r="E164" s="22" t="s">
        <v>620</v>
      </c>
      <c r="F164" s="22"/>
      <c r="G164" s="22" t="s">
        <v>891</v>
      </c>
      <c r="H164" s="22" t="s">
        <v>1162</v>
      </c>
      <c r="I164" s="22" t="s">
        <v>34</v>
      </c>
      <c r="J164" s="23">
        <v>38966</v>
      </c>
      <c r="K164" s="22"/>
      <c r="L164" s="22"/>
      <c r="M164" s="22">
        <v>0</v>
      </c>
      <c r="N164" s="22"/>
      <c r="O164" s="22" t="s">
        <v>45</v>
      </c>
      <c r="P164" s="22" t="s">
        <v>36</v>
      </c>
      <c r="Q164" s="22"/>
      <c r="R164" s="22" t="s">
        <v>37</v>
      </c>
      <c r="S164" s="22">
        <v>1234567899</v>
      </c>
      <c r="T164" s="22" t="s">
        <v>1433</v>
      </c>
      <c r="U164" s="22" t="s">
        <v>1542</v>
      </c>
      <c r="V164" s="22">
        <v>9828158085</v>
      </c>
      <c r="W164" s="22" t="s">
        <v>102</v>
      </c>
      <c r="X164" s="22">
        <v>40000</v>
      </c>
      <c r="Y164" s="22" t="s">
        <v>39</v>
      </c>
      <c r="Z164" s="22" t="s">
        <v>39</v>
      </c>
      <c r="AA164" s="22" t="s">
        <v>40</v>
      </c>
      <c r="AB164" s="22">
        <v>15</v>
      </c>
      <c r="AC164" s="22" t="s">
        <v>41</v>
      </c>
      <c r="AD164" s="22">
        <v>4</v>
      </c>
    </row>
    <row r="165" spans="1:30" ht="29">
      <c r="A165" s="22">
        <v>10</v>
      </c>
      <c r="B165" s="22" t="s">
        <v>33</v>
      </c>
      <c r="C165" s="22">
        <f t="shared" si="2"/>
        <v>864</v>
      </c>
      <c r="D165" s="23">
        <v>42924</v>
      </c>
      <c r="E165" s="22" t="s">
        <v>621</v>
      </c>
      <c r="F165" s="22"/>
      <c r="G165" s="22" t="s">
        <v>892</v>
      </c>
      <c r="H165" s="22" t="s">
        <v>1163</v>
      </c>
      <c r="I165" s="22" t="s">
        <v>44</v>
      </c>
      <c r="J165" s="23">
        <v>39243</v>
      </c>
      <c r="K165" s="22"/>
      <c r="L165" s="22"/>
      <c r="M165" s="22">
        <v>0</v>
      </c>
      <c r="N165" s="22"/>
      <c r="O165" s="22" t="s">
        <v>35</v>
      </c>
      <c r="P165" s="22" t="s">
        <v>36</v>
      </c>
      <c r="Q165" s="22"/>
      <c r="R165" s="22" t="s">
        <v>37</v>
      </c>
      <c r="S165" s="22">
        <v>1234567899</v>
      </c>
      <c r="T165" s="22" t="s">
        <v>1434</v>
      </c>
      <c r="U165" s="22" t="s">
        <v>1542</v>
      </c>
      <c r="V165" s="22">
        <v>9887353158</v>
      </c>
      <c r="W165" s="22" t="s">
        <v>68</v>
      </c>
      <c r="X165" s="22">
        <v>40000</v>
      </c>
      <c r="Y165" s="22" t="s">
        <v>39</v>
      </c>
      <c r="Z165" s="22" t="s">
        <v>67</v>
      </c>
      <c r="AA165" s="22" t="s">
        <v>40</v>
      </c>
      <c r="AB165" s="22">
        <v>14</v>
      </c>
      <c r="AC165" s="22" t="s">
        <v>41</v>
      </c>
      <c r="AD165" s="22">
        <v>4</v>
      </c>
    </row>
    <row r="166" spans="1:30" ht="29">
      <c r="A166" s="22">
        <v>10</v>
      </c>
      <c r="B166" s="22" t="s">
        <v>33</v>
      </c>
      <c r="C166" s="22">
        <f t="shared" si="2"/>
        <v>865</v>
      </c>
      <c r="D166" s="23">
        <v>44084</v>
      </c>
      <c r="E166" s="22" t="s">
        <v>622</v>
      </c>
      <c r="F166" s="22"/>
      <c r="G166" s="22" t="s">
        <v>893</v>
      </c>
      <c r="H166" s="22" t="s">
        <v>1164</v>
      </c>
      <c r="I166" s="22" t="s">
        <v>34</v>
      </c>
      <c r="J166" s="23">
        <v>39283</v>
      </c>
      <c r="K166" s="22"/>
      <c r="L166" s="22"/>
      <c r="M166" s="22">
        <v>0</v>
      </c>
      <c r="N166" s="22"/>
      <c r="O166" s="22" t="s">
        <v>35</v>
      </c>
      <c r="P166" s="22" t="s">
        <v>36</v>
      </c>
      <c r="Q166" s="22"/>
      <c r="R166" s="22" t="s">
        <v>37</v>
      </c>
      <c r="S166" s="22">
        <v>1234567899</v>
      </c>
      <c r="T166" s="22" t="s">
        <v>1435</v>
      </c>
      <c r="U166" s="22" t="s">
        <v>1542</v>
      </c>
      <c r="V166" s="22">
        <v>9549742201</v>
      </c>
      <c r="W166" s="22" t="s">
        <v>103</v>
      </c>
      <c r="X166" s="22">
        <v>40000</v>
      </c>
      <c r="Y166" s="22" t="s">
        <v>39</v>
      </c>
      <c r="Z166" s="22" t="s">
        <v>67</v>
      </c>
      <c r="AA166" s="22" t="s">
        <v>40</v>
      </c>
      <c r="AB166" s="22">
        <v>14</v>
      </c>
      <c r="AC166" s="22" t="s">
        <v>41</v>
      </c>
      <c r="AD166" s="22">
        <v>6</v>
      </c>
    </row>
    <row r="167" spans="1:30" ht="29">
      <c r="A167" s="22">
        <v>10</v>
      </c>
      <c r="B167" s="22" t="s">
        <v>33</v>
      </c>
      <c r="C167" s="22">
        <f t="shared" si="2"/>
        <v>866</v>
      </c>
      <c r="D167" s="23">
        <v>43668</v>
      </c>
      <c r="E167" s="22" t="s">
        <v>623</v>
      </c>
      <c r="F167" s="22"/>
      <c r="G167" s="22" t="s">
        <v>894</v>
      </c>
      <c r="H167" s="22" t="s">
        <v>1165</v>
      </c>
      <c r="I167" s="22" t="s">
        <v>34</v>
      </c>
      <c r="J167" s="23">
        <v>38892</v>
      </c>
      <c r="K167" s="22"/>
      <c r="L167" s="22"/>
      <c r="M167" s="22">
        <v>0</v>
      </c>
      <c r="N167" s="22"/>
      <c r="O167" s="22" t="s">
        <v>45</v>
      </c>
      <c r="P167" s="22" t="s">
        <v>36</v>
      </c>
      <c r="Q167" s="22"/>
      <c r="R167" s="22" t="s">
        <v>37</v>
      </c>
      <c r="S167" s="22">
        <v>1234567899</v>
      </c>
      <c r="T167" s="22" t="s">
        <v>1436</v>
      </c>
      <c r="U167" s="22" t="s">
        <v>1542</v>
      </c>
      <c r="V167" s="22">
        <v>9982917086</v>
      </c>
      <c r="W167" s="22" t="s">
        <v>104</v>
      </c>
      <c r="X167" s="22">
        <v>40000</v>
      </c>
      <c r="Y167" s="22" t="s">
        <v>39</v>
      </c>
      <c r="Z167" s="22" t="s">
        <v>39</v>
      </c>
      <c r="AA167" s="22" t="s">
        <v>40</v>
      </c>
      <c r="AB167" s="22">
        <v>15</v>
      </c>
      <c r="AC167" s="22" t="s">
        <v>41</v>
      </c>
      <c r="AD167" s="22">
        <v>0</v>
      </c>
    </row>
    <row r="168" spans="1:30" ht="29">
      <c r="A168" s="22">
        <v>10</v>
      </c>
      <c r="B168" s="22" t="s">
        <v>33</v>
      </c>
      <c r="C168" s="22">
        <f t="shared" si="2"/>
        <v>867</v>
      </c>
      <c r="D168" s="23">
        <v>41871</v>
      </c>
      <c r="E168" s="22" t="s">
        <v>624</v>
      </c>
      <c r="F168" s="22"/>
      <c r="G168" s="22" t="s">
        <v>895</v>
      </c>
      <c r="H168" s="22" t="s">
        <v>1166</v>
      </c>
      <c r="I168" s="22" t="s">
        <v>34</v>
      </c>
      <c r="J168" s="23">
        <v>38604</v>
      </c>
      <c r="K168" s="22"/>
      <c r="L168" s="22"/>
      <c r="M168" s="22">
        <v>0</v>
      </c>
      <c r="N168" s="22"/>
      <c r="O168" s="22" t="s">
        <v>35</v>
      </c>
      <c r="P168" s="22" t="s">
        <v>46</v>
      </c>
      <c r="Q168" s="22"/>
      <c r="R168" s="22" t="s">
        <v>37</v>
      </c>
      <c r="S168" s="22">
        <v>1234567899</v>
      </c>
      <c r="T168" s="22" t="s">
        <v>1437</v>
      </c>
      <c r="U168" s="22" t="s">
        <v>1542</v>
      </c>
      <c r="V168" s="22">
        <v>7891563285</v>
      </c>
      <c r="W168" s="22" t="s">
        <v>73</v>
      </c>
      <c r="X168" s="22">
        <v>40000</v>
      </c>
      <c r="Y168" s="22" t="s">
        <v>39</v>
      </c>
      <c r="Z168" s="22" t="s">
        <v>39</v>
      </c>
      <c r="AA168" s="22" t="s">
        <v>47</v>
      </c>
      <c r="AB168" s="22">
        <v>16</v>
      </c>
      <c r="AC168" s="22" t="s">
        <v>41</v>
      </c>
      <c r="AD168" s="22">
        <v>0</v>
      </c>
    </row>
    <row r="169" spans="1:30" ht="29">
      <c r="A169" s="22">
        <v>10</v>
      </c>
      <c r="B169" s="22" t="s">
        <v>33</v>
      </c>
      <c r="C169" s="22">
        <f t="shared" si="2"/>
        <v>868</v>
      </c>
      <c r="D169" s="23">
        <v>44084</v>
      </c>
      <c r="E169" s="22" t="s">
        <v>625</v>
      </c>
      <c r="F169" s="22"/>
      <c r="G169" s="22" t="s">
        <v>896</v>
      </c>
      <c r="H169" s="22" t="s">
        <v>1167</v>
      </c>
      <c r="I169" s="22" t="s">
        <v>34</v>
      </c>
      <c r="J169" s="23">
        <v>39012</v>
      </c>
      <c r="K169" s="22"/>
      <c r="L169" s="22"/>
      <c r="M169" s="22">
        <v>0</v>
      </c>
      <c r="N169" s="22"/>
      <c r="O169" s="22" t="s">
        <v>35</v>
      </c>
      <c r="P169" s="22" t="s">
        <v>36</v>
      </c>
      <c r="Q169" s="22"/>
      <c r="R169" s="22" t="s">
        <v>37</v>
      </c>
      <c r="S169" s="22">
        <v>1234567899</v>
      </c>
      <c r="T169" s="22" t="s">
        <v>1438</v>
      </c>
      <c r="U169" s="22" t="s">
        <v>1542</v>
      </c>
      <c r="V169" s="22">
        <v>9783723116</v>
      </c>
      <c r="W169" s="22" t="s">
        <v>105</v>
      </c>
      <c r="X169" s="22">
        <v>45000</v>
      </c>
      <c r="Y169" s="22" t="s">
        <v>39</v>
      </c>
      <c r="Z169" s="22" t="s">
        <v>39</v>
      </c>
      <c r="AA169" s="22" t="s">
        <v>40</v>
      </c>
      <c r="AB169" s="22">
        <v>15</v>
      </c>
      <c r="AC169" s="22" t="s">
        <v>41</v>
      </c>
      <c r="AD169" s="22">
        <v>3</v>
      </c>
    </row>
    <row r="170" spans="1:30" ht="29">
      <c r="A170" s="22">
        <v>10</v>
      </c>
      <c r="B170" s="22" t="s">
        <v>33</v>
      </c>
      <c r="C170" s="22">
        <f t="shared" si="2"/>
        <v>869</v>
      </c>
      <c r="D170" s="23">
        <v>42917</v>
      </c>
      <c r="E170" s="22" t="s">
        <v>626</v>
      </c>
      <c r="F170" s="22"/>
      <c r="G170" s="22" t="s">
        <v>897</v>
      </c>
      <c r="H170" s="22" t="s">
        <v>1168</v>
      </c>
      <c r="I170" s="22" t="s">
        <v>34</v>
      </c>
      <c r="J170" s="23">
        <v>39081</v>
      </c>
      <c r="K170" s="22"/>
      <c r="L170" s="22"/>
      <c r="M170" s="22">
        <v>0</v>
      </c>
      <c r="N170" s="22"/>
      <c r="O170" s="22" t="s">
        <v>35</v>
      </c>
      <c r="P170" s="22" t="s">
        <v>36</v>
      </c>
      <c r="Q170" s="22"/>
      <c r="R170" s="22" t="s">
        <v>37</v>
      </c>
      <c r="S170" s="22">
        <v>1234567899</v>
      </c>
      <c r="T170" s="22" t="s">
        <v>1439</v>
      </c>
      <c r="U170" s="22" t="s">
        <v>1542</v>
      </c>
      <c r="V170" s="22">
        <v>9694022515</v>
      </c>
      <c r="W170" s="22" t="s">
        <v>106</v>
      </c>
      <c r="X170" s="22">
        <v>40000</v>
      </c>
      <c r="Y170" s="22" t="s">
        <v>39</v>
      </c>
      <c r="Z170" s="22" t="s">
        <v>39</v>
      </c>
      <c r="AA170" s="22" t="s">
        <v>40</v>
      </c>
      <c r="AB170" s="22">
        <v>15</v>
      </c>
      <c r="AC170" s="22" t="s">
        <v>41</v>
      </c>
      <c r="AD170" s="22">
        <v>5.1</v>
      </c>
    </row>
    <row r="171" spans="1:30" ht="29">
      <c r="A171" s="22">
        <v>10</v>
      </c>
      <c r="B171" s="22" t="s">
        <v>33</v>
      </c>
      <c r="C171" s="22">
        <f t="shared" si="2"/>
        <v>870</v>
      </c>
      <c r="D171" s="23">
        <v>42922</v>
      </c>
      <c r="E171" s="22" t="s">
        <v>627</v>
      </c>
      <c r="F171" s="22"/>
      <c r="G171" s="22" t="s">
        <v>898</v>
      </c>
      <c r="H171" s="22" t="s">
        <v>1169</v>
      </c>
      <c r="I171" s="22" t="s">
        <v>44</v>
      </c>
      <c r="J171" s="23">
        <v>38940</v>
      </c>
      <c r="K171" s="22"/>
      <c r="L171" s="22"/>
      <c r="M171" s="22">
        <v>0</v>
      </c>
      <c r="N171" s="22"/>
      <c r="O171" s="22" t="s">
        <v>45</v>
      </c>
      <c r="P171" s="22" t="s">
        <v>36</v>
      </c>
      <c r="Q171" s="22"/>
      <c r="R171" s="22" t="s">
        <v>37</v>
      </c>
      <c r="S171" s="22">
        <v>1234567899</v>
      </c>
      <c r="T171" s="22" t="s">
        <v>1440</v>
      </c>
      <c r="U171" s="22" t="s">
        <v>1542</v>
      </c>
      <c r="V171" s="22">
        <v>9982492186</v>
      </c>
      <c r="W171" s="22" t="s">
        <v>107</v>
      </c>
      <c r="X171" s="22">
        <v>40000</v>
      </c>
      <c r="Y171" s="22" t="s">
        <v>39</v>
      </c>
      <c r="Z171" s="22" t="s">
        <v>39</v>
      </c>
      <c r="AA171" s="22" t="s">
        <v>40</v>
      </c>
      <c r="AB171" s="22">
        <v>15</v>
      </c>
      <c r="AC171" s="22" t="s">
        <v>41</v>
      </c>
      <c r="AD171" s="22">
        <v>4</v>
      </c>
    </row>
    <row r="172" spans="1:30" ht="29">
      <c r="A172" s="22">
        <v>10</v>
      </c>
      <c r="B172" s="22" t="s">
        <v>33</v>
      </c>
      <c r="C172" s="22">
        <f t="shared" si="2"/>
        <v>871</v>
      </c>
      <c r="D172" s="23">
        <v>44074</v>
      </c>
      <c r="E172" s="22" t="s">
        <v>628</v>
      </c>
      <c r="F172" s="22"/>
      <c r="G172" s="22" t="s">
        <v>899</v>
      </c>
      <c r="H172" s="22" t="s">
        <v>1170</v>
      </c>
      <c r="I172" s="22" t="s">
        <v>34</v>
      </c>
      <c r="J172" s="23">
        <v>38426</v>
      </c>
      <c r="K172" s="22"/>
      <c r="L172" s="22"/>
      <c r="M172" s="22">
        <v>0</v>
      </c>
      <c r="N172" s="22"/>
      <c r="O172" s="22" t="s">
        <v>35</v>
      </c>
      <c r="P172" s="22" t="s">
        <v>36</v>
      </c>
      <c r="Q172" s="22"/>
      <c r="R172" s="22" t="s">
        <v>37</v>
      </c>
      <c r="S172" s="22">
        <v>1234567899</v>
      </c>
      <c r="T172" s="22" t="s">
        <v>1441</v>
      </c>
      <c r="U172" s="22" t="s">
        <v>1542</v>
      </c>
      <c r="V172" s="22">
        <v>9828890383</v>
      </c>
      <c r="W172" s="22" t="s">
        <v>108</v>
      </c>
      <c r="X172" s="22">
        <v>35000</v>
      </c>
      <c r="Y172" s="22" t="s">
        <v>67</v>
      </c>
      <c r="Z172" s="22" t="s">
        <v>39</v>
      </c>
      <c r="AA172" s="22" t="s">
        <v>40</v>
      </c>
      <c r="AB172" s="22">
        <v>16</v>
      </c>
      <c r="AC172" s="22" t="s">
        <v>41</v>
      </c>
      <c r="AD172" s="22">
        <v>3</v>
      </c>
    </row>
    <row r="173" spans="1:30" ht="29">
      <c r="A173" s="22">
        <v>10</v>
      </c>
      <c r="B173" s="22" t="s">
        <v>33</v>
      </c>
      <c r="C173" s="22">
        <f t="shared" si="2"/>
        <v>872</v>
      </c>
      <c r="D173" s="23">
        <v>44093</v>
      </c>
      <c r="E173" s="22" t="s">
        <v>629</v>
      </c>
      <c r="F173" s="22"/>
      <c r="G173" s="22" t="s">
        <v>900</v>
      </c>
      <c r="H173" s="22" t="s">
        <v>1171</v>
      </c>
      <c r="I173" s="22" t="s">
        <v>34</v>
      </c>
      <c r="J173" s="23">
        <v>39149</v>
      </c>
      <c r="K173" s="22"/>
      <c r="L173" s="22"/>
      <c r="M173" s="22">
        <v>0</v>
      </c>
      <c r="N173" s="22"/>
      <c r="O173" s="22" t="s">
        <v>45</v>
      </c>
      <c r="P173" s="22" t="s">
        <v>36</v>
      </c>
      <c r="Q173" s="22"/>
      <c r="R173" s="22" t="s">
        <v>37</v>
      </c>
      <c r="S173" s="22">
        <v>1234567899</v>
      </c>
      <c r="T173" s="22" t="s">
        <v>1442</v>
      </c>
      <c r="U173" s="22" t="s">
        <v>1542</v>
      </c>
      <c r="V173" s="22">
        <v>8696109542</v>
      </c>
      <c r="W173" s="22" t="s">
        <v>109</v>
      </c>
      <c r="X173" s="22">
        <v>45000</v>
      </c>
      <c r="Y173" s="22" t="s">
        <v>39</v>
      </c>
      <c r="Z173" s="22" t="s">
        <v>39</v>
      </c>
      <c r="AA173" s="22" t="s">
        <v>40</v>
      </c>
      <c r="AB173" s="22">
        <v>14</v>
      </c>
      <c r="AC173" s="22" t="s">
        <v>41</v>
      </c>
      <c r="AD173" s="22">
        <v>6</v>
      </c>
    </row>
    <row r="174" spans="1:30" ht="29">
      <c r="A174" s="22">
        <v>10</v>
      </c>
      <c r="B174" s="22" t="s">
        <v>33</v>
      </c>
      <c r="C174" s="22">
        <f t="shared" si="2"/>
        <v>873</v>
      </c>
      <c r="D174" s="23">
        <v>41871</v>
      </c>
      <c r="E174" s="22" t="s">
        <v>630</v>
      </c>
      <c r="F174" s="22"/>
      <c r="G174" s="22" t="s">
        <v>901</v>
      </c>
      <c r="H174" s="22" t="s">
        <v>1172</v>
      </c>
      <c r="I174" s="22" t="s">
        <v>34</v>
      </c>
      <c r="J174" s="23">
        <v>38966</v>
      </c>
      <c r="K174" s="22"/>
      <c r="L174" s="22"/>
      <c r="M174" s="22">
        <v>0</v>
      </c>
      <c r="N174" s="22"/>
      <c r="O174" s="22" t="s">
        <v>35</v>
      </c>
      <c r="P174" s="22" t="s">
        <v>46</v>
      </c>
      <c r="Q174" s="22"/>
      <c r="R174" s="22" t="s">
        <v>37</v>
      </c>
      <c r="S174" s="22">
        <v>1234567899</v>
      </c>
      <c r="T174" s="22" t="s">
        <v>1443</v>
      </c>
      <c r="U174" s="22" t="s">
        <v>1542</v>
      </c>
      <c r="V174" s="22">
        <v>7891428970</v>
      </c>
      <c r="W174" s="22" t="s">
        <v>94</v>
      </c>
      <c r="X174" s="22">
        <v>40000</v>
      </c>
      <c r="Y174" s="22" t="s">
        <v>39</v>
      </c>
      <c r="Z174" s="22" t="s">
        <v>39</v>
      </c>
      <c r="AA174" s="22" t="s">
        <v>47</v>
      </c>
      <c r="AB174" s="22">
        <v>15</v>
      </c>
      <c r="AC174" s="22" t="s">
        <v>41</v>
      </c>
      <c r="AD174" s="22">
        <v>0</v>
      </c>
    </row>
    <row r="175" spans="1:30" ht="29">
      <c r="A175" s="22">
        <v>10</v>
      </c>
      <c r="B175" s="22" t="s">
        <v>33</v>
      </c>
      <c r="C175" s="22">
        <f t="shared" si="2"/>
        <v>874</v>
      </c>
      <c r="D175" s="23">
        <v>41871</v>
      </c>
      <c r="E175" s="22" t="s">
        <v>631</v>
      </c>
      <c r="F175" s="22"/>
      <c r="G175" s="22" t="s">
        <v>902</v>
      </c>
      <c r="H175" s="22" t="s">
        <v>1173</v>
      </c>
      <c r="I175" s="22" t="s">
        <v>44</v>
      </c>
      <c r="J175" s="23">
        <v>38148</v>
      </c>
      <c r="K175" s="22"/>
      <c r="L175" s="22"/>
      <c r="M175" s="22">
        <v>0</v>
      </c>
      <c r="N175" s="22"/>
      <c r="O175" s="22" t="s">
        <v>35</v>
      </c>
      <c r="P175" s="22" t="s">
        <v>36</v>
      </c>
      <c r="Q175" s="22"/>
      <c r="R175" s="22" t="s">
        <v>37</v>
      </c>
      <c r="S175" s="22">
        <v>1234567899</v>
      </c>
      <c r="T175" s="22" t="s">
        <v>1444</v>
      </c>
      <c r="U175" s="22" t="s">
        <v>1542</v>
      </c>
      <c r="V175" s="22">
        <v>9772057361</v>
      </c>
      <c r="W175" s="22" t="s">
        <v>94</v>
      </c>
      <c r="X175" s="22">
        <v>40000</v>
      </c>
      <c r="Y175" s="22" t="s">
        <v>39</v>
      </c>
      <c r="Z175" s="22" t="s">
        <v>39</v>
      </c>
      <c r="AA175" s="22" t="s">
        <v>40</v>
      </c>
      <c r="AB175" s="22">
        <v>17</v>
      </c>
      <c r="AC175" s="22" t="s">
        <v>41</v>
      </c>
      <c r="AD175" s="22">
        <v>0</v>
      </c>
    </row>
    <row r="176" spans="1:30" ht="29">
      <c r="A176" s="22">
        <v>10</v>
      </c>
      <c r="B176" s="22" t="s">
        <v>33</v>
      </c>
      <c r="C176" s="22">
        <f t="shared" si="2"/>
        <v>875</v>
      </c>
      <c r="D176" s="23">
        <v>42200</v>
      </c>
      <c r="E176" s="22" t="s">
        <v>632</v>
      </c>
      <c r="F176" s="22"/>
      <c r="G176" s="22" t="s">
        <v>903</v>
      </c>
      <c r="H176" s="22" t="s">
        <v>1174</v>
      </c>
      <c r="I176" s="22" t="s">
        <v>44</v>
      </c>
      <c r="J176" s="23">
        <v>38922</v>
      </c>
      <c r="K176" s="22"/>
      <c r="L176" s="22"/>
      <c r="M176" s="22">
        <v>0</v>
      </c>
      <c r="N176" s="22"/>
      <c r="O176" s="22" t="s">
        <v>35</v>
      </c>
      <c r="P176" s="22" t="s">
        <v>36</v>
      </c>
      <c r="Q176" s="22"/>
      <c r="R176" s="22" t="s">
        <v>37</v>
      </c>
      <c r="S176" s="22">
        <v>1234567899</v>
      </c>
      <c r="T176" s="22" t="s">
        <v>1445</v>
      </c>
      <c r="U176" s="22" t="s">
        <v>1542</v>
      </c>
      <c r="V176" s="22">
        <v>9660388726</v>
      </c>
      <c r="W176" s="22" t="s">
        <v>61</v>
      </c>
      <c r="X176" s="22">
        <v>45000</v>
      </c>
      <c r="Y176" s="22" t="s">
        <v>39</v>
      </c>
      <c r="Z176" s="22" t="s">
        <v>39</v>
      </c>
      <c r="AA176" s="22" t="s">
        <v>40</v>
      </c>
      <c r="AB176" s="22">
        <v>15</v>
      </c>
      <c r="AC176" s="22" t="s">
        <v>41</v>
      </c>
      <c r="AD176" s="22">
        <v>0</v>
      </c>
    </row>
    <row r="177" spans="1:30" ht="29">
      <c r="A177" s="22">
        <v>10</v>
      </c>
      <c r="B177" s="22" t="s">
        <v>33</v>
      </c>
      <c r="C177" s="22">
        <f t="shared" si="2"/>
        <v>876</v>
      </c>
      <c r="D177" s="23">
        <v>43302</v>
      </c>
      <c r="E177" s="22" t="s">
        <v>633</v>
      </c>
      <c r="F177" s="22" t="s">
        <v>70</v>
      </c>
      <c r="G177" s="22" t="s">
        <v>904</v>
      </c>
      <c r="H177" s="22" t="s">
        <v>1175</v>
      </c>
      <c r="I177" s="22" t="s">
        <v>44</v>
      </c>
      <c r="J177" s="23">
        <v>38056</v>
      </c>
      <c r="K177" s="22"/>
      <c r="L177" s="22"/>
      <c r="M177" s="22">
        <v>0</v>
      </c>
      <c r="N177" s="22"/>
      <c r="O177" s="22" t="s">
        <v>35</v>
      </c>
      <c r="P177" s="22" t="s">
        <v>36</v>
      </c>
      <c r="Q177" s="22"/>
      <c r="R177" s="22" t="s">
        <v>37</v>
      </c>
      <c r="S177" s="22">
        <v>1234567899</v>
      </c>
      <c r="T177" s="22" t="s">
        <v>1446</v>
      </c>
      <c r="U177" s="22" t="s">
        <v>1542</v>
      </c>
      <c r="V177" s="22">
        <v>9672592748</v>
      </c>
      <c r="W177" s="22" t="s">
        <v>102</v>
      </c>
      <c r="X177" s="22">
        <v>40000</v>
      </c>
      <c r="Y177" s="22" t="s">
        <v>39</v>
      </c>
      <c r="Z177" s="22" t="s">
        <v>39</v>
      </c>
      <c r="AA177" s="22" t="s">
        <v>40</v>
      </c>
      <c r="AB177" s="22">
        <v>17</v>
      </c>
      <c r="AC177" s="22" t="s">
        <v>41</v>
      </c>
      <c r="AD177" s="22">
        <v>3</v>
      </c>
    </row>
    <row r="178" spans="1:30" ht="29">
      <c r="A178" s="22">
        <v>10</v>
      </c>
      <c r="B178" s="22" t="s">
        <v>33</v>
      </c>
      <c r="C178" s="22">
        <f t="shared" si="2"/>
        <v>877</v>
      </c>
      <c r="D178" s="23">
        <v>41871</v>
      </c>
      <c r="E178" s="22" t="s">
        <v>634</v>
      </c>
      <c r="F178" s="22"/>
      <c r="G178" s="22" t="s">
        <v>905</v>
      </c>
      <c r="H178" s="22" t="s">
        <v>1176</v>
      </c>
      <c r="I178" s="22" t="s">
        <v>44</v>
      </c>
      <c r="J178" s="23">
        <v>39212</v>
      </c>
      <c r="K178" s="22"/>
      <c r="L178" s="22"/>
      <c r="M178" s="22">
        <v>0</v>
      </c>
      <c r="N178" s="22"/>
      <c r="O178" s="22" t="s">
        <v>45</v>
      </c>
      <c r="P178" s="22" t="s">
        <v>46</v>
      </c>
      <c r="Q178" s="22"/>
      <c r="R178" s="22" t="s">
        <v>37</v>
      </c>
      <c r="S178" s="22">
        <v>1234567899</v>
      </c>
      <c r="T178" s="22" t="s">
        <v>1447</v>
      </c>
      <c r="U178" s="22" t="s">
        <v>1542</v>
      </c>
      <c r="V178" s="22">
        <v>9610345874</v>
      </c>
      <c r="W178" s="22" t="s">
        <v>94</v>
      </c>
      <c r="X178" s="22">
        <v>40000</v>
      </c>
      <c r="Y178" s="22" t="s">
        <v>39</v>
      </c>
      <c r="Z178" s="22" t="s">
        <v>39</v>
      </c>
      <c r="AA178" s="22" t="s">
        <v>47</v>
      </c>
      <c r="AB178" s="22">
        <v>14</v>
      </c>
      <c r="AC178" s="22" t="s">
        <v>41</v>
      </c>
      <c r="AD178" s="22">
        <v>0</v>
      </c>
    </row>
    <row r="179" spans="1:30" ht="29">
      <c r="A179" s="22">
        <v>10</v>
      </c>
      <c r="B179" s="22" t="s">
        <v>33</v>
      </c>
      <c r="C179" s="22">
        <f t="shared" si="2"/>
        <v>878</v>
      </c>
      <c r="D179" s="23">
        <v>44086</v>
      </c>
      <c r="E179" s="22" t="s">
        <v>635</v>
      </c>
      <c r="F179" s="22"/>
      <c r="G179" s="22" t="s">
        <v>906</v>
      </c>
      <c r="H179" s="22" t="s">
        <v>1177</v>
      </c>
      <c r="I179" s="22" t="s">
        <v>34</v>
      </c>
      <c r="J179" s="23">
        <v>39143</v>
      </c>
      <c r="K179" s="22"/>
      <c r="L179" s="22"/>
      <c r="M179" s="22">
        <v>0</v>
      </c>
      <c r="N179" s="22"/>
      <c r="O179" s="22" t="s">
        <v>45</v>
      </c>
      <c r="P179" s="22" t="s">
        <v>36</v>
      </c>
      <c r="Q179" s="22"/>
      <c r="R179" s="22" t="s">
        <v>37</v>
      </c>
      <c r="S179" s="22">
        <v>1234567899</v>
      </c>
      <c r="T179" s="22" t="s">
        <v>1448</v>
      </c>
      <c r="U179" s="22" t="s">
        <v>1542</v>
      </c>
      <c r="V179" s="22">
        <v>7357819502</v>
      </c>
      <c r="W179" s="22" t="s">
        <v>110</v>
      </c>
      <c r="X179" s="22">
        <v>40000</v>
      </c>
      <c r="Y179" s="22" t="s">
        <v>39</v>
      </c>
      <c r="Z179" s="22" t="s">
        <v>67</v>
      </c>
      <c r="AA179" s="22" t="s">
        <v>40</v>
      </c>
      <c r="AB179" s="22">
        <v>14</v>
      </c>
      <c r="AC179" s="22" t="s">
        <v>41</v>
      </c>
      <c r="AD179" s="22">
        <v>6</v>
      </c>
    </row>
    <row r="180" spans="1:30" ht="29">
      <c r="A180" s="22">
        <v>10</v>
      </c>
      <c r="B180" s="22" t="s">
        <v>33</v>
      </c>
      <c r="C180" s="22">
        <f t="shared" si="2"/>
        <v>879</v>
      </c>
      <c r="D180" s="23">
        <v>44093</v>
      </c>
      <c r="E180" s="22" t="s">
        <v>636</v>
      </c>
      <c r="F180" s="22"/>
      <c r="G180" s="22" t="s">
        <v>907</v>
      </c>
      <c r="H180" s="22" t="s">
        <v>1178</v>
      </c>
      <c r="I180" s="22" t="s">
        <v>44</v>
      </c>
      <c r="J180" s="23">
        <v>39095</v>
      </c>
      <c r="K180" s="22"/>
      <c r="L180" s="22"/>
      <c r="M180" s="22">
        <v>0</v>
      </c>
      <c r="N180" s="22"/>
      <c r="O180" s="22" t="s">
        <v>45</v>
      </c>
      <c r="P180" s="22" t="s">
        <v>36</v>
      </c>
      <c r="Q180" s="22"/>
      <c r="R180" s="22" t="s">
        <v>37</v>
      </c>
      <c r="S180" s="22">
        <v>1234567899</v>
      </c>
      <c r="T180" s="22" t="s">
        <v>1449</v>
      </c>
      <c r="U180" s="22" t="s">
        <v>1542</v>
      </c>
      <c r="V180" s="22">
        <v>9414984798</v>
      </c>
      <c r="W180" s="22" t="s">
        <v>111</v>
      </c>
      <c r="X180" s="22">
        <v>45000</v>
      </c>
      <c r="Y180" s="22" t="s">
        <v>39</v>
      </c>
      <c r="Z180" s="22" t="s">
        <v>39</v>
      </c>
      <c r="AA180" s="22" t="s">
        <v>40</v>
      </c>
      <c r="AB180" s="22">
        <v>14</v>
      </c>
      <c r="AC180" s="22" t="s">
        <v>41</v>
      </c>
      <c r="AD180" s="22">
        <v>6</v>
      </c>
    </row>
    <row r="181" spans="1:30" ht="29">
      <c r="A181" s="22">
        <v>10</v>
      </c>
      <c r="B181" s="22" t="s">
        <v>33</v>
      </c>
      <c r="C181" s="22">
        <f t="shared" si="2"/>
        <v>880</v>
      </c>
      <c r="D181" s="23">
        <v>42198</v>
      </c>
      <c r="E181" s="22" t="s">
        <v>637</v>
      </c>
      <c r="F181" s="22"/>
      <c r="G181" s="22" t="s">
        <v>908</v>
      </c>
      <c r="H181" s="22" t="s">
        <v>1179</v>
      </c>
      <c r="I181" s="22" t="s">
        <v>44</v>
      </c>
      <c r="J181" s="23">
        <v>39220</v>
      </c>
      <c r="K181" s="22"/>
      <c r="L181" s="22"/>
      <c r="M181" s="22">
        <v>0</v>
      </c>
      <c r="N181" s="22"/>
      <c r="O181" s="22" t="s">
        <v>35</v>
      </c>
      <c r="P181" s="22" t="s">
        <v>36</v>
      </c>
      <c r="Q181" s="22"/>
      <c r="R181" s="22" t="s">
        <v>37</v>
      </c>
      <c r="S181" s="22">
        <v>1234567899</v>
      </c>
      <c r="T181" s="22" t="s">
        <v>1450</v>
      </c>
      <c r="U181" s="22" t="s">
        <v>1542</v>
      </c>
      <c r="V181" s="22">
        <v>9887054335</v>
      </c>
      <c r="W181" s="22" t="s">
        <v>78</v>
      </c>
      <c r="X181" s="22">
        <v>45000</v>
      </c>
      <c r="Y181" s="22" t="s">
        <v>39</v>
      </c>
      <c r="Z181" s="22" t="s">
        <v>39</v>
      </c>
      <c r="AA181" s="22" t="s">
        <v>40</v>
      </c>
      <c r="AB181" s="22">
        <v>14</v>
      </c>
      <c r="AC181" s="22" t="s">
        <v>41</v>
      </c>
      <c r="AD181" s="22">
        <v>2</v>
      </c>
    </row>
    <row r="182" spans="1:30" ht="29">
      <c r="A182" s="22">
        <v>10</v>
      </c>
      <c r="B182" s="22" t="s">
        <v>33</v>
      </c>
      <c r="C182" s="22">
        <f t="shared" si="2"/>
        <v>881</v>
      </c>
      <c r="D182" s="23">
        <v>41871</v>
      </c>
      <c r="E182" s="22" t="s">
        <v>638</v>
      </c>
      <c r="F182" s="22"/>
      <c r="G182" s="22" t="s">
        <v>909</v>
      </c>
      <c r="H182" s="22" t="s">
        <v>1180</v>
      </c>
      <c r="I182" s="22" t="s">
        <v>44</v>
      </c>
      <c r="J182" s="23">
        <v>38732</v>
      </c>
      <c r="K182" s="22"/>
      <c r="L182" s="22"/>
      <c r="M182" s="22">
        <v>0</v>
      </c>
      <c r="N182" s="22"/>
      <c r="O182" s="22" t="s">
        <v>35</v>
      </c>
      <c r="P182" s="22" t="s">
        <v>36</v>
      </c>
      <c r="Q182" s="22"/>
      <c r="R182" s="22" t="s">
        <v>37</v>
      </c>
      <c r="S182" s="22">
        <v>1234567899</v>
      </c>
      <c r="T182" s="22" t="s">
        <v>1451</v>
      </c>
      <c r="U182" s="22" t="s">
        <v>1542</v>
      </c>
      <c r="V182" s="22">
        <v>9610269622</v>
      </c>
      <c r="W182" s="22" t="s">
        <v>94</v>
      </c>
      <c r="X182" s="22">
        <v>40000</v>
      </c>
      <c r="Y182" s="22" t="s">
        <v>39</v>
      </c>
      <c r="Z182" s="22" t="s">
        <v>39</v>
      </c>
      <c r="AA182" s="22" t="s">
        <v>40</v>
      </c>
      <c r="AB182" s="22">
        <v>15</v>
      </c>
      <c r="AC182" s="22" t="s">
        <v>41</v>
      </c>
      <c r="AD182" s="22">
        <v>0</v>
      </c>
    </row>
    <row r="183" spans="1:30" ht="29">
      <c r="A183" s="22">
        <v>10</v>
      </c>
      <c r="B183" s="22" t="s">
        <v>33</v>
      </c>
      <c r="C183" s="22">
        <f t="shared" si="2"/>
        <v>882</v>
      </c>
      <c r="D183" s="23">
        <v>43665</v>
      </c>
      <c r="E183" s="22" t="s">
        <v>639</v>
      </c>
      <c r="F183" s="22"/>
      <c r="G183" s="22" t="s">
        <v>910</v>
      </c>
      <c r="H183" s="22" t="s">
        <v>1181</v>
      </c>
      <c r="I183" s="22" t="s">
        <v>44</v>
      </c>
      <c r="J183" s="23">
        <v>38973</v>
      </c>
      <c r="K183" s="22"/>
      <c r="L183" s="22"/>
      <c r="M183" s="22">
        <v>0</v>
      </c>
      <c r="N183" s="22"/>
      <c r="O183" s="22" t="s">
        <v>45</v>
      </c>
      <c r="P183" s="22" t="s">
        <v>36</v>
      </c>
      <c r="Q183" s="22"/>
      <c r="R183" s="22" t="s">
        <v>37</v>
      </c>
      <c r="S183" s="22">
        <v>1234567899</v>
      </c>
      <c r="T183" s="22" t="s">
        <v>1452</v>
      </c>
      <c r="U183" s="22" t="s">
        <v>1542</v>
      </c>
      <c r="V183" s="22">
        <v>9783599940</v>
      </c>
      <c r="W183" s="22" t="s">
        <v>112</v>
      </c>
      <c r="X183" s="22">
        <v>45000</v>
      </c>
      <c r="Y183" s="22" t="s">
        <v>39</v>
      </c>
      <c r="Z183" s="22" t="s">
        <v>39</v>
      </c>
      <c r="AA183" s="22" t="s">
        <v>40</v>
      </c>
      <c r="AB183" s="22">
        <v>15</v>
      </c>
      <c r="AC183" s="22" t="s">
        <v>41</v>
      </c>
      <c r="AD183" s="22">
        <v>6</v>
      </c>
    </row>
    <row r="184" spans="1:30" ht="29">
      <c r="A184" s="22">
        <v>10</v>
      </c>
      <c r="B184" s="22" t="s">
        <v>33</v>
      </c>
      <c r="C184" s="22">
        <f t="shared" si="2"/>
        <v>883</v>
      </c>
      <c r="D184" s="23">
        <v>44226</v>
      </c>
      <c r="E184" s="22" t="s">
        <v>640</v>
      </c>
      <c r="F184" s="22"/>
      <c r="G184" s="22" t="s">
        <v>911</v>
      </c>
      <c r="H184" s="22" t="s">
        <v>1182</v>
      </c>
      <c r="I184" s="22" t="s">
        <v>34</v>
      </c>
      <c r="J184" s="23">
        <v>39267</v>
      </c>
      <c r="K184" s="22"/>
      <c r="L184" s="22"/>
      <c r="M184" s="22">
        <v>0</v>
      </c>
      <c r="N184" s="22"/>
      <c r="O184" s="22" t="s">
        <v>45</v>
      </c>
      <c r="P184" s="22" t="s">
        <v>46</v>
      </c>
      <c r="Q184" s="22"/>
      <c r="R184" s="22" t="s">
        <v>37</v>
      </c>
      <c r="S184" s="22">
        <v>1234567899</v>
      </c>
      <c r="T184" s="22" t="s">
        <v>1453</v>
      </c>
      <c r="U184" s="22" t="s">
        <v>1542</v>
      </c>
      <c r="V184" s="22">
        <v>6376182311</v>
      </c>
      <c r="W184" s="22" t="s">
        <v>369</v>
      </c>
      <c r="X184" s="22">
        <v>70000</v>
      </c>
      <c r="Y184" s="22" t="s">
        <v>39</v>
      </c>
      <c r="Z184" s="22" t="s">
        <v>39</v>
      </c>
      <c r="AA184" s="22" t="s">
        <v>47</v>
      </c>
      <c r="AB184" s="22">
        <v>14</v>
      </c>
      <c r="AC184" s="22" t="s">
        <v>41</v>
      </c>
      <c r="AD184" s="22">
        <v>0</v>
      </c>
    </row>
    <row r="185" spans="1:30" ht="29">
      <c r="A185" s="22">
        <v>10</v>
      </c>
      <c r="B185" s="22" t="s">
        <v>33</v>
      </c>
      <c r="C185" s="22">
        <f t="shared" si="2"/>
        <v>884</v>
      </c>
      <c r="D185" s="23">
        <v>43677</v>
      </c>
      <c r="E185" s="22" t="s">
        <v>641</v>
      </c>
      <c r="F185" s="22"/>
      <c r="G185" s="22" t="s">
        <v>912</v>
      </c>
      <c r="H185" s="22" t="s">
        <v>1183</v>
      </c>
      <c r="I185" s="22" t="s">
        <v>34</v>
      </c>
      <c r="J185" s="23">
        <v>39452</v>
      </c>
      <c r="K185" s="22"/>
      <c r="L185" s="22"/>
      <c r="M185" s="22">
        <v>0</v>
      </c>
      <c r="N185" s="22"/>
      <c r="O185" s="22" t="s">
        <v>45</v>
      </c>
      <c r="P185" s="22" t="s">
        <v>46</v>
      </c>
      <c r="Q185" s="22"/>
      <c r="R185" s="22" t="s">
        <v>37</v>
      </c>
      <c r="S185" s="22">
        <v>1234567899</v>
      </c>
      <c r="T185" s="22" t="s">
        <v>1454</v>
      </c>
      <c r="U185" s="22" t="s">
        <v>1542</v>
      </c>
      <c r="V185" s="22">
        <v>6376009453</v>
      </c>
      <c r="W185" s="22" t="s">
        <v>113</v>
      </c>
      <c r="X185" s="22">
        <v>40000</v>
      </c>
      <c r="Y185" s="22" t="s">
        <v>39</v>
      </c>
      <c r="Z185" s="22" t="s">
        <v>39</v>
      </c>
      <c r="AA185" s="22" t="s">
        <v>47</v>
      </c>
      <c r="AB185" s="22">
        <v>13</v>
      </c>
      <c r="AC185" s="22" t="s">
        <v>41</v>
      </c>
      <c r="AD185" s="22">
        <v>0</v>
      </c>
    </row>
    <row r="186" spans="1:30" ht="29">
      <c r="A186" s="22">
        <v>10</v>
      </c>
      <c r="B186" s="22" t="s">
        <v>33</v>
      </c>
      <c r="C186" s="22">
        <f t="shared" si="2"/>
        <v>885</v>
      </c>
      <c r="D186" s="23">
        <v>41871</v>
      </c>
      <c r="E186" s="22" t="s">
        <v>642</v>
      </c>
      <c r="F186" s="22"/>
      <c r="G186" s="22" t="s">
        <v>913</v>
      </c>
      <c r="H186" s="22" t="s">
        <v>1184</v>
      </c>
      <c r="I186" s="22" t="s">
        <v>44</v>
      </c>
      <c r="J186" s="23">
        <v>38327</v>
      </c>
      <c r="K186" s="22"/>
      <c r="L186" s="22"/>
      <c r="M186" s="22">
        <v>0</v>
      </c>
      <c r="N186" s="22"/>
      <c r="O186" s="22" t="s">
        <v>35</v>
      </c>
      <c r="P186" s="22" t="s">
        <v>36</v>
      </c>
      <c r="Q186" s="22"/>
      <c r="R186" s="22" t="s">
        <v>37</v>
      </c>
      <c r="S186" s="22">
        <v>1234567899</v>
      </c>
      <c r="T186" s="22" t="s">
        <v>1455</v>
      </c>
      <c r="U186" s="22" t="s">
        <v>1542</v>
      </c>
      <c r="V186" s="22">
        <v>9772129541</v>
      </c>
      <c r="W186" s="22" t="s">
        <v>94</v>
      </c>
      <c r="X186" s="22">
        <v>40000</v>
      </c>
      <c r="Y186" s="22" t="s">
        <v>39</v>
      </c>
      <c r="Z186" s="22" t="s">
        <v>39</v>
      </c>
      <c r="AA186" s="22" t="s">
        <v>40</v>
      </c>
      <c r="AB186" s="22">
        <v>17</v>
      </c>
      <c r="AC186" s="22" t="s">
        <v>41</v>
      </c>
      <c r="AD186" s="22">
        <v>0</v>
      </c>
    </row>
    <row r="187" spans="1:30" ht="29">
      <c r="A187" s="22">
        <v>10</v>
      </c>
      <c r="B187" s="22" t="s">
        <v>33</v>
      </c>
      <c r="C187" s="22">
        <f t="shared" si="2"/>
        <v>886</v>
      </c>
      <c r="D187" s="23">
        <v>42922</v>
      </c>
      <c r="E187" s="22" t="s">
        <v>643</v>
      </c>
      <c r="F187" s="22"/>
      <c r="G187" s="22" t="s">
        <v>914</v>
      </c>
      <c r="H187" s="22" t="s">
        <v>1185</v>
      </c>
      <c r="I187" s="22" t="s">
        <v>34</v>
      </c>
      <c r="J187" s="23">
        <v>38888</v>
      </c>
      <c r="K187" s="22"/>
      <c r="L187" s="22"/>
      <c r="M187" s="22">
        <v>0</v>
      </c>
      <c r="N187" s="22"/>
      <c r="O187" s="22" t="s">
        <v>45</v>
      </c>
      <c r="P187" s="22" t="s">
        <v>36</v>
      </c>
      <c r="Q187" s="22"/>
      <c r="R187" s="22" t="s">
        <v>37</v>
      </c>
      <c r="S187" s="22">
        <v>1234567899</v>
      </c>
      <c r="T187" s="22" t="s">
        <v>1456</v>
      </c>
      <c r="U187" s="22" t="s">
        <v>1542</v>
      </c>
      <c r="V187" s="22">
        <v>9982492186</v>
      </c>
      <c r="W187" s="22" t="s">
        <v>107</v>
      </c>
      <c r="X187" s="22">
        <v>40000</v>
      </c>
      <c r="Y187" s="22" t="s">
        <v>39</v>
      </c>
      <c r="Z187" s="22" t="s">
        <v>39</v>
      </c>
      <c r="AA187" s="22" t="s">
        <v>40</v>
      </c>
      <c r="AB187" s="22">
        <v>15</v>
      </c>
      <c r="AC187" s="22" t="s">
        <v>41</v>
      </c>
      <c r="AD187" s="22">
        <v>3</v>
      </c>
    </row>
    <row r="188" spans="1:30" ht="29">
      <c r="A188" s="22">
        <v>10</v>
      </c>
      <c r="B188" s="22" t="s">
        <v>33</v>
      </c>
      <c r="C188" s="22">
        <f t="shared" si="2"/>
        <v>887</v>
      </c>
      <c r="D188" s="23">
        <v>41871</v>
      </c>
      <c r="E188" s="22" t="s">
        <v>644</v>
      </c>
      <c r="F188" s="22"/>
      <c r="G188" s="22" t="s">
        <v>915</v>
      </c>
      <c r="H188" s="22" t="s">
        <v>1186</v>
      </c>
      <c r="I188" s="22" t="s">
        <v>44</v>
      </c>
      <c r="J188" s="23">
        <v>38888</v>
      </c>
      <c r="K188" s="22"/>
      <c r="L188" s="22"/>
      <c r="M188" s="22">
        <v>0</v>
      </c>
      <c r="N188" s="22"/>
      <c r="O188" s="22" t="s">
        <v>45</v>
      </c>
      <c r="P188" s="22" t="s">
        <v>36</v>
      </c>
      <c r="Q188" s="22"/>
      <c r="R188" s="22" t="s">
        <v>37</v>
      </c>
      <c r="S188" s="22">
        <v>1234567899</v>
      </c>
      <c r="T188" s="22" t="s">
        <v>1457</v>
      </c>
      <c r="U188" s="22" t="s">
        <v>1542</v>
      </c>
      <c r="V188" s="22">
        <v>9672690359</v>
      </c>
      <c r="W188" s="22" t="s">
        <v>94</v>
      </c>
      <c r="X188" s="22">
        <v>40000</v>
      </c>
      <c r="Y188" s="22" t="s">
        <v>39</v>
      </c>
      <c r="Z188" s="22" t="s">
        <v>39</v>
      </c>
      <c r="AA188" s="22" t="s">
        <v>40</v>
      </c>
      <c r="AB188" s="22">
        <v>15</v>
      </c>
      <c r="AC188" s="22" t="s">
        <v>41</v>
      </c>
      <c r="AD188" s="22">
        <v>0</v>
      </c>
    </row>
    <row r="189" spans="1:30" ht="29">
      <c r="A189" s="22">
        <v>10</v>
      </c>
      <c r="B189" s="22" t="s">
        <v>33</v>
      </c>
      <c r="C189" s="22">
        <f t="shared" si="2"/>
        <v>888</v>
      </c>
      <c r="D189" s="23">
        <v>44169</v>
      </c>
      <c r="E189" s="22" t="s">
        <v>645</v>
      </c>
      <c r="F189" s="22"/>
      <c r="G189" s="22" t="s">
        <v>916</v>
      </c>
      <c r="H189" s="22" t="s">
        <v>1187</v>
      </c>
      <c r="I189" s="22" t="s">
        <v>44</v>
      </c>
      <c r="J189" s="23">
        <v>39141</v>
      </c>
      <c r="K189" s="22"/>
      <c r="L189" s="22"/>
      <c r="M189" s="22">
        <v>0</v>
      </c>
      <c r="N189" s="22"/>
      <c r="O189" s="22" t="s">
        <v>45</v>
      </c>
      <c r="P189" s="22" t="s">
        <v>36</v>
      </c>
      <c r="Q189" s="22"/>
      <c r="R189" s="22" t="s">
        <v>37</v>
      </c>
      <c r="S189" s="22">
        <v>1234567899</v>
      </c>
      <c r="T189" s="22" t="s">
        <v>1458</v>
      </c>
      <c r="U189" s="22" t="s">
        <v>1542</v>
      </c>
      <c r="V189" s="22">
        <v>9414505355</v>
      </c>
      <c r="W189" s="22" t="s">
        <v>324</v>
      </c>
      <c r="X189" s="22">
        <v>50000</v>
      </c>
      <c r="Y189" s="22" t="s">
        <v>39</v>
      </c>
      <c r="Z189" s="22" t="s">
        <v>39</v>
      </c>
      <c r="AA189" s="22" t="s">
        <v>40</v>
      </c>
      <c r="AB189" s="22">
        <v>14</v>
      </c>
      <c r="AC189" s="22" t="s">
        <v>41</v>
      </c>
      <c r="AD189" s="22">
        <v>8</v>
      </c>
    </row>
    <row r="190" spans="1:30" ht="29">
      <c r="A190" s="22">
        <v>10</v>
      </c>
      <c r="B190" s="22" t="s">
        <v>33</v>
      </c>
      <c r="C190" s="22">
        <f t="shared" si="2"/>
        <v>889</v>
      </c>
      <c r="D190" s="23">
        <v>41871</v>
      </c>
      <c r="E190" s="22" t="s">
        <v>646</v>
      </c>
      <c r="F190" s="22"/>
      <c r="G190" s="22" t="s">
        <v>917</v>
      </c>
      <c r="H190" s="22" t="s">
        <v>1188</v>
      </c>
      <c r="I190" s="22" t="s">
        <v>44</v>
      </c>
      <c r="J190" s="23">
        <v>39025</v>
      </c>
      <c r="K190" s="22"/>
      <c r="L190" s="22"/>
      <c r="M190" s="22">
        <v>0</v>
      </c>
      <c r="N190" s="22"/>
      <c r="O190" s="22" t="s">
        <v>45</v>
      </c>
      <c r="P190" s="22" t="s">
        <v>36</v>
      </c>
      <c r="Q190" s="22"/>
      <c r="R190" s="22" t="s">
        <v>37</v>
      </c>
      <c r="S190" s="22">
        <v>1234567899</v>
      </c>
      <c r="T190" s="22" t="s">
        <v>1459</v>
      </c>
      <c r="U190" s="22" t="s">
        <v>1542</v>
      </c>
      <c r="V190" s="22">
        <v>9628753401</v>
      </c>
      <c r="W190" s="22" t="s">
        <v>94</v>
      </c>
      <c r="X190" s="22">
        <v>40000</v>
      </c>
      <c r="Y190" s="22" t="s">
        <v>39</v>
      </c>
      <c r="Z190" s="22" t="s">
        <v>39</v>
      </c>
      <c r="AA190" s="22" t="s">
        <v>40</v>
      </c>
      <c r="AB190" s="22">
        <v>15</v>
      </c>
      <c r="AC190" s="22" t="s">
        <v>41</v>
      </c>
      <c r="AD190" s="22">
        <v>0</v>
      </c>
    </row>
    <row r="191" spans="1:30" ht="29">
      <c r="A191" s="22">
        <v>10</v>
      </c>
      <c r="B191" s="22" t="s">
        <v>33</v>
      </c>
      <c r="C191" s="22">
        <f t="shared" si="2"/>
        <v>890</v>
      </c>
      <c r="D191" s="23">
        <v>43662</v>
      </c>
      <c r="E191" s="22" t="s">
        <v>647</v>
      </c>
      <c r="F191" s="22" t="s">
        <v>70</v>
      </c>
      <c r="G191" s="22" t="s">
        <v>918</v>
      </c>
      <c r="H191" s="22" t="s">
        <v>1189</v>
      </c>
      <c r="I191" s="22" t="s">
        <v>34</v>
      </c>
      <c r="J191" s="23">
        <v>38092</v>
      </c>
      <c r="K191" s="22"/>
      <c r="L191" s="22"/>
      <c r="M191" s="22">
        <v>0</v>
      </c>
      <c r="N191" s="22"/>
      <c r="O191" s="22" t="s">
        <v>35</v>
      </c>
      <c r="P191" s="22" t="s">
        <v>36</v>
      </c>
      <c r="Q191" s="22"/>
      <c r="R191" s="22" t="s">
        <v>37</v>
      </c>
      <c r="S191" s="22">
        <v>1234567899</v>
      </c>
      <c r="T191" s="22" t="s">
        <v>1460</v>
      </c>
      <c r="U191" s="22" t="s">
        <v>1542</v>
      </c>
      <c r="V191" s="22">
        <v>8502924690</v>
      </c>
      <c r="W191" s="22" t="s">
        <v>114</v>
      </c>
      <c r="X191" s="22">
        <v>40000</v>
      </c>
      <c r="Y191" s="22" t="s">
        <v>39</v>
      </c>
      <c r="Z191" s="22" t="s">
        <v>39</v>
      </c>
      <c r="AA191" s="22" t="s">
        <v>40</v>
      </c>
      <c r="AB191" s="22">
        <v>17</v>
      </c>
      <c r="AC191" s="22" t="s">
        <v>41</v>
      </c>
      <c r="AD191" s="22">
        <v>4</v>
      </c>
    </row>
    <row r="192" spans="1:30" ht="29">
      <c r="A192" s="22">
        <v>10</v>
      </c>
      <c r="B192" s="22" t="s">
        <v>33</v>
      </c>
      <c r="C192" s="22">
        <f t="shared" si="2"/>
        <v>891</v>
      </c>
      <c r="D192" s="23">
        <v>43671</v>
      </c>
      <c r="E192" s="22" t="s">
        <v>648</v>
      </c>
      <c r="F192" s="22"/>
      <c r="G192" s="22" t="s">
        <v>919</v>
      </c>
      <c r="H192" s="22" t="s">
        <v>1190</v>
      </c>
      <c r="I192" s="22" t="s">
        <v>44</v>
      </c>
      <c r="J192" s="23">
        <v>38266</v>
      </c>
      <c r="K192" s="22"/>
      <c r="L192" s="22"/>
      <c r="M192" s="22">
        <v>0</v>
      </c>
      <c r="N192" s="22"/>
      <c r="O192" s="22" t="s">
        <v>35</v>
      </c>
      <c r="P192" s="22" t="s">
        <v>36</v>
      </c>
      <c r="Q192" s="22"/>
      <c r="R192" s="22" t="s">
        <v>37</v>
      </c>
      <c r="S192" s="22">
        <v>1234567899</v>
      </c>
      <c r="T192" s="22" t="s">
        <v>1461</v>
      </c>
      <c r="U192" s="22" t="s">
        <v>1542</v>
      </c>
      <c r="V192" s="22">
        <v>9982833127</v>
      </c>
      <c r="W192" s="22" t="s">
        <v>113</v>
      </c>
      <c r="X192" s="22">
        <v>40000</v>
      </c>
      <c r="Y192" s="22" t="s">
        <v>39</v>
      </c>
      <c r="Z192" s="22" t="s">
        <v>39</v>
      </c>
      <c r="AA192" s="22" t="s">
        <v>40</v>
      </c>
      <c r="AB192" s="22">
        <v>17</v>
      </c>
      <c r="AC192" s="22" t="s">
        <v>41</v>
      </c>
      <c r="AD192" s="22">
        <v>0</v>
      </c>
    </row>
    <row r="193" spans="1:30" ht="29">
      <c r="A193" s="22">
        <v>10</v>
      </c>
      <c r="B193" s="22" t="s">
        <v>33</v>
      </c>
      <c r="C193" s="22">
        <f t="shared" si="2"/>
        <v>892</v>
      </c>
      <c r="D193" s="23">
        <v>42926</v>
      </c>
      <c r="E193" s="22" t="s">
        <v>649</v>
      </c>
      <c r="F193" s="22"/>
      <c r="G193" s="22" t="s">
        <v>920</v>
      </c>
      <c r="H193" s="22" t="s">
        <v>1191</v>
      </c>
      <c r="I193" s="22" t="s">
        <v>44</v>
      </c>
      <c r="J193" s="23">
        <v>38936</v>
      </c>
      <c r="K193" s="22"/>
      <c r="L193" s="22"/>
      <c r="M193" s="22">
        <v>0</v>
      </c>
      <c r="N193" s="22"/>
      <c r="O193" s="22" t="s">
        <v>35</v>
      </c>
      <c r="P193" s="22" t="s">
        <v>36</v>
      </c>
      <c r="Q193" s="22"/>
      <c r="R193" s="22" t="s">
        <v>37</v>
      </c>
      <c r="S193" s="22">
        <v>1234567899</v>
      </c>
      <c r="T193" s="22" t="s">
        <v>1462</v>
      </c>
      <c r="U193" s="22" t="s">
        <v>1542</v>
      </c>
      <c r="V193" s="22">
        <v>9785807147</v>
      </c>
      <c r="W193" s="22" t="s">
        <v>68</v>
      </c>
      <c r="X193" s="22">
        <v>40000</v>
      </c>
      <c r="Y193" s="22" t="s">
        <v>39</v>
      </c>
      <c r="Z193" s="22" t="s">
        <v>67</v>
      </c>
      <c r="AA193" s="22" t="s">
        <v>40</v>
      </c>
      <c r="AB193" s="22">
        <v>15</v>
      </c>
      <c r="AC193" s="22" t="s">
        <v>41</v>
      </c>
      <c r="AD193" s="22">
        <v>3</v>
      </c>
    </row>
    <row r="194" spans="1:30" ht="29">
      <c r="A194" s="22">
        <v>10</v>
      </c>
      <c r="B194" s="22" t="s">
        <v>33</v>
      </c>
      <c r="C194" s="22">
        <f t="shared" si="2"/>
        <v>893</v>
      </c>
      <c r="D194" s="23">
        <v>43678</v>
      </c>
      <c r="E194" s="22" t="s">
        <v>650</v>
      </c>
      <c r="F194" s="22"/>
      <c r="G194" s="22" t="s">
        <v>921</v>
      </c>
      <c r="H194" s="22" t="s">
        <v>1192</v>
      </c>
      <c r="I194" s="22" t="s">
        <v>34</v>
      </c>
      <c r="J194" s="23">
        <v>39075</v>
      </c>
      <c r="K194" s="22"/>
      <c r="L194" s="22"/>
      <c r="M194" s="22">
        <v>0</v>
      </c>
      <c r="N194" s="22"/>
      <c r="O194" s="22" t="s">
        <v>35</v>
      </c>
      <c r="P194" s="22" t="s">
        <v>36</v>
      </c>
      <c r="Q194" s="22"/>
      <c r="R194" s="22" t="s">
        <v>37</v>
      </c>
      <c r="S194" s="22">
        <v>1234567899</v>
      </c>
      <c r="T194" s="22" t="s">
        <v>1463</v>
      </c>
      <c r="U194" s="22" t="s">
        <v>1542</v>
      </c>
      <c r="V194" s="22">
        <v>9461374675</v>
      </c>
      <c r="W194" s="22" t="s">
        <v>113</v>
      </c>
      <c r="X194" s="22">
        <v>40000</v>
      </c>
      <c r="Y194" s="22" t="s">
        <v>39</v>
      </c>
      <c r="Z194" s="22" t="s">
        <v>39</v>
      </c>
      <c r="AA194" s="22" t="s">
        <v>40</v>
      </c>
      <c r="AB194" s="22">
        <v>15</v>
      </c>
      <c r="AC194" s="22" t="s">
        <v>41</v>
      </c>
      <c r="AD194" s="22">
        <v>0</v>
      </c>
    </row>
    <row r="195" spans="1:30" ht="29">
      <c r="A195" s="22">
        <v>10</v>
      </c>
      <c r="B195" s="22" t="s">
        <v>33</v>
      </c>
      <c r="C195" s="22">
        <f t="shared" si="2"/>
        <v>894</v>
      </c>
      <c r="D195" s="23">
        <v>44061</v>
      </c>
      <c r="E195" s="22" t="s">
        <v>651</v>
      </c>
      <c r="F195" s="22"/>
      <c r="G195" s="22" t="s">
        <v>922</v>
      </c>
      <c r="H195" s="22" t="s">
        <v>1193</v>
      </c>
      <c r="I195" s="22" t="s">
        <v>44</v>
      </c>
      <c r="J195" s="23">
        <v>39216</v>
      </c>
      <c r="K195" s="22"/>
      <c r="L195" s="22"/>
      <c r="M195" s="22">
        <v>0</v>
      </c>
      <c r="N195" s="22"/>
      <c r="O195" s="22" t="s">
        <v>45</v>
      </c>
      <c r="P195" s="22" t="s">
        <v>46</v>
      </c>
      <c r="Q195" s="22"/>
      <c r="R195" s="22" t="s">
        <v>37</v>
      </c>
      <c r="S195" s="22">
        <v>1234567899</v>
      </c>
      <c r="T195" s="22" t="s">
        <v>1464</v>
      </c>
      <c r="U195" s="22" t="s">
        <v>1542</v>
      </c>
      <c r="V195" s="22">
        <v>7740828502</v>
      </c>
      <c r="W195" s="22" t="s">
        <v>48</v>
      </c>
      <c r="X195" s="22">
        <v>40000</v>
      </c>
      <c r="Y195" s="22" t="s">
        <v>39</v>
      </c>
      <c r="Z195" s="22" t="s">
        <v>39</v>
      </c>
      <c r="AA195" s="22" t="s">
        <v>47</v>
      </c>
      <c r="AB195" s="22">
        <v>14</v>
      </c>
      <c r="AC195" s="22" t="s">
        <v>41</v>
      </c>
      <c r="AD195" s="22">
        <v>0</v>
      </c>
    </row>
    <row r="196" spans="1:30" ht="29">
      <c r="A196" s="22">
        <v>10</v>
      </c>
      <c r="B196" s="22" t="s">
        <v>33</v>
      </c>
      <c r="C196" s="22">
        <f aca="true" t="shared" si="3" ref="C196:C259">C195+1</f>
        <v>895</v>
      </c>
      <c r="D196" s="23">
        <v>43302</v>
      </c>
      <c r="E196" s="22" t="s">
        <v>652</v>
      </c>
      <c r="F196" s="22"/>
      <c r="G196" s="22" t="s">
        <v>923</v>
      </c>
      <c r="H196" s="22" t="s">
        <v>1194</v>
      </c>
      <c r="I196" s="22" t="s">
        <v>44</v>
      </c>
      <c r="J196" s="23">
        <v>39180</v>
      </c>
      <c r="K196" s="22"/>
      <c r="L196" s="22"/>
      <c r="M196" s="22">
        <v>0</v>
      </c>
      <c r="N196" s="22"/>
      <c r="O196" s="22" t="s">
        <v>35</v>
      </c>
      <c r="P196" s="22" t="s">
        <v>36</v>
      </c>
      <c r="Q196" s="22"/>
      <c r="R196" s="22" t="s">
        <v>37</v>
      </c>
      <c r="S196" s="22">
        <v>1234567899</v>
      </c>
      <c r="T196" s="22" t="s">
        <v>1465</v>
      </c>
      <c r="U196" s="22" t="s">
        <v>1542</v>
      </c>
      <c r="V196" s="22">
        <v>9649550661</v>
      </c>
      <c r="W196" s="22" t="s">
        <v>115</v>
      </c>
      <c r="X196" s="22">
        <v>65000</v>
      </c>
      <c r="Y196" s="22" t="s">
        <v>39</v>
      </c>
      <c r="Z196" s="22" t="s">
        <v>39</v>
      </c>
      <c r="AA196" s="22" t="s">
        <v>40</v>
      </c>
      <c r="AB196" s="22">
        <v>14</v>
      </c>
      <c r="AC196" s="22" t="s">
        <v>41</v>
      </c>
      <c r="AD196" s="22">
        <v>6</v>
      </c>
    </row>
    <row r="197" spans="1:30" ht="29">
      <c r="A197" s="22">
        <v>10</v>
      </c>
      <c r="B197" s="22" t="s">
        <v>33</v>
      </c>
      <c r="C197" s="22">
        <f t="shared" si="3"/>
        <v>896</v>
      </c>
      <c r="D197" s="23">
        <v>43668</v>
      </c>
      <c r="E197" s="22" t="s">
        <v>653</v>
      </c>
      <c r="F197" s="22"/>
      <c r="G197" s="22" t="s">
        <v>924</v>
      </c>
      <c r="H197" s="22" t="s">
        <v>1195</v>
      </c>
      <c r="I197" s="22" t="s">
        <v>34</v>
      </c>
      <c r="J197" s="23">
        <v>39278</v>
      </c>
      <c r="K197" s="22"/>
      <c r="L197" s="22"/>
      <c r="M197" s="22">
        <v>0</v>
      </c>
      <c r="N197" s="22"/>
      <c r="O197" s="22" t="s">
        <v>45</v>
      </c>
      <c r="P197" s="22" t="s">
        <v>36</v>
      </c>
      <c r="Q197" s="22"/>
      <c r="R197" s="22" t="s">
        <v>37</v>
      </c>
      <c r="S197" s="22">
        <v>1234567899</v>
      </c>
      <c r="T197" s="22" t="s">
        <v>1466</v>
      </c>
      <c r="U197" s="22" t="s">
        <v>1542</v>
      </c>
      <c r="V197" s="22">
        <v>9694703389</v>
      </c>
      <c r="W197" s="22" t="s">
        <v>116</v>
      </c>
      <c r="X197" s="22">
        <v>50000</v>
      </c>
      <c r="Y197" s="22" t="s">
        <v>39</v>
      </c>
      <c r="Z197" s="22" t="s">
        <v>39</v>
      </c>
      <c r="AA197" s="22" t="s">
        <v>40</v>
      </c>
      <c r="AB197" s="22">
        <v>14</v>
      </c>
      <c r="AC197" s="22" t="s">
        <v>41</v>
      </c>
      <c r="AD197" s="22">
        <v>0</v>
      </c>
    </row>
    <row r="198" spans="1:30" ht="29">
      <c r="A198" s="22">
        <v>10</v>
      </c>
      <c r="B198" s="22" t="s">
        <v>33</v>
      </c>
      <c r="C198" s="22">
        <f t="shared" si="3"/>
        <v>897</v>
      </c>
      <c r="D198" s="23">
        <v>44074</v>
      </c>
      <c r="E198" s="22" t="s">
        <v>654</v>
      </c>
      <c r="F198" s="22"/>
      <c r="G198" s="22" t="s">
        <v>925</v>
      </c>
      <c r="H198" s="22" t="s">
        <v>1196</v>
      </c>
      <c r="I198" s="22" t="s">
        <v>34</v>
      </c>
      <c r="J198" s="23">
        <v>38457</v>
      </c>
      <c r="K198" s="22"/>
      <c r="L198" s="22"/>
      <c r="M198" s="22">
        <v>0</v>
      </c>
      <c r="N198" s="22"/>
      <c r="O198" s="22" t="s">
        <v>35</v>
      </c>
      <c r="P198" s="22" t="s">
        <v>36</v>
      </c>
      <c r="Q198" s="22"/>
      <c r="R198" s="22" t="s">
        <v>37</v>
      </c>
      <c r="S198" s="22">
        <v>1234567899</v>
      </c>
      <c r="T198" s="22" t="s">
        <v>1467</v>
      </c>
      <c r="U198" s="22" t="s">
        <v>1542</v>
      </c>
      <c r="V198" s="22">
        <v>8107055392</v>
      </c>
      <c r="W198" s="22" t="s">
        <v>117</v>
      </c>
      <c r="X198" s="22">
        <v>40000</v>
      </c>
      <c r="Y198" s="22" t="s">
        <v>39</v>
      </c>
      <c r="Z198" s="22" t="s">
        <v>39</v>
      </c>
      <c r="AA198" s="22" t="s">
        <v>40</v>
      </c>
      <c r="AB198" s="22">
        <v>16</v>
      </c>
      <c r="AC198" s="22" t="s">
        <v>41</v>
      </c>
      <c r="AD198" s="22">
        <v>6</v>
      </c>
    </row>
    <row r="199" spans="1:30" ht="29">
      <c r="A199" s="22">
        <v>10</v>
      </c>
      <c r="B199" s="22" t="s">
        <v>33</v>
      </c>
      <c r="C199" s="22">
        <f t="shared" si="3"/>
        <v>898</v>
      </c>
      <c r="D199" s="23">
        <v>43292</v>
      </c>
      <c r="E199" s="22" t="s">
        <v>655</v>
      </c>
      <c r="F199" s="22"/>
      <c r="G199" s="22" t="s">
        <v>926</v>
      </c>
      <c r="H199" s="22" t="s">
        <v>1197</v>
      </c>
      <c r="I199" s="22" t="s">
        <v>34</v>
      </c>
      <c r="J199" s="23">
        <v>39604</v>
      </c>
      <c r="K199" s="22"/>
      <c r="L199" s="22"/>
      <c r="M199" s="22">
        <v>0</v>
      </c>
      <c r="N199" s="22"/>
      <c r="O199" s="22" t="s">
        <v>35</v>
      </c>
      <c r="P199" s="22" t="s">
        <v>36</v>
      </c>
      <c r="Q199" s="22"/>
      <c r="R199" s="22" t="s">
        <v>37</v>
      </c>
      <c r="S199" s="22">
        <v>1234567899</v>
      </c>
      <c r="T199" s="22" t="s">
        <v>1468</v>
      </c>
      <c r="U199" s="22" t="s">
        <v>1542</v>
      </c>
      <c r="V199" s="22">
        <v>8890702546</v>
      </c>
      <c r="W199" s="22" t="s">
        <v>62</v>
      </c>
      <c r="X199" s="22">
        <v>40000</v>
      </c>
      <c r="Y199" s="22" t="s">
        <v>39</v>
      </c>
      <c r="Z199" s="22" t="s">
        <v>39</v>
      </c>
      <c r="AA199" s="22" t="s">
        <v>40</v>
      </c>
      <c r="AB199" s="22">
        <v>13</v>
      </c>
      <c r="AC199" s="22" t="s">
        <v>41</v>
      </c>
      <c r="AD199" s="22">
        <v>7</v>
      </c>
    </row>
    <row r="200" spans="1:30" ht="29">
      <c r="A200" s="22">
        <v>12</v>
      </c>
      <c r="B200" s="22" t="s">
        <v>33</v>
      </c>
      <c r="C200" s="22">
        <f t="shared" si="3"/>
        <v>899</v>
      </c>
      <c r="D200" s="23">
        <v>41871</v>
      </c>
      <c r="E200" s="22" t="s">
        <v>656</v>
      </c>
      <c r="F200" s="22"/>
      <c r="G200" s="22" t="s">
        <v>927</v>
      </c>
      <c r="H200" s="22" t="s">
        <v>1198</v>
      </c>
      <c r="I200" s="22" t="s">
        <v>44</v>
      </c>
      <c r="J200" s="23">
        <v>38561</v>
      </c>
      <c r="K200" s="22"/>
      <c r="L200" s="22"/>
      <c r="M200" s="22">
        <v>0</v>
      </c>
      <c r="N200" s="22"/>
      <c r="O200" s="22" t="s">
        <v>45</v>
      </c>
      <c r="P200" s="22" t="s">
        <v>36</v>
      </c>
      <c r="Q200" s="22"/>
      <c r="R200" s="22" t="s">
        <v>37</v>
      </c>
      <c r="S200" s="22">
        <v>1234567899</v>
      </c>
      <c r="T200" s="22" t="s">
        <v>1469</v>
      </c>
      <c r="U200" s="22" t="s">
        <v>1542</v>
      </c>
      <c r="V200" s="22">
        <v>9799664712</v>
      </c>
      <c r="W200" s="22" t="s">
        <v>136</v>
      </c>
      <c r="X200" s="22">
        <v>40000</v>
      </c>
      <c r="Y200" s="22" t="s">
        <v>39</v>
      </c>
      <c r="Z200" s="22" t="s">
        <v>67</v>
      </c>
      <c r="AA200" s="22" t="s">
        <v>40</v>
      </c>
      <c r="AB200" s="22">
        <v>16</v>
      </c>
      <c r="AC200" s="22" t="s">
        <v>41</v>
      </c>
      <c r="AD200" s="22">
        <v>0</v>
      </c>
    </row>
    <row r="201" spans="1:30" ht="29">
      <c r="A201" s="22">
        <v>12</v>
      </c>
      <c r="B201" s="22" t="s">
        <v>33</v>
      </c>
      <c r="C201" s="22">
        <f t="shared" si="3"/>
        <v>900</v>
      </c>
      <c r="D201" s="23">
        <v>42556</v>
      </c>
      <c r="E201" s="22" t="s">
        <v>657</v>
      </c>
      <c r="F201" s="22"/>
      <c r="G201" s="22" t="s">
        <v>928</v>
      </c>
      <c r="H201" s="22" t="s">
        <v>1199</v>
      </c>
      <c r="I201" s="22" t="s">
        <v>34</v>
      </c>
      <c r="J201" s="23">
        <v>38698</v>
      </c>
      <c r="K201" s="22"/>
      <c r="L201" s="22"/>
      <c r="M201" s="22">
        <v>0</v>
      </c>
      <c r="N201" s="22"/>
      <c r="O201" s="22" t="s">
        <v>35</v>
      </c>
      <c r="P201" s="22" t="s">
        <v>36</v>
      </c>
      <c r="Q201" s="22"/>
      <c r="R201" s="22" t="s">
        <v>37</v>
      </c>
      <c r="S201" s="22">
        <v>1234567899</v>
      </c>
      <c r="T201" s="22" t="s">
        <v>1470</v>
      </c>
      <c r="U201" s="22" t="s">
        <v>1542</v>
      </c>
      <c r="V201" s="22">
        <v>9982833127</v>
      </c>
      <c r="W201" s="22" t="s">
        <v>137</v>
      </c>
      <c r="X201" s="22">
        <v>45000</v>
      </c>
      <c r="Y201" s="22" t="s">
        <v>39</v>
      </c>
      <c r="Z201" s="22" t="s">
        <v>39</v>
      </c>
      <c r="AA201" s="22" t="s">
        <v>40</v>
      </c>
      <c r="AB201" s="22">
        <v>16</v>
      </c>
      <c r="AC201" s="22" t="s">
        <v>41</v>
      </c>
      <c r="AD201" s="22">
        <v>2</v>
      </c>
    </row>
    <row r="202" spans="1:30" ht="29">
      <c r="A202" s="22">
        <v>12</v>
      </c>
      <c r="B202" s="22" t="s">
        <v>33</v>
      </c>
      <c r="C202" s="22">
        <f t="shared" si="3"/>
        <v>901</v>
      </c>
      <c r="D202" s="23">
        <v>41871</v>
      </c>
      <c r="E202" s="22" t="s">
        <v>658</v>
      </c>
      <c r="F202" s="22"/>
      <c r="G202" s="22" t="s">
        <v>929</v>
      </c>
      <c r="H202" s="22" t="s">
        <v>1200</v>
      </c>
      <c r="I202" s="22" t="s">
        <v>44</v>
      </c>
      <c r="J202" s="23">
        <v>38508</v>
      </c>
      <c r="K202" s="22"/>
      <c r="L202" s="22"/>
      <c r="M202" s="22">
        <v>0</v>
      </c>
      <c r="N202" s="22"/>
      <c r="O202" s="22" t="s">
        <v>45</v>
      </c>
      <c r="P202" s="22" t="s">
        <v>36</v>
      </c>
      <c r="Q202" s="22"/>
      <c r="R202" s="22" t="s">
        <v>37</v>
      </c>
      <c r="S202" s="22">
        <v>1234567899</v>
      </c>
      <c r="T202" s="22" t="s">
        <v>1471</v>
      </c>
      <c r="U202" s="22" t="s">
        <v>1542</v>
      </c>
      <c r="V202" s="22">
        <v>9694703389</v>
      </c>
      <c r="W202" s="22" t="s">
        <v>136</v>
      </c>
      <c r="X202" s="22">
        <v>40000</v>
      </c>
      <c r="Y202" s="22" t="s">
        <v>39</v>
      </c>
      <c r="Z202" s="22" t="s">
        <v>39</v>
      </c>
      <c r="AA202" s="22" t="s">
        <v>40</v>
      </c>
      <c r="AB202" s="22">
        <v>16</v>
      </c>
      <c r="AC202" s="22" t="s">
        <v>41</v>
      </c>
      <c r="AD202" s="22">
        <v>0</v>
      </c>
    </row>
    <row r="203" spans="1:30" ht="29">
      <c r="A203" s="22">
        <v>12</v>
      </c>
      <c r="B203" s="22" t="s">
        <v>33</v>
      </c>
      <c r="C203" s="22">
        <f t="shared" si="3"/>
        <v>902</v>
      </c>
      <c r="D203" s="23">
        <v>42200</v>
      </c>
      <c r="E203" s="22" t="s">
        <v>659</v>
      </c>
      <c r="F203" s="22"/>
      <c r="G203" s="22" t="s">
        <v>930</v>
      </c>
      <c r="H203" s="22" t="s">
        <v>1201</v>
      </c>
      <c r="I203" s="22" t="s">
        <v>34</v>
      </c>
      <c r="J203" s="23">
        <v>39255</v>
      </c>
      <c r="K203" s="22"/>
      <c r="L203" s="22"/>
      <c r="M203" s="22">
        <v>0</v>
      </c>
      <c r="N203" s="22"/>
      <c r="O203" s="22" t="s">
        <v>35</v>
      </c>
      <c r="P203" s="22" t="s">
        <v>36</v>
      </c>
      <c r="Q203" s="22"/>
      <c r="R203" s="22" t="s">
        <v>37</v>
      </c>
      <c r="S203" s="22">
        <v>1234567899</v>
      </c>
      <c r="T203" s="22" t="s">
        <v>1472</v>
      </c>
      <c r="U203" s="22" t="s">
        <v>1542</v>
      </c>
      <c r="V203" s="22">
        <v>8114426865</v>
      </c>
      <c r="W203" s="22" t="s">
        <v>139</v>
      </c>
      <c r="X203" s="22">
        <v>40000</v>
      </c>
      <c r="Y203" s="22" t="s">
        <v>39</v>
      </c>
      <c r="Z203" s="22" t="s">
        <v>39</v>
      </c>
      <c r="AA203" s="22" t="s">
        <v>40</v>
      </c>
      <c r="AB203" s="22">
        <v>14</v>
      </c>
      <c r="AC203" s="22" t="s">
        <v>41</v>
      </c>
      <c r="AD203" s="22">
        <v>0</v>
      </c>
    </row>
    <row r="204" spans="1:30" ht="29">
      <c r="A204" s="22">
        <v>12</v>
      </c>
      <c r="B204" s="22" t="s">
        <v>33</v>
      </c>
      <c r="C204" s="22">
        <f t="shared" si="3"/>
        <v>903</v>
      </c>
      <c r="D204" s="23">
        <v>42193</v>
      </c>
      <c r="E204" s="22" t="s">
        <v>660</v>
      </c>
      <c r="F204" s="22"/>
      <c r="G204" s="22" t="s">
        <v>931</v>
      </c>
      <c r="H204" s="22" t="s">
        <v>1202</v>
      </c>
      <c r="I204" s="22" t="s">
        <v>34</v>
      </c>
      <c r="J204" s="23">
        <v>38087</v>
      </c>
      <c r="K204" s="22"/>
      <c r="L204" s="22"/>
      <c r="M204" s="22">
        <v>0</v>
      </c>
      <c r="N204" s="22"/>
      <c r="O204" s="22" t="s">
        <v>45</v>
      </c>
      <c r="P204" s="22" t="s">
        <v>36</v>
      </c>
      <c r="Q204" s="22"/>
      <c r="R204" s="22" t="s">
        <v>37</v>
      </c>
      <c r="S204" s="22">
        <v>1234567899</v>
      </c>
      <c r="T204" s="22" t="s">
        <v>1473</v>
      </c>
      <c r="U204" s="22" t="s">
        <v>1542</v>
      </c>
      <c r="V204" s="22">
        <v>8104851953</v>
      </c>
      <c r="W204" s="22" t="s">
        <v>140</v>
      </c>
      <c r="X204" s="22">
        <v>45000</v>
      </c>
      <c r="Y204" s="22" t="s">
        <v>39</v>
      </c>
      <c r="Z204" s="22" t="s">
        <v>39</v>
      </c>
      <c r="AA204" s="22" t="s">
        <v>40</v>
      </c>
      <c r="AB204" s="22">
        <v>17</v>
      </c>
      <c r="AC204" s="22" t="s">
        <v>41</v>
      </c>
      <c r="AD204" s="22">
        <v>1</v>
      </c>
    </row>
    <row r="205" spans="1:30" ht="29">
      <c r="A205" s="22">
        <v>12</v>
      </c>
      <c r="B205" s="22" t="s">
        <v>33</v>
      </c>
      <c r="C205" s="22">
        <f t="shared" si="3"/>
        <v>904</v>
      </c>
      <c r="D205" s="23">
        <v>42193</v>
      </c>
      <c r="E205" s="22" t="s">
        <v>661</v>
      </c>
      <c r="F205" s="22"/>
      <c r="G205" s="22" t="s">
        <v>932</v>
      </c>
      <c r="H205" s="22" t="s">
        <v>1203</v>
      </c>
      <c r="I205" s="22" t="s">
        <v>34</v>
      </c>
      <c r="J205" s="23">
        <v>37695</v>
      </c>
      <c r="K205" s="22"/>
      <c r="L205" s="22"/>
      <c r="M205" s="22">
        <v>0</v>
      </c>
      <c r="N205" s="22"/>
      <c r="O205" s="22" t="s">
        <v>45</v>
      </c>
      <c r="P205" s="22" t="s">
        <v>36</v>
      </c>
      <c r="Q205" s="22"/>
      <c r="R205" s="22" t="s">
        <v>37</v>
      </c>
      <c r="S205" s="22">
        <v>1234567899</v>
      </c>
      <c r="T205" s="22" t="s">
        <v>1474</v>
      </c>
      <c r="U205" s="22" t="s">
        <v>1542</v>
      </c>
      <c r="V205" s="22">
        <v>7665329127</v>
      </c>
      <c r="W205" s="22" t="s">
        <v>141</v>
      </c>
      <c r="X205" s="22">
        <v>45000</v>
      </c>
      <c r="Y205" s="22" t="s">
        <v>39</v>
      </c>
      <c r="Z205" s="22" t="s">
        <v>39</v>
      </c>
      <c r="AA205" s="22" t="s">
        <v>40</v>
      </c>
      <c r="AB205" s="22">
        <v>18</v>
      </c>
      <c r="AC205" s="22" t="s">
        <v>41</v>
      </c>
      <c r="AD205" s="22">
        <v>0</v>
      </c>
    </row>
    <row r="206" spans="1:30" ht="29">
      <c r="A206" s="22">
        <v>12</v>
      </c>
      <c r="B206" s="22" t="s">
        <v>33</v>
      </c>
      <c r="C206" s="22">
        <f t="shared" si="3"/>
        <v>905</v>
      </c>
      <c r="D206" s="23">
        <v>41871</v>
      </c>
      <c r="E206" s="22" t="s">
        <v>662</v>
      </c>
      <c r="F206" s="22"/>
      <c r="G206" s="22" t="s">
        <v>933</v>
      </c>
      <c r="H206" s="22" t="s">
        <v>1204</v>
      </c>
      <c r="I206" s="22" t="s">
        <v>34</v>
      </c>
      <c r="J206" s="23">
        <v>38441</v>
      </c>
      <c r="K206" s="22"/>
      <c r="L206" s="22"/>
      <c r="M206" s="22">
        <v>0</v>
      </c>
      <c r="N206" s="22"/>
      <c r="O206" s="22" t="s">
        <v>35</v>
      </c>
      <c r="P206" s="22" t="s">
        <v>36</v>
      </c>
      <c r="Q206" s="22"/>
      <c r="R206" s="22" t="s">
        <v>37</v>
      </c>
      <c r="S206" s="22">
        <v>1234567899</v>
      </c>
      <c r="T206" s="22" t="s">
        <v>1475</v>
      </c>
      <c r="U206" s="22" t="s">
        <v>1542</v>
      </c>
      <c r="V206" s="22">
        <v>9549564474</v>
      </c>
      <c r="W206" s="22" t="s">
        <v>142</v>
      </c>
      <c r="X206" s="22">
        <v>40000</v>
      </c>
      <c r="Y206" s="22" t="s">
        <v>39</v>
      </c>
      <c r="Z206" s="22" t="s">
        <v>39</v>
      </c>
      <c r="AA206" s="22" t="s">
        <v>40</v>
      </c>
      <c r="AB206" s="22">
        <v>16</v>
      </c>
      <c r="AC206" s="22" t="s">
        <v>41</v>
      </c>
      <c r="AD206" s="22">
        <v>3</v>
      </c>
    </row>
    <row r="207" spans="1:30" ht="29">
      <c r="A207" s="22">
        <v>12</v>
      </c>
      <c r="B207" s="22" t="s">
        <v>33</v>
      </c>
      <c r="C207" s="22">
        <f t="shared" si="3"/>
        <v>906</v>
      </c>
      <c r="D207" s="23">
        <v>43313</v>
      </c>
      <c r="E207" s="22" t="s">
        <v>663</v>
      </c>
      <c r="F207" s="22"/>
      <c r="G207" s="22" t="s">
        <v>934</v>
      </c>
      <c r="H207" s="22" t="s">
        <v>1205</v>
      </c>
      <c r="I207" s="22" t="s">
        <v>44</v>
      </c>
      <c r="J207" s="23">
        <v>38700</v>
      </c>
      <c r="K207" s="22"/>
      <c r="L207" s="22"/>
      <c r="M207" s="22">
        <v>0</v>
      </c>
      <c r="N207" s="22"/>
      <c r="O207" s="22" t="s">
        <v>35</v>
      </c>
      <c r="P207" s="22" t="s">
        <v>36</v>
      </c>
      <c r="Q207" s="22"/>
      <c r="R207" s="22" t="s">
        <v>37</v>
      </c>
      <c r="S207" s="22">
        <v>1234567899</v>
      </c>
      <c r="T207" s="22" t="s">
        <v>1476</v>
      </c>
      <c r="U207" s="22" t="s">
        <v>1542</v>
      </c>
      <c r="V207" s="22">
        <v>9887357747</v>
      </c>
      <c r="W207" s="22" t="s">
        <v>143</v>
      </c>
      <c r="X207" s="22">
        <v>40000</v>
      </c>
      <c r="Y207" s="22" t="s">
        <v>39</v>
      </c>
      <c r="Z207" s="22" t="s">
        <v>39</v>
      </c>
      <c r="AA207" s="22" t="s">
        <v>40</v>
      </c>
      <c r="AB207" s="22">
        <v>16</v>
      </c>
      <c r="AC207" s="22" t="s">
        <v>41</v>
      </c>
      <c r="AD207" s="22">
        <v>0</v>
      </c>
    </row>
    <row r="208" spans="1:30" ht="29">
      <c r="A208" s="22">
        <v>12</v>
      </c>
      <c r="B208" s="22" t="s">
        <v>33</v>
      </c>
      <c r="C208" s="22">
        <f t="shared" si="3"/>
        <v>907</v>
      </c>
      <c r="D208" s="23">
        <v>43313</v>
      </c>
      <c r="E208" s="22" t="s">
        <v>664</v>
      </c>
      <c r="F208" s="22"/>
      <c r="G208" s="22" t="s">
        <v>935</v>
      </c>
      <c r="H208" s="22" t="s">
        <v>1206</v>
      </c>
      <c r="I208" s="22" t="s">
        <v>44</v>
      </c>
      <c r="J208" s="23">
        <v>38965</v>
      </c>
      <c r="K208" s="22"/>
      <c r="L208" s="22"/>
      <c r="M208" s="22">
        <v>0</v>
      </c>
      <c r="N208" s="22"/>
      <c r="O208" s="22" t="s">
        <v>35</v>
      </c>
      <c r="P208" s="22" t="s">
        <v>36</v>
      </c>
      <c r="Q208" s="22"/>
      <c r="R208" s="22" t="s">
        <v>37</v>
      </c>
      <c r="S208" s="22">
        <v>1234567899</v>
      </c>
      <c r="T208" s="22" t="s">
        <v>1477</v>
      </c>
      <c r="U208" s="22" t="s">
        <v>1542</v>
      </c>
      <c r="V208" s="22">
        <v>9887357747</v>
      </c>
      <c r="W208" s="22" t="s">
        <v>144</v>
      </c>
      <c r="X208" s="22">
        <v>45000</v>
      </c>
      <c r="Y208" s="22" t="s">
        <v>39</v>
      </c>
      <c r="Z208" s="22" t="s">
        <v>39</v>
      </c>
      <c r="AA208" s="22" t="s">
        <v>40</v>
      </c>
      <c r="AB208" s="22">
        <v>15</v>
      </c>
      <c r="AC208" s="22" t="s">
        <v>41</v>
      </c>
      <c r="AD208" s="22">
        <v>0</v>
      </c>
    </row>
    <row r="209" spans="1:30" ht="29">
      <c r="A209" s="22">
        <v>12</v>
      </c>
      <c r="B209" s="22" t="s">
        <v>33</v>
      </c>
      <c r="C209" s="22">
        <f t="shared" si="3"/>
        <v>908</v>
      </c>
      <c r="D209" s="23">
        <v>42198</v>
      </c>
      <c r="E209" s="22" t="s">
        <v>665</v>
      </c>
      <c r="F209" s="22"/>
      <c r="G209" s="22" t="s">
        <v>936</v>
      </c>
      <c r="H209" s="22" t="s">
        <v>1207</v>
      </c>
      <c r="I209" s="22" t="s">
        <v>34</v>
      </c>
      <c r="J209" s="23">
        <v>38466</v>
      </c>
      <c r="K209" s="22"/>
      <c r="L209" s="22"/>
      <c r="M209" s="22">
        <v>0</v>
      </c>
      <c r="N209" s="22"/>
      <c r="O209" s="22" t="s">
        <v>35</v>
      </c>
      <c r="P209" s="22" t="s">
        <v>36</v>
      </c>
      <c r="Q209" s="22"/>
      <c r="R209" s="22" t="s">
        <v>37</v>
      </c>
      <c r="S209" s="22">
        <v>1234567899</v>
      </c>
      <c r="T209" s="22" t="s">
        <v>1478</v>
      </c>
      <c r="U209" s="22" t="s">
        <v>1542</v>
      </c>
      <c r="V209" s="22">
        <v>9587706992</v>
      </c>
      <c r="W209" s="22" t="s">
        <v>145</v>
      </c>
      <c r="X209" s="22">
        <v>40000</v>
      </c>
      <c r="Y209" s="22" t="s">
        <v>39</v>
      </c>
      <c r="Z209" s="22" t="s">
        <v>67</v>
      </c>
      <c r="AA209" s="22" t="s">
        <v>40</v>
      </c>
      <c r="AB209" s="22">
        <v>16</v>
      </c>
      <c r="AC209" s="22" t="s">
        <v>41</v>
      </c>
      <c r="AD209" s="22">
        <v>4</v>
      </c>
    </row>
    <row r="210" spans="1:30" ht="29">
      <c r="A210" s="22">
        <v>12</v>
      </c>
      <c r="B210" s="22" t="s">
        <v>33</v>
      </c>
      <c r="C210" s="22">
        <f t="shared" si="3"/>
        <v>909</v>
      </c>
      <c r="D210" s="23">
        <v>41871</v>
      </c>
      <c r="E210" s="22" t="s">
        <v>666</v>
      </c>
      <c r="F210" s="22"/>
      <c r="G210" s="22" t="s">
        <v>937</v>
      </c>
      <c r="H210" s="22" t="s">
        <v>1208</v>
      </c>
      <c r="I210" s="22" t="s">
        <v>44</v>
      </c>
      <c r="J210" s="23">
        <v>38225</v>
      </c>
      <c r="K210" s="22"/>
      <c r="L210" s="22"/>
      <c r="M210" s="22">
        <v>0</v>
      </c>
      <c r="N210" s="22"/>
      <c r="O210" s="22" t="s">
        <v>45</v>
      </c>
      <c r="P210" s="22" t="s">
        <v>36</v>
      </c>
      <c r="Q210" s="22"/>
      <c r="R210" s="22" t="s">
        <v>37</v>
      </c>
      <c r="S210" s="22">
        <v>1234567899</v>
      </c>
      <c r="T210" s="22" t="s">
        <v>1479</v>
      </c>
      <c r="U210" s="22" t="s">
        <v>1542</v>
      </c>
      <c r="V210" s="22">
        <v>9783463410</v>
      </c>
      <c r="W210" s="22" t="s">
        <v>136</v>
      </c>
      <c r="X210" s="22">
        <v>40000</v>
      </c>
      <c r="Y210" s="22" t="s">
        <v>39</v>
      </c>
      <c r="Z210" s="22" t="s">
        <v>67</v>
      </c>
      <c r="AA210" s="22" t="s">
        <v>40</v>
      </c>
      <c r="AB210" s="22">
        <v>17</v>
      </c>
      <c r="AC210" s="22" t="s">
        <v>41</v>
      </c>
      <c r="AD210" s="22">
        <v>0</v>
      </c>
    </row>
    <row r="211" spans="1:30" ht="29">
      <c r="A211" s="22">
        <v>12</v>
      </c>
      <c r="B211" s="22" t="s">
        <v>33</v>
      </c>
      <c r="C211" s="22">
        <f t="shared" si="3"/>
        <v>910</v>
      </c>
      <c r="D211" s="23">
        <v>42929</v>
      </c>
      <c r="E211" s="22" t="s">
        <v>667</v>
      </c>
      <c r="F211" s="22"/>
      <c r="G211" s="22" t="s">
        <v>938</v>
      </c>
      <c r="H211" s="22" t="s">
        <v>1209</v>
      </c>
      <c r="I211" s="22" t="s">
        <v>44</v>
      </c>
      <c r="J211" s="23">
        <v>38371</v>
      </c>
      <c r="K211" s="22"/>
      <c r="L211" s="22"/>
      <c r="M211" s="22">
        <v>0</v>
      </c>
      <c r="N211" s="22"/>
      <c r="O211" s="22" t="s">
        <v>35</v>
      </c>
      <c r="P211" s="22" t="s">
        <v>36</v>
      </c>
      <c r="Q211" s="22"/>
      <c r="R211" s="22" t="s">
        <v>37</v>
      </c>
      <c r="S211" s="22">
        <v>1234567899</v>
      </c>
      <c r="T211" s="22" t="s">
        <v>1480</v>
      </c>
      <c r="U211" s="22" t="s">
        <v>1542</v>
      </c>
      <c r="V211" s="22">
        <v>9649334815</v>
      </c>
      <c r="W211" s="22" t="s">
        <v>68</v>
      </c>
      <c r="X211" s="22">
        <v>42000</v>
      </c>
      <c r="Y211" s="22" t="s">
        <v>39</v>
      </c>
      <c r="Z211" s="22" t="s">
        <v>39</v>
      </c>
      <c r="AA211" s="22" t="s">
        <v>40</v>
      </c>
      <c r="AB211" s="22">
        <v>16</v>
      </c>
      <c r="AC211" s="22" t="s">
        <v>41</v>
      </c>
      <c r="AD211" s="22">
        <v>0</v>
      </c>
    </row>
    <row r="212" spans="1:30" ht="29">
      <c r="A212" s="22">
        <v>12</v>
      </c>
      <c r="B212" s="22" t="s">
        <v>33</v>
      </c>
      <c r="C212" s="22">
        <f t="shared" si="3"/>
        <v>911</v>
      </c>
      <c r="D212" s="23">
        <v>43308</v>
      </c>
      <c r="E212" s="22" t="s">
        <v>668</v>
      </c>
      <c r="F212" s="22"/>
      <c r="G212" s="22" t="s">
        <v>939</v>
      </c>
      <c r="H212" s="22" t="s">
        <v>1210</v>
      </c>
      <c r="I212" s="22" t="s">
        <v>44</v>
      </c>
      <c r="J212" s="23">
        <v>38804</v>
      </c>
      <c r="K212" s="22"/>
      <c r="L212" s="22"/>
      <c r="M212" s="22">
        <v>0</v>
      </c>
      <c r="N212" s="22"/>
      <c r="O212" s="22" t="s">
        <v>35</v>
      </c>
      <c r="P212" s="22" t="s">
        <v>36</v>
      </c>
      <c r="Q212" s="22"/>
      <c r="R212" s="22" t="s">
        <v>37</v>
      </c>
      <c r="S212" s="22">
        <v>1234567899</v>
      </c>
      <c r="T212" s="22" t="s">
        <v>1481</v>
      </c>
      <c r="U212" s="22" t="s">
        <v>1542</v>
      </c>
      <c r="V212" s="22">
        <v>8000496602</v>
      </c>
      <c r="W212" s="22" t="s">
        <v>138</v>
      </c>
      <c r="X212" s="22">
        <v>50000</v>
      </c>
      <c r="Y212" s="22" t="s">
        <v>39</v>
      </c>
      <c r="Z212" s="22" t="s">
        <v>39</v>
      </c>
      <c r="AA212" s="22" t="s">
        <v>40</v>
      </c>
      <c r="AB212" s="22">
        <v>15</v>
      </c>
      <c r="AC212" s="22" t="s">
        <v>41</v>
      </c>
      <c r="AD212" s="22">
        <v>6</v>
      </c>
    </row>
    <row r="213" spans="1:30" ht="29">
      <c r="A213" s="22">
        <v>12</v>
      </c>
      <c r="B213" s="22" t="s">
        <v>33</v>
      </c>
      <c r="C213" s="22">
        <f t="shared" si="3"/>
        <v>912</v>
      </c>
      <c r="D213" s="23">
        <v>43659</v>
      </c>
      <c r="E213" s="22" t="s">
        <v>669</v>
      </c>
      <c r="F213" s="22"/>
      <c r="G213" s="22" t="s">
        <v>940</v>
      </c>
      <c r="H213" s="22" t="s">
        <v>1211</v>
      </c>
      <c r="I213" s="22" t="s">
        <v>34</v>
      </c>
      <c r="J213" s="23">
        <v>37847</v>
      </c>
      <c r="K213" s="22"/>
      <c r="L213" s="22"/>
      <c r="M213" s="22">
        <v>0</v>
      </c>
      <c r="N213" s="22"/>
      <c r="O213" s="22" t="s">
        <v>35</v>
      </c>
      <c r="P213" s="22" t="s">
        <v>36</v>
      </c>
      <c r="Q213" s="22"/>
      <c r="R213" s="22" t="s">
        <v>37</v>
      </c>
      <c r="S213" s="22">
        <v>1234567899</v>
      </c>
      <c r="T213" s="22" t="s">
        <v>1482</v>
      </c>
      <c r="U213" s="22" t="s">
        <v>1542</v>
      </c>
      <c r="V213" s="22">
        <v>9649550631</v>
      </c>
      <c r="W213" s="22" t="s">
        <v>146</v>
      </c>
      <c r="X213" s="22">
        <v>80000</v>
      </c>
      <c r="Y213" s="22" t="s">
        <v>39</v>
      </c>
      <c r="Z213" s="22" t="s">
        <v>39</v>
      </c>
      <c r="AA213" s="22" t="s">
        <v>40</v>
      </c>
      <c r="AB213" s="22">
        <v>18</v>
      </c>
      <c r="AC213" s="22" t="s">
        <v>41</v>
      </c>
      <c r="AD213" s="22">
        <v>6</v>
      </c>
    </row>
    <row r="214" spans="1:30" ht="29">
      <c r="A214" s="22">
        <v>12</v>
      </c>
      <c r="B214" s="22" t="s">
        <v>33</v>
      </c>
      <c r="C214" s="22">
        <f t="shared" si="3"/>
        <v>913</v>
      </c>
      <c r="D214" s="23">
        <v>43284</v>
      </c>
      <c r="E214" s="22" t="s">
        <v>670</v>
      </c>
      <c r="F214" s="22"/>
      <c r="G214" s="22" t="s">
        <v>941</v>
      </c>
      <c r="H214" s="22" t="s">
        <v>1212</v>
      </c>
      <c r="I214" s="22" t="s">
        <v>44</v>
      </c>
      <c r="J214" s="23">
        <v>38148</v>
      </c>
      <c r="K214" s="22"/>
      <c r="L214" s="22"/>
      <c r="M214" s="22">
        <v>0</v>
      </c>
      <c r="N214" s="22"/>
      <c r="O214" s="22" t="s">
        <v>45</v>
      </c>
      <c r="P214" s="22" t="s">
        <v>36</v>
      </c>
      <c r="Q214" s="22"/>
      <c r="R214" s="22" t="s">
        <v>37</v>
      </c>
      <c r="S214" s="22">
        <v>1234567899</v>
      </c>
      <c r="T214" s="22" t="s">
        <v>1483</v>
      </c>
      <c r="U214" s="22" t="s">
        <v>1542</v>
      </c>
      <c r="V214" s="22">
        <v>7742142697</v>
      </c>
      <c r="W214" s="22" t="s">
        <v>147</v>
      </c>
      <c r="X214" s="22">
        <v>40000</v>
      </c>
      <c r="Y214" s="22" t="s">
        <v>67</v>
      </c>
      <c r="Z214" s="22" t="s">
        <v>39</v>
      </c>
      <c r="AA214" s="22" t="s">
        <v>40</v>
      </c>
      <c r="AB214" s="22">
        <v>17</v>
      </c>
      <c r="AC214" s="22" t="s">
        <v>41</v>
      </c>
      <c r="AD214" s="22">
        <v>0</v>
      </c>
    </row>
    <row r="215" spans="1:30" ht="29">
      <c r="A215" s="22">
        <v>12</v>
      </c>
      <c r="B215" s="22" t="s">
        <v>33</v>
      </c>
      <c r="C215" s="22">
        <f t="shared" si="3"/>
        <v>914</v>
      </c>
      <c r="D215" s="23">
        <v>41871</v>
      </c>
      <c r="E215" s="22" t="s">
        <v>671</v>
      </c>
      <c r="F215" s="22"/>
      <c r="G215" s="22" t="s">
        <v>942</v>
      </c>
      <c r="H215" s="22" t="s">
        <v>1213</v>
      </c>
      <c r="I215" s="22" t="s">
        <v>34</v>
      </c>
      <c r="J215" s="23">
        <v>38545</v>
      </c>
      <c r="K215" s="22"/>
      <c r="L215" s="22"/>
      <c r="M215" s="22">
        <v>0</v>
      </c>
      <c r="N215" s="22"/>
      <c r="O215" s="22" t="s">
        <v>35</v>
      </c>
      <c r="P215" s="22" t="s">
        <v>36</v>
      </c>
      <c r="Q215" s="22"/>
      <c r="R215" s="22" t="s">
        <v>37</v>
      </c>
      <c r="S215" s="22">
        <v>1234567899</v>
      </c>
      <c r="T215" s="22" t="s">
        <v>1484</v>
      </c>
      <c r="U215" s="22" t="s">
        <v>1542</v>
      </c>
      <c r="V215" s="22">
        <v>8239151381</v>
      </c>
      <c r="W215" s="22" t="s">
        <v>325</v>
      </c>
      <c r="X215" s="22">
        <v>40000</v>
      </c>
      <c r="Y215" s="22" t="s">
        <v>39</v>
      </c>
      <c r="Z215" s="22" t="s">
        <v>67</v>
      </c>
      <c r="AA215" s="22" t="s">
        <v>40</v>
      </c>
      <c r="AB215" s="22">
        <v>16</v>
      </c>
      <c r="AC215" s="22" t="s">
        <v>41</v>
      </c>
      <c r="AD215" s="22">
        <v>0</v>
      </c>
    </row>
    <row r="216" spans="1:30" ht="29">
      <c r="A216" s="22">
        <v>12</v>
      </c>
      <c r="B216" s="22" t="s">
        <v>33</v>
      </c>
      <c r="C216" s="22">
        <f t="shared" si="3"/>
        <v>915</v>
      </c>
      <c r="D216" s="23">
        <v>42241</v>
      </c>
      <c r="E216" s="22" t="s">
        <v>672</v>
      </c>
      <c r="F216" s="22"/>
      <c r="G216" s="22" t="s">
        <v>943</v>
      </c>
      <c r="H216" s="22" t="s">
        <v>1214</v>
      </c>
      <c r="I216" s="22" t="s">
        <v>34</v>
      </c>
      <c r="J216" s="23">
        <v>38087</v>
      </c>
      <c r="K216" s="22"/>
      <c r="L216" s="22"/>
      <c r="M216" s="22">
        <v>0</v>
      </c>
      <c r="N216" s="22"/>
      <c r="O216" s="22" t="s">
        <v>35</v>
      </c>
      <c r="P216" s="22" t="s">
        <v>36</v>
      </c>
      <c r="Q216" s="22"/>
      <c r="R216" s="22" t="s">
        <v>37</v>
      </c>
      <c r="S216" s="22">
        <v>1234567899</v>
      </c>
      <c r="T216" s="22" t="s">
        <v>1485</v>
      </c>
      <c r="U216" s="22" t="s">
        <v>1542</v>
      </c>
      <c r="V216" s="22">
        <v>9660388726</v>
      </c>
      <c r="W216" s="22" t="s">
        <v>126</v>
      </c>
      <c r="X216" s="22">
        <v>40000</v>
      </c>
      <c r="Y216" s="22" t="s">
        <v>39</v>
      </c>
      <c r="Z216" s="22" t="s">
        <v>39</v>
      </c>
      <c r="AA216" s="22" t="s">
        <v>40</v>
      </c>
      <c r="AB216" s="22">
        <v>17</v>
      </c>
      <c r="AC216" s="22" t="s">
        <v>41</v>
      </c>
      <c r="AD216" s="22">
        <v>0</v>
      </c>
    </row>
    <row r="217" spans="1:30" ht="29">
      <c r="A217" s="22">
        <v>12</v>
      </c>
      <c r="B217" s="22" t="s">
        <v>33</v>
      </c>
      <c r="C217" s="22">
        <f t="shared" si="3"/>
        <v>916</v>
      </c>
      <c r="D217" s="23">
        <v>41871</v>
      </c>
      <c r="E217" s="22" t="s">
        <v>673</v>
      </c>
      <c r="F217" s="22"/>
      <c r="G217" s="22" t="s">
        <v>944</v>
      </c>
      <c r="H217" s="22" t="s">
        <v>1215</v>
      </c>
      <c r="I217" s="22" t="s">
        <v>44</v>
      </c>
      <c r="J217" s="23">
        <v>38385</v>
      </c>
      <c r="K217" s="22"/>
      <c r="L217" s="22"/>
      <c r="M217" s="22">
        <v>0</v>
      </c>
      <c r="N217" s="22"/>
      <c r="O217" s="22" t="s">
        <v>45</v>
      </c>
      <c r="P217" s="22" t="s">
        <v>36</v>
      </c>
      <c r="Q217" s="22"/>
      <c r="R217" s="22" t="s">
        <v>37</v>
      </c>
      <c r="S217" s="22">
        <v>1234567899</v>
      </c>
      <c r="T217" s="22" t="s">
        <v>1486</v>
      </c>
      <c r="U217" s="22" t="s">
        <v>1542</v>
      </c>
      <c r="V217" s="22">
        <v>6367490785</v>
      </c>
      <c r="W217" s="22" t="s">
        <v>148</v>
      </c>
      <c r="X217" s="22">
        <v>40000</v>
      </c>
      <c r="Y217" s="22" t="s">
        <v>39</v>
      </c>
      <c r="Z217" s="22" t="s">
        <v>39</v>
      </c>
      <c r="AA217" s="22" t="s">
        <v>40</v>
      </c>
      <c r="AB217" s="22">
        <v>16</v>
      </c>
      <c r="AC217" s="22" t="s">
        <v>41</v>
      </c>
      <c r="AD217" s="22">
        <v>0</v>
      </c>
    </row>
    <row r="218" spans="1:30" ht="29">
      <c r="A218" s="22">
        <v>12</v>
      </c>
      <c r="B218" s="22" t="s">
        <v>33</v>
      </c>
      <c r="C218" s="22">
        <f t="shared" si="3"/>
        <v>917</v>
      </c>
      <c r="D218" s="23">
        <v>43305</v>
      </c>
      <c r="E218" s="22" t="s">
        <v>674</v>
      </c>
      <c r="F218" s="22"/>
      <c r="G218" s="22" t="s">
        <v>945</v>
      </c>
      <c r="H218" s="22" t="s">
        <v>1216</v>
      </c>
      <c r="I218" s="22" t="s">
        <v>34</v>
      </c>
      <c r="J218" s="23">
        <v>38188</v>
      </c>
      <c r="K218" s="22"/>
      <c r="L218" s="22"/>
      <c r="M218" s="22">
        <v>0</v>
      </c>
      <c r="N218" s="22"/>
      <c r="O218" s="22" t="s">
        <v>45</v>
      </c>
      <c r="P218" s="22" t="s">
        <v>36</v>
      </c>
      <c r="Q218" s="22"/>
      <c r="R218" s="22" t="s">
        <v>37</v>
      </c>
      <c r="S218" s="22">
        <v>1234567899</v>
      </c>
      <c r="T218" s="22" t="s">
        <v>1487</v>
      </c>
      <c r="U218" s="22" t="s">
        <v>1542</v>
      </c>
      <c r="V218" s="22">
        <v>8107167216</v>
      </c>
      <c r="W218" s="22" t="s">
        <v>66</v>
      </c>
      <c r="X218" s="22">
        <v>36000</v>
      </c>
      <c r="Y218" s="22" t="s">
        <v>39</v>
      </c>
      <c r="Z218" s="22" t="s">
        <v>67</v>
      </c>
      <c r="AA218" s="22" t="s">
        <v>40</v>
      </c>
      <c r="AB218" s="22">
        <v>17</v>
      </c>
      <c r="AC218" s="22" t="s">
        <v>41</v>
      </c>
      <c r="AD218" s="22">
        <v>6</v>
      </c>
    </row>
    <row r="219" spans="1:30" ht="29">
      <c r="A219" s="22">
        <v>12</v>
      </c>
      <c r="B219" s="22" t="s">
        <v>33</v>
      </c>
      <c r="C219" s="22">
        <f t="shared" si="3"/>
        <v>918</v>
      </c>
      <c r="D219" s="23">
        <v>41871</v>
      </c>
      <c r="E219" s="22" t="s">
        <v>675</v>
      </c>
      <c r="F219" s="22"/>
      <c r="G219" s="22" t="s">
        <v>946</v>
      </c>
      <c r="H219" s="22" t="s">
        <v>1217</v>
      </c>
      <c r="I219" s="22" t="s">
        <v>34</v>
      </c>
      <c r="J219" s="23">
        <v>38726</v>
      </c>
      <c r="K219" s="22"/>
      <c r="L219" s="22"/>
      <c r="M219" s="22">
        <v>0</v>
      </c>
      <c r="N219" s="22"/>
      <c r="O219" s="22" t="s">
        <v>45</v>
      </c>
      <c r="P219" s="22" t="s">
        <v>36</v>
      </c>
      <c r="Q219" s="22"/>
      <c r="R219" s="22" t="s">
        <v>37</v>
      </c>
      <c r="S219" s="22">
        <v>1234567899</v>
      </c>
      <c r="T219" s="22" t="s">
        <v>1488</v>
      </c>
      <c r="U219" s="22" t="s">
        <v>1542</v>
      </c>
      <c r="V219" s="22">
        <v>7891563285</v>
      </c>
      <c r="W219" s="22" t="s">
        <v>149</v>
      </c>
      <c r="X219" s="22">
        <v>40000</v>
      </c>
      <c r="Y219" s="22" t="s">
        <v>39</v>
      </c>
      <c r="Z219" s="22" t="s">
        <v>39</v>
      </c>
      <c r="AA219" s="22" t="s">
        <v>40</v>
      </c>
      <c r="AB219" s="22">
        <v>15</v>
      </c>
      <c r="AC219" s="22" t="s">
        <v>41</v>
      </c>
      <c r="AD219" s="22">
        <v>0</v>
      </c>
    </row>
    <row r="220" spans="1:30" ht="29">
      <c r="A220" s="22">
        <v>12</v>
      </c>
      <c r="B220" s="22" t="s">
        <v>33</v>
      </c>
      <c r="C220" s="22">
        <f t="shared" si="3"/>
        <v>919</v>
      </c>
      <c r="D220" s="23">
        <v>43703</v>
      </c>
      <c r="E220" s="22" t="s">
        <v>676</v>
      </c>
      <c r="F220" s="22"/>
      <c r="G220" s="22" t="s">
        <v>947</v>
      </c>
      <c r="H220" s="22" t="s">
        <v>1218</v>
      </c>
      <c r="I220" s="22" t="s">
        <v>34</v>
      </c>
      <c r="J220" s="23">
        <v>37388</v>
      </c>
      <c r="K220" s="22"/>
      <c r="L220" s="22"/>
      <c r="M220" s="22">
        <v>0</v>
      </c>
      <c r="N220" s="22"/>
      <c r="O220" s="22" t="s">
        <v>35</v>
      </c>
      <c r="P220" s="22"/>
      <c r="Q220" s="22"/>
      <c r="R220" s="22" t="s">
        <v>37</v>
      </c>
      <c r="S220" s="22">
        <v>1234567899</v>
      </c>
      <c r="T220" s="22" t="s">
        <v>1489</v>
      </c>
      <c r="U220" s="22" t="s">
        <v>1542</v>
      </c>
      <c r="V220" s="22">
        <v>8302629501</v>
      </c>
      <c r="W220" s="22" t="s">
        <v>150</v>
      </c>
      <c r="X220" s="22">
        <v>40000</v>
      </c>
      <c r="Y220" s="22" t="s">
        <v>39</v>
      </c>
      <c r="Z220" s="22" t="s">
        <v>39</v>
      </c>
      <c r="AA220" s="22"/>
      <c r="AB220" s="22">
        <v>19</v>
      </c>
      <c r="AC220" s="22" t="s">
        <v>41</v>
      </c>
      <c r="AD220" s="22">
        <v>0</v>
      </c>
    </row>
    <row r="221" spans="1:30" ht="29">
      <c r="A221" s="22">
        <v>12</v>
      </c>
      <c r="B221" s="22" t="s">
        <v>33</v>
      </c>
      <c r="C221" s="22">
        <f t="shared" si="3"/>
        <v>920</v>
      </c>
      <c r="D221" s="23">
        <v>42326</v>
      </c>
      <c r="E221" s="22" t="s">
        <v>677</v>
      </c>
      <c r="F221" s="22"/>
      <c r="G221" s="22" t="s">
        <v>948</v>
      </c>
      <c r="H221" s="22" t="s">
        <v>1219</v>
      </c>
      <c r="I221" s="22" t="s">
        <v>34</v>
      </c>
      <c r="J221" s="23">
        <v>38477</v>
      </c>
      <c r="K221" s="22"/>
      <c r="L221" s="22"/>
      <c r="M221" s="22">
        <v>0</v>
      </c>
      <c r="N221" s="22"/>
      <c r="O221" s="22" t="s">
        <v>45</v>
      </c>
      <c r="P221" s="22" t="s">
        <v>46</v>
      </c>
      <c r="Q221" s="22"/>
      <c r="R221" s="22" t="s">
        <v>37</v>
      </c>
      <c r="S221" s="22">
        <v>1234567899</v>
      </c>
      <c r="T221" s="22" t="s">
        <v>1490</v>
      </c>
      <c r="U221" s="22" t="s">
        <v>1542</v>
      </c>
      <c r="V221" s="22">
        <v>7690022390</v>
      </c>
      <c r="W221" s="22" t="s">
        <v>151</v>
      </c>
      <c r="X221" s="22">
        <v>50000</v>
      </c>
      <c r="Y221" s="22" t="s">
        <v>39</v>
      </c>
      <c r="Z221" s="22" t="s">
        <v>67</v>
      </c>
      <c r="AA221" s="22" t="s">
        <v>47</v>
      </c>
      <c r="AB221" s="22">
        <v>16</v>
      </c>
      <c r="AC221" s="22" t="s">
        <v>41</v>
      </c>
      <c r="AD221" s="22">
        <v>3</v>
      </c>
    </row>
    <row r="222" spans="1:30" ht="29">
      <c r="A222" s="22">
        <v>12</v>
      </c>
      <c r="B222" s="22" t="s">
        <v>33</v>
      </c>
      <c r="C222" s="22">
        <f t="shared" si="3"/>
        <v>921</v>
      </c>
      <c r="D222" s="23">
        <v>43668</v>
      </c>
      <c r="E222" s="22" t="s">
        <v>678</v>
      </c>
      <c r="F222" s="22"/>
      <c r="G222" s="22" t="s">
        <v>949</v>
      </c>
      <c r="H222" s="22" t="s">
        <v>1220</v>
      </c>
      <c r="I222" s="22" t="s">
        <v>34</v>
      </c>
      <c r="J222" s="23">
        <v>38182</v>
      </c>
      <c r="K222" s="22"/>
      <c r="L222" s="22"/>
      <c r="M222" s="22">
        <v>0</v>
      </c>
      <c r="N222" s="22"/>
      <c r="O222" s="22" t="s">
        <v>45</v>
      </c>
      <c r="P222" s="22" t="s">
        <v>36</v>
      </c>
      <c r="Q222" s="22"/>
      <c r="R222" s="22" t="s">
        <v>37</v>
      </c>
      <c r="S222" s="22">
        <v>1234567899</v>
      </c>
      <c r="T222" s="22" t="s">
        <v>1491</v>
      </c>
      <c r="U222" s="22" t="s">
        <v>1542</v>
      </c>
      <c r="V222" s="22">
        <v>6350437446</v>
      </c>
      <c r="W222" s="22" t="s">
        <v>152</v>
      </c>
      <c r="X222" s="22">
        <v>40000</v>
      </c>
      <c r="Y222" s="22" t="s">
        <v>39</v>
      </c>
      <c r="Z222" s="22" t="s">
        <v>39</v>
      </c>
      <c r="AA222" s="22" t="s">
        <v>40</v>
      </c>
      <c r="AB222" s="22">
        <v>17</v>
      </c>
      <c r="AC222" s="22" t="s">
        <v>41</v>
      </c>
      <c r="AD222" s="22">
        <v>0</v>
      </c>
    </row>
    <row r="223" spans="1:30" ht="29">
      <c r="A223" s="22">
        <v>12</v>
      </c>
      <c r="B223" s="22" t="s">
        <v>33</v>
      </c>
      <c r="C223" s="22">
        <f t="shared" si="3"/>
        <v>922</v>
      </c>
      <c r="D223" s="23">
        <v>43648</v>
      </c>
      <c r="E223" s="22" t="s">
        <v>679</v>
      </c>
      <c r="F223" s="22"/>
      <c r="G223" s="22" t="s">
        <v>950</v>
      </c>
      <c r="H223" s="22" t="s">
        <v>1221</v>
      </c>
      <c r="I223" s="22" t="s">
        <v>34</v>
      </c>
      <c r="J223" s="23">
        <v>38600</v>
      </c>
      <c r="K223" s="22"/>
      <c r="L223" s="22"/>
      <c r="M223" s="22">
        <v>0</v>
      </c>
      <c r="N223" s="22"/>
      <c r="O223" s="22" t="s">
        <v>45</v>
      </c>
      <c r="P223" s="22"/>
      <c r="Q223" s="22"/>
      <c r="R223" s="22" t="s">
        <v>37</v>
      </c>
      <c r="S223" s="22">
        <v>1234567899</v>
      </c>
      <c r="T223" s="22" t="s">
        <v>1492</v>
      </c>
      <c r="U223" s="22" t="s">
        <v>1542</v>
      </c>
      <c r="V223" s="22">
        <v>9799108426</v>
      </c>
      <c r="W223" s="22" t="s">
        <v>153</v>
      </c>
      <c r="X223" s="22">
        <v>40000</v>
      </c>
      <c r="Y223" s="22" t="s">
        <v>39</v>
      </c>
      <c r="Z223" s="22" t="s">
        <v>39</v>
      </c>
      <c r="AA223" s="22"/>
      <c r="AB223" s="22">
        <v>16</v>
      </c>
      <c r="AC223" s="22" t="s">
        <v>41</v>
      </c>
      <c r="AD223" s="22">
        <v>4</v>
      </c>
    </row>
    <row r="224" spans="1:30" ht="29">
      <c r="A224" s="22">
        <v>12</v>
      </c>
      <c r="B224" s="22" t="s">
        <v>33</v>
      </c>
      <c r="C224" s="22">
        <f t="shared" si="3"/>
        <v>923</v>
      </c>
      <c r="D224" s="23">
        <v>42191</v>
      </c>
      <c r="E224" s="22" t="s">
        <v>680</v>
      </c>
      <c r="F224" s="22"/>
      <c r="G224" s="22" t="s">
        <v>951</v>
      </c>
      <c r="H224" s="22" t="s">
        <v>1222</v>
      </c>
      <c r="I224" s="22" t="s">
        <v>34</v>
      </c>
      <c r="J224" s="23">
        <v>38869</v>
      </c>
      <c r="K224" s="22"/>
      <c r="L224" s="22"/>
      <c r="M224" s="22">
        <v>0</v>
      </c>
      <c r="N224" s="22"/>
      <c r="O224" s="22" t="s">
        <v>35</v>
      </c>
      <c r="P224" s="22" t="s">
        <v>36</v>
      </c>
      <c r="Q224" s="22"/>
      <c r="R224" s="22" t="s">
        <v>37</v>
      </c>
      <c r="S224" s="22">
        <v>1234567899</v>
      </c>
      <c r="T224" s="22" t="s">
        <v>1493</v>
      </c>
      <c r="U224" s="22" t="s">
        <v>1542</v>
      </c>
      <c r="V224" s="22">
        <v>9549564474</v>
      </c>
      <c r="W224" s="22" t="s">
        <v>154</v>
      </c>
      <c r="X224" s="22">
        <v>40000</v>
      </c>
      <c r="Y224" s="22" t="s">
        <v>39</v>
      </c>
      <c r="Z224" s="22" t="s">
        <v>39</v>
      </c>
      <c r="AA224" s="22" t="s">
        <v>40</v>
      </c>
      <c r="AB224" s="22">
        <v>15</v>
      </c>
      <c r="AC224" s="22" t="s">
        <v>41</v>
      </c>
      <c r="AD224" s="22">
        <v>3</v>
      </c>
    </row>
    <row r="225" spans="1:31" ht="29">
      <c r="A225" s="298">
        <v>11</v>
      </c>
      <c r="B225" s="299" t="s">
        <v>33</v>
      </c>
      <c r="C225" s="22">
        <f t="shared" si="3"/>
        <v>924</v>
      </c>
      <c r="D225" s="300">
        <v>43299</v>
      </c>
      <c r="E225" s="22" t="s">
        <v>681</v>
      </c>
      <c r="F225" s="299"/>
      <c r="G225" s="22" t="s">
        <v>952</v>
      </c>
      <c r="H225" s="22" t="s">
        <v>1223</v>
      </c>
      <c r="I225" s="299" t="s">
        <v>34</v>
      </c>
      <c r="J225" s="300" t="s">
        <v>380</v>
      </c>
      <c r="K225" s="299"/>
      <c r="L225" s="299"/>
      <c r="M225" s="299"/>
      <c r="N225" s="299"/>
      <c r="O225" s="299" t="s">
        <v>35</v>
      </c>
      <c r="P225" s="299" t="s">
        <v>46</v>
      </c>
      <c r="Q225" s="299"/>
      <c r="R225" s="299" t="s">
        <v>37</v>
      </c>
      <c r="S225" s="22">
        <v>1234567899</v>
      </c>
      <c r="T225" s="22" t="s">
        <v>1494</v>
      </c>
      <c r="U225" s="22" t="s">
        <v>1542</v>
      </c>
      <c r="V225" s="301">
        <v>9610000000</v>
      </c>
      <c r="W225" s="299" t="s">
        <v>73</v>
      </c>
      <c r="X225" s="299">
        <v>40000</v>
      </c>
      <c r="Y225" s="299" t="s">
        <v>39</v>
      </c>
      <c r="Z225" s="299" t="s">
        <v>39</v>
      </c>
      <c r="AA225" s="299" t="s">
        <v>47</v>
      </c>
      <c r="AB225" s="299">
        <v>16</v>
      </c>
      <c r="AC225" s="299" t="s">
        <v>41</v>
      </c>
      <c r="AD225" s="299">
        <v>1</v>
      </c>
      <c r="AE225" s="302">
        <v>0</v>
      </c>
    </row>
    <row r="226" spans="1:31" ht="29">
      <c r="A226" s="298">
        <v>11</v>
      </c>
      <c r="B226" s="299" t="s">
        <v>33</v>
      </c>
      <c r="C226" s="22">
        <f t="shared" si="3"/>
        <v>925</v>
      </c>
      <c r="D226" s="300">
        <v>41871</v>
      </c>
      <c r="E226" s="22" t="s">
        <v>682</v>
      </c>
      <c r="F226" s="299"/>
      <c r="G226" s="22" t="s">
        <v>953</v>
      </c>
      <c r="H226" s="22" t="s">
        <v>1224</v>
      </c>
      <c r="I226" s="299" t="s">
        <v>44</v>
      </c>
      <c r="J226" s="300" t="s">
        <v>380</v>
      </c>
      <c r="K226" s="299"/>
      <c r="L226" s="299"/>
      <c r="M226" s="299"/>
      <c r="N226" s="299"/>
      <c r="O226" s="299" t="s">
        <v>35</v>
      </c>
      <c r="P226" s="299" t="s">
        <v>46</v>
      </c>
      <c r="Q226" s="299"/>
      <c r="R226" s="299" t="s">
        <v>37</v>
      </c>
      <c r="S226" s="22">
        <v>1234567899</v>
      </c>
      <c r="T226" s="22" t="s">
        <v>1495</v>
      </c>
      <c r="U226" s="22" t="s">
        <v>1542</v>
      </c>
      <c r="V226" s="301">
        <v>9950000000</v>
      </c>
      <c r="W226" s="299" t="s">
        <v>78</v>
      </c>
      <c r="X226" s="299">
        <v>40000</v>
      </c>
      <c r="Y226" s="299" t="s">
        <v>39</v>
      </c>
      <c r="Z226" s="299" t="s">
        <v>39</v>
      </c>
      <c r="AA226" s="299" t="s">
        <v>47</v>
      </c>
      <c r="AB226" s="299">
        <v>14</v>
      </c>
      <c r="AC226" s="299" t="s">
        <v>41</v>
      </c>
      <c r="AD226" s="299">
        <v>0</v>
      </c>
      <c r="AE226" s="302"/>
    </row>
    <row r="227" spans="1:31" ht="29">
      <c r="A227" s="298">
        <v>11</v>
      </c>
      <c r="B227" s="299" t="s">
        <v>33</v>
      </c>
      <c r="C227" s="22">
        <f t="shared" si="3"/>
        <v>926</v>
      </c>
      <c r="D227" s="300">
        <v>42195</v>
      </c>
      <c r="E227" s="22" t="s">
        <v>683</v>
      </c>
      <c r="F227" s="299"/>
      <c r="G227" s="22" t="s">
        <v>954</v>
      </c>
      <c r="H227" s="22" t="s">
        <v>1225</v>
      </c>
      <c r="I227" s="299" t="s">
        <v>44</v>
      </c>
      <c r="J227" s="300" t="s">
        <v>380</v>
      </c>
      <c r="K227" s="299"/>
      <c r="L227" s="299"/>
      <c r="M227" s="299"/>
      <c r="N227" s="299"/>
      <c r="O227" s="299" t="s">
        <v>45</v>
      </c>
      <c r="P227" s="299" t="s">
        <v>36</v>
      </c>
      <c r="Q227" s="299"/>
      <c r="R227" s="299" t="s">
        <v>37</v>
      </c>
      <c r="S227" s="22">
        <v>1234567899</v>
      </c>
      <c r="T227" s="22" t="s">
        <v>1496</v>
      </c>
      <c r="U227" s="22" t="s">
        <v>1542</v>
      </c>
      <c r="V227" s="301">
        <v>9770000000</v>
      </c>
      <c r="W227" s="299" t="s">
        <v>78</v>
      </c>
      <c r="X227" s="299">
        <v>40000</v>
      </c>
      <c r="Y227" s="299" t="s">
        <v>39</v>
      </c>
      <c r="Z227" s="299" t="s">
        <v>39</v>
      </c>
      <c r="AA227" s="299" t="s">
        <v>40</v>
      </c>
      <c r="AB227" s="299">
        <v>16</v>
      </c>
      <c r="AC227" s="299" t="s">
        <v>41</v>
      </c>
      <c r="AD227" s="299">
        <v>0</v>
      </c>
      <c r="AE227" s="302"/>
    </row>
    <row r="228" spans="1:31" ht="29">
      <c r="A228" s="298">
        <v>11</v>
      </c>
      <c r="B228" s="299" t="s">
        <v>33</v>
      </c>
      <c r="C228" s="22">
        <f t="shared" si="3"/>
        <v>927</v>
      </c>
      <c r="D228" s="300">
        <v>42577</v>
      </c>
      <c r="E228" s="22" t="s">
        <v>684</v>
      </c>
      <c r="F228" s="299"/>
      <c r="G228" s="22" t="s">
        <v>955</v>
      </c>
      <c r="H228" s="22" t="s">
        <v>1226</v>
      </c>
      <c r="I228" s="299" t="s">
        <v>34</v>
      </c>
      <c r="J228" s="300" t="s">
        <v>380</v>
      </c>
      <c r="K228" s="299"/>
      <c r="L228" s="299"/>
      <c r="M228" s="299"/>
      <c r="N228" s="299"/>
      <c r="O228" s="299" t="s">
        <v>35</v>
      </c>
      <c r="P228" s="299" t="s">
        <v>46</v>
      </c>
      <c r="Q228" s="299"/>
      <c r="R228" s="299" t="s">
        <v>37</v>
      </c>
      <c r="S228" s="22">
        <v>1234567899</v>
      </c>
      <c r="T228" s="22" t="s">
        <v>1497</v>
      </c>
      <c r="U228" s="22" t="s">
        <v>1542</v>
      </c>
      <c r="V228" s="301">
        <v>8240000000</v>
      </c>
      <c r="W228" s="299" t="s">
        <v>73</v>
      </c>
      <c r="X228" s="299">
        <v>40000</v>
      </c>
      <c r="Y228" s="299" t="s">
        <v>39</v>
      </c>
      <c r="Z228" s="299" t="s">
        <v>39</v>
      </c>
      <c r="AA228" s="299" t="s">
        <v>47</v>
      </c>
      <c r="AB228" s="299">
        <v>14</v>
      </c>
      <c r="AC228" s="299" t="s">
        <v>41</v>
      </c>
      <c r="AD228" s="299">
        <v>0</v>
      </c>
      <c r="AE228" s="302"/>
    </row>
    <row r="229" spans="1:31" ht="29">
      <c r="A229" s="298">
        <v>11</v>
      </c>
      <c r="B229" s="299" t="s">
        <v>33</v>
      </c>
      <c r="C229" s="22">
        <f t="shared" si="3"/>
        <v>928</v>
      </c>
      <c r="D229" s="300">
        <v>43675</v>
      </c>
      <c r="E229" s="22" t="s">
        <v>685</v>
      </c>
      <c r="F229" s="299"/>
      <c r="G229" s="22" t="s">
        <v>956</v>
      </c>
      <c r="H229" s="22" t="s">
        <v>1227</v>
      </c>
      <c r="I229" s="299" t="s">
        <v>34</v>
      </c>
      <c r="J229" s="300" t="s">
        <v>380</v>
      </c>
      <c r="K229" s="299"/>
      <c r="L229" s="299"/>
      <c r="M229" s="299"/>
      <c r="N229" s="299"/>
      <c r="O229" s="299" t="s">
        <v>35</v>
      </c>
      <c r="P229" s="299"/>
      <c r="Q229" s="299"/>
      <c r="R229" s="299" t="s">
        <v>37</v>
      </c>
      <c r="S229" s="22">
        <v>1234567899</v>
      </c>
      <c r="T229" s="22" t="s">
        <v>1498</v>
      </c>
      <c r="U229" s="22" t="s">
        <v>1542</v>
      </c>
      <c r="V229" s="301">
        <v>9780000000</v>
      </c>
      <c r="W229" s="299" t="s">
        <v>118</v>
      </c>
      <c r="X229" s="299">
        <v>90000</v>
      </c>
      <c r="Y229" s="299" t="s">
        <v>39</v>
      </c>
      <c r="Z229" s="299" t="s">
        <v>39</v>
      </c>
      <c r="AA229" s="299"/>
      <c r="AB229" s="299">
        <v>16</v>
      </c>
      <c r="AC229" s="299" t="s">
        <v>41</v>
      </c>
      <c r="AD229" s="299">
        <v>5</v>
      </c>
      <c r="AE229" s="302"/>
    </row>
    <row r="230" spans="1:31" ht="43.5">
      <c r="A230" s="298">
        <v>11</v>
      </c>
      <c r="B230" s="299" t="s">
        <v>33</v>
      </c>
      <c r="C230" s="22">
        <f t="shared" si="3"/>
        <v>929</v>
      </c>
      <c r="D230" s="300">
        <v>43682</v>
      </c>
      <c r="E230" s="22" t="s">
        <v>686</v>
      </c>
      <c r="F230" s="299"/>
      <c r="G230" s="22" t="s">
        <v>957</v>
      </c>
      <c r="H230" s="22" t="s">
        <v>1228</v>
      </c>
      <c r="I230" s="299" t="s">
        <v>44</v>
      </c>
      <c r="J230" s="300" t="s">
        <v>380</v>
      </c>
      <c r="K230" s="299"/>
      <c r="L230" s="299"/>
      <c r="M230" s="299"/>
      <c r="N230" s="299"/>
      <c r="O230" s="299" t="s">
        <v>35</v>
      </c>
      <c r="P230" s="299" t="s">
        <v>36</v>
      </c>
      <c r="Q230" s="299"/>
      <c r="R230" s="299" t="s">
        <v>37</v>
      </c>
      <c r="S230" s="22">
        <v>1234567899</v>
      </c>
      <c r="T230" s="22" t="s">
        <v>1499</v>
      </c>
      <c r="U230" s="22" t="s">
        <v>1542</v>
      </c>
      <c r="V230" s="301">
        <v>9120000000</v>
      </c>
      <c r="W230" s="299" t="s">
        <v>119</v>
      </c>
      <c r="X230" s="299">
        <v>70000</v>
      </c>
      <c r="Y230" s="299" t="s">
        <v>39</v>
      </c>
      <c r="Z230" s="299" t="s">
        <v>39</v>
      </c>
      <c r="AA230" s="299" t="s">
        <v>40</v>
      </c>
      <c r="AB230" s="299">
        <v>14</v>
      </c>
      <c r="AC230" s="299" t="s">
        <v>41</v>
      </c>
      <c r="AD230" s="299">
        <v>1</v>
      </c>
      <c r="AE230" s="302">
        <v>0</v>
      </c>
    </row>
    <row r="231" spans="1:31" ht="29">
      <c r="A231" s="298">
        <v>11</v>
      </c>
      <c r="B231" s="299" t="s">
        <v>33</v>
      </c>
      <c r="C231" s="22">
        <f t="shared" si="3"/>
        <v>930</v>
      </c>
      <c r="D231" s="300">
        <v>41871</v>
      </c>
      <c r="E231" s="22" t="s">
        <v>687</v>
      </c>
      <c r="F231" s="299"/>
      <c r="G231" s="22" t="s">
        <v>958</v>
      </c>
      <c r="H231" s="22" t="s">
        <v>1229</v>
      </c>
      <c r="I231" s="299" t="s">
        <v>44</v>
      </c>
      <c r="J231" s="300" t="s">
        <v>380</v>
      </c>
      <c r="K231" s="299"/>
      <c r="L231" s="299"/>
      <c r="M231" s="299"/>
      <c r="N231" s="299"/>
      <c r="O231" s="299" t="s">
        <v>45</v>
      </c>
      <c r="P231" s="299" t="s">
        <v>46</v>
      </c>
      <c r="Q231" s="299"/>
      <c r="R231" s="299" t="s">
        <v>37</v>
      </c>
      <c r="S231" s="22">
        <v>1234567899</v>
      </c>
      <c r="T231" s="22" t="s">
        <v>1500</v>
      </c>
      <c r="U231" s="22" t="s">
        <v>1542</v>
      </c>
      <c r="V231" s="301">
        <v>9770000000</v>
      </c>
      <c r="W231" s="299" t="s">
        <v>78</v>
      </c>
      <c r="X231" s="299">
        <v>40000</v>
      </c>
      <c r="Y231" s="299" t="s">
        <v>39</v>
      </c>
      <c r="Z231" s="299" t="s">
        <v>39</v>
      </c>
      <c r="AA231" s="299" t="s">
        <v>47</v>
      </c>
      <c r="AB231" s="299">
        <v>18</v>
      </c>
      <c r="AC231" s="299" t="s">
        <v>41</v>
      </c>
      <c r="AD231" s="299">
        <v>0</v>
      </c>
      <c r="AE231" s="302"/>
    </row>
    <row r="232" spans="1:31" ht="29">
      <c r="A232" s="298">
        <v>11</v>
      </c>
      <c r="B232" s="299" t="s">
        <v>33</v>
      </c>
      <c r="C232" s="22">
        <f t="shared" si="3"/>
        <v>931</v>
      </c>
      <c r="D232" s="300">
        <v>43677</v>
      </c>
      <c r="E232" s="22" t="s">
        <v>688</v>
      </c>
      <c r="F232" s="299"/>
      <c r="G232" s="22" t="s">
        <v>959</v>
      </c>
      <c r="H232" s="22" t="s">
        <v>1230</v>
      </c>
      <c r="I232" s="299" t="s">
        <v>44</v>
      </c>
      <c r="J232" s="300" t="s">
        <v>380</v>
      </c>
      <c r="K232" s="299"/>
      <c r="L232" s="299"/>
      <c r="M232" s="299"/>
      <c r="N232" s="299"/>
      <c r="O232" s="299" t="s">
        <v>35</v>
      </c>
      <c r="P232" s="299"/>
      <c r="Q232" s="299"/>
      <c r="R232" s="299" t="s">
        <v>37</v>
      </c>
      <c r="S232" s="22">
        <v>1234567899</v>
      </c>
      <c r="T232" s="22" t="s">
        <v>1501</v>
      </c>
      <c r="U232" s="22" t="s">
        <v>1542</v>
      </c>
      <c r="V232" s="301">
        <v>8500000000</v>
      </c>
      <c r="W232" s="299" t="s">
        <v>120</v>
      </c>
      <c r="X232" s="299">
        <v>40000</v>
      </c>
      <c r="Y232" s="299" t="s">
        <v>39</v>
      </c>
      <c r="Z232" s="299" t="s">
        <v>39</v>
      </c>
      <c r="AA232" s="299"/>
      <c r="AB232" s="299">
        <v>14</v>
      </c>
      <c r="AC232" s="299" t="s">
        <v>41</v>
      </c>
      <c r="AD232" s="299">
        <v>0</v>
      </c>
      <c r="AE232" s="302"/>
    </row>
    <row r="233" spans="1:31" ht="29">
      <c r="A233" s="298">
        <v>11</v>
      </c>
      <c r="B233" s="299" t="s">
        <v>33</v>
      </c>
      <c r="C233" s="22">
        <f t="shared" si="3"/>
        <v>932</v>
      </c>
      <c r="D233" s="300">
        <v>43673</v>
      </c>
      <c r="E233" s="22" t="s">
        <v>689</v>
      </c>
      <c r="F233" s="299"/>
      <c r="G233" s="22" t="s">
        <v>960</v>
      </c>
      <c r="H233" s="22" t="s">
        <v>1231</v>
      </c>
      <c r="I233" s="299" t="s">
        <v>44</v>
      </c>
      <c r="J233" s="300" t="s">
        <v>380</v>
      </c>
      <c r="K233" s="299"/>
      <c r="L233" s="299"/>
      <c r="M233" s="299"/>
      <c r="N233" s="299"/>
      <c r="O233" s="299" t="s">
        <v>35</v>
      </c>
      <c r="P233" s="299"/>
      <c r="Q233" s="299"/>
      <c r="R233" s="299" t="s">
        <v>37</v>
      </c>
      <c r="S233" s="22">
        <v>1234567899</v>
      </c>
      <c r="T233" s="22" t="s">
        <v>1502</v>
      </c>
      <c r="U233" s="22" t="s">
        <v>1542</v>
      </c>
      <c r="V233" s="301">
        <v>9890000000</v>
      </c>
      <c r="W233" s="299" t="s">
        <v>121</v>
      </c>
      <c r="X233" s="299">
        <v>48000</v>
      </c>
      <c r="Y233" s="299" t="s">
        <v>39</v>
      </c>
      <c r="Z233" s="299" t="s">
        <v>39</v>
      </c>
      <c r="AA233" s="299"/>
      <c r="AB233" s="299">
        <v>15</v>
      </c>
      <c r="AC233" s="299" t="s">
        <v>41</v>
      </c>
      <c r="AD233" s="299">
        <v>6</v>
      </c>
      <c r="AE233" s="302"/>
    </row>
    <row r="234" spans="1:31" ht="29">
      <c r="A234" s="298">
        <v>11</v>
      </c>
      <c r="B234" s="299" t="s">
        <v>33</v>
      </c>
      <c r="C234" s="22">
        <f t="shared" si="3"/>
        <v>933</v>
      </c>
      <c r="D234" s="300">
        <v>43294</v>
      </c>
      <c r="E234" s="22" t="s">
        <v>690</v>
      </c>
      <c r="F234" s="299"/>
      <c r="G234" s="22" t="s">
        <v>961</v>
      </c>
      <c r="H234" s="22" t="s">
        <v>1232</v>
      </c>
      <c r="I234" s="299" t="s">
        <v>34</v>
      </c>
      <c r="J234" s="300" t="s">
        <v>380</v>
      </c>
      <c r="K234" s="299"/>
      <c r="L234" s="299"/>
      <c r="M234" s="299"/>
      <c r="N234" s="299"/>
      <c r="O234" s="299" t="s">
        <v>45</v>
      </c>
      <c r="P234" s="299" t="s">
        <v>36</v>
      </c>
      <c r="Q234" s="299"/>
      <c r="R234" s="299" t="s">
        <v>37</v>
      </c>
      <c r="S234" s="22">
        <v>1234567899</v>
      </c>
      <c r="T234" s="22" t="s">
        <v>1503</v>
      </c>
      <c r="U234" s="22" t="s">
        <v>1542</v>
      </c>
      <c r="V234" s="301">
        <v>941000000</v>
      </c>
      <c r="W234" s="299" t="s">
        <v>122</v>
      </c>
      <c r="X234" s="299">
        <v>45000</v>
      </c>
      <c r="Y234" s="299" t="s">
        <v>39</v>
      </c>
      <c r="Z234" s="299" t="s">
        <v>39</v>
      </c>
      <c r="AA234" s="299" t="s">
        <v>40</v>
      </c>
      <c r="AB234" s="299">
        <v>16</v>
      </c>
      <c r="AC234" s="299" t="s">
        <v>41</v>
      </c>
      <c r="AD234" s="299">
        <v>3</v>
      </c>
      <c r="AE234" s="302">
        <v>5.5</v>
      </c>
    </row>
    <row r="235" spans="1:31" ht="29">
      <c r="A235" s="298">
        <v>11</v>
      </c>
      <c r="B235" s="299" t="s">
        <v>33</v>
      </c>
      <c r="C235" s="22">
        <f t="shared" si="3"/>
        <v>934</v>
      </c>
      <c r="D235" s="300">
        <v>43677</v>
      </c>
      <c r="E235" s="22" t="s">
        <v>691</v>
      </c>
      <c r="F235" s="299"/>
      <c r="G235" s="22" t="s">
        <v>962</v>
      </c>
      <c r="H235" s="22" t="s">
        <v>1233</v>
      </c>
      <c r="I235" s="299" t="s">
        <v>44</v>
      </c>
      <c r="J235" s="300" t="s">
        <v>380</v>
      </c>
      <c r="K235" s="299"/>
      <c r="L235" s="299"/>
      <c r="M235" s="299"/>
      <c r="N235" s="299"/>
      <c r="O235" s="299" t="s">
        <v>45</v>
      </c>
      <c r="P235" s="299"/>
      <c r="Q235" s="299"/>
      <c r="R235" s="299" t="s">
        <v>37</v>
      </c>
      <c r="S235" s="22">
        <v>1234567899</v>
      </c>
      <c r="T235" s="22" t="s">
        <v>1504</v>
      </c>
      <c r="U235" s="22" t="s">
        <v>1542</v>
      </c>
      <c r="V235" s="301">
        <v>9600000000</v>
      </c>
      <c r="W235" s="299" t="s">
        <v>120</v>
      </c>
      <c r="X235" s="299">
        <v>40000</v>
      </c>
      <c r="Y235" s="299" t="s">
        <v>39</v>
      </c>
      <c r="Z235" s="299" t="s">
        <v>39</v>
      </c>
      <c r="AA235" s="299"/>
      <c r="AB235" s="299">
        <v>16</v>
      </c>
      <c r="AC235" s="299" t="s">
        <v>41</v>
      </c>
      <c r="AD235" s="299">
        <v>0</v>
      </c>
      <c r="AE235" s="302"/>
    </row>
    <row r="236" spans="1:31" ht="29">
      <c r="A236" s="298">
        <v>11</v>
      </c>
      <c r="B236" s="299" t="s">
        <v>33</v>
      </c>
      <c r="C236" s="22">
        <f t="shared" si="3"/>
        <v>935</v>
      </c>
      <c r="D236" s="300">
        <v>41871</v>
      </c>
      <c r="E236" s="22" t="s">
        <v>692</v>
      </c>
      <c r="F236" s="299"/>
      <c r="G236" s="22" t="s">
        <v>963</v>
      </c>
      <c r="H236" s="22" t="s">
        <v>1234</v>
      </c>
      <c r="I236" s="299" t="s">
        <v>44</v>
      </c>
      <c r="J236" s="300" t="s">
        <v>380</v>
      </c>
      <c r="K236" s="299"/>
      <c r="L236" s="299"/>
      <c r="M236" s="299"/>
      <c r="N236" s="299"/>
      <c r="O236" s="299" t="s">
        <v>45</v>
      </c>
      <c r="P236" s="299" t="s">
        <v>36</v>
      </c>
      <c r="Q236" s="299"/>
      <c r="R236" s="299" t="s">
        <v>37</v>
      </c>
      <c r="S236" s="22">
        <v>1234567899</v>
      </c>
      <c r="T236" s="22" t="s">
        <v>1505</v>
      </c>
      <c r="U236" s="22" t="s">
        <v>1542</v>
      </c>
      <c r="V236" s="301">
        <v>9650000000</v>
      </c>
      <c r="W236" s="299" t="s">
        <v>123</v>
      </c>
      <c r="X236" s="299">
        <v>60000</v>
      </c>
      <c r="Y236" s="299" t="s">
        <v>39</v>
      </c>
      <c r="Z236" s="299" t="s">
        <v>39</v>
      </c>
      <c r="AA236" s="299" t="s">
        <v>40</v>
      </c>
      <c r="AB236" s="299">
        <v>14</v>
      </c>
      <c r="AC236" s="299" t="s">
        <v>41</v>
      </c>
      <c r="AD236" s="299">
        <v>1</v>
      </c>
      <c r="AE236" s="302"/>
    </row>
    <row r="237" spans="1:31" ht="29">
      <c r="A237" s="298">
        <v>11</v>
      </c>
      <c r="B237" s="299" t="s">
        <v>33</v>
      </c>
      <c r="C237" s="22">
        <f t="shared" si="3"/>
        <v>936</v>
      </c>
      <c r="D237" s="300">
        <v>41871</v>
      </c>
      <c r="E237" s="22" t="s">
        <v>693</v>
      </c>
      <c r="F237" s="299"/>
      <c r="G237" s="22" t="s">
        <v>964</v>
      </c>
      <c r="H237" s="22" t="s">
        <v>1235</v>
      </c>
      <c r="I237" s="299" t="s">
        <v>44</v>
      </c>
      <c r="J237" s="300" t="s">
        <v>380</v>
      </c>
      <c r="K237" s="299"/>
      <c r="L237" s="299"/>
      <c r="M237" s="299"/>
      <c r="N237" s="299"/>
      <c r="O237" s="299" t="s">
        <v>35</v>
      </c>
      <c r="P237" s="299" t="s">
        <v>46</v>
      </c>
      <c r="Q237" s="299"/>
      <c r="R237" s="299" t="s">
        <v>37</v>
      </c>
      <c r="S237" s="22">
        <v>1234567899</v>
      </c>
      <c r="T237" s="22" t="s">
        <v>1506</v>
      </c>
      <c r="U237" s="22" t="s">
        <v>1542</v>
      </c>
      <c r="V237" s="301">
        <v>9690000000</v>
      </c>
      <c r="W237" s="299" t="s">
        <v>78</v>
      </c>
      <c r="X237" s="299">
        <v>40000</v>
      </c>
      <c r="Y237" s="299" t="s">
        <v>67</v>
      </c>
      <c r="Z237" s="299" t="s">
        <v>39</v>
      </c>
      <c r="AA237" s="299" t="s">
        <v>47</v>
      </c>
      <c r="AB237" s="299">
        <v>16</v>
      </c>
      <c r="AC237" s="299" t="s">
        <v>41</v>
      </c>
      <c r="AD237" s="299">
        <v>0</v>
      </c>
      <c r="AE237" s="302"/>
    </row>
    <row r="238" spans="1:31" ht="29">
      <c r="A238" s="298">
        <v>11</v>
      </c>
      <c r="B238" s="299" t="s">
        <v>33</v>
      </c>
      <c r="C238" s="22">
        <f t="shared" si="3"/>
        <v>937</v>
      </c>
      <c r="D238" s="300">
        <v>41871</v>
      </c>
      <c r="E238" s="22" t="s">
        <v>694</v>
      </c>
      <c r="F238" s="299"/>
      <c r="G238" s="22" t="s">
        <v>965</v>
      </c>
      <c r="H238" s="22" t="s">
        <v>1236</v>
      </c>
      <c r="I238" s="299" t="s">
        <v>44</v>
      </c>
      <c r="J238" s="300" t="s">
        <v>380</v>
      </c>
      <c r="K238" s="299"/>
      <c r="L238" s="299"/>
      <c r="M238" s="299"/>
      <c r="N238" s="299"/>
      <c r="O238" s="299" t="s">
        <v>35</v>
      </c>
      <c r="P238" s="299" t="s">
        <v>36</v>
      </c>
      <c r="Q238" s="299"/>
      <c r="R238" s="299" t="s">
        <v>37</v>
      </c>
      <c r="S238" s="22">
        <v>1234567899</v>
      </c>
      <c r="T238" s="22" t="s">
        <v>1507</v>
      </c>
      <c r="U238" s="22" t="s">
        <v>1542</v>
      </c>
      <c r="V238" s="301">
        <v>9830000000</v>
      </c>
      <c r="W238" s="299" t="s">
        <v>124</v>
      </c>
      <c r="X238" s="299">
        <v>42000</v>
      </c>
      <c r="Y238" s="299" t="s">
        <v>67</v>
      </c>
      <c r="Z238" s="299" t="s">
        <v>39</v>
      </c>
      <c r="AA238" s="299" t="s">
        <v>40</v>
      </c>
      <c r="AB238" s="299">
        <v>16</v>
      </c>
      <c r="AC238" s="299" t="s">
        <v>41</v>
      </c>
      <c r="AD238" s="299">
        <v>3</v>
      </c>
      <c r="AE238" s="302"/>
    </row>
    <row r="239" spans="1:31" ht="29">
      <c r="A239" s="298">
        <v>11</v>
      </c>
      <c r="B239" s="299" t="s">
        <v>33</v>
      </c>
      <c r="C239" s="22">
        <f t="shared" si="3"/>
        <v>938</v>
      </c>
      <c r="D239" s="300">
        <v>213</v>
      </c>
      <c r="E239" s="22" t="s">
        <v>695</v>
      </c>
      <c r="F239" s="299"/>
      <c r="G239" s="22" t="s">
        <v>966</v>
      </c>
      <c r="H239" s="22" t="s">
        <v>1237</v>
      </c>
      <c r="I239" s="299" t="s">
        <v>44</v>
      </c>
      <c r="J239" s="300" t="s">
        <v>380</v>
      </c>
      <c r="K239" s="299"/>
      <c r="L239" s="299"/>
      <c r="M239" s="299"/>
      <c r="N239" s="299"/>
      <c r="O239" s="299" t="s">
        <v>35</v>
      </c>
      <c r="P239" s="299" t="s">
        <v>36</v>
      </c>
      <c r="Q239" s="299"/>
      <c r="R239" s="299" t="s">
        <v>37</v>
      </c>
      <c r="S239" s="22">
        <v>1234567899</v>
      </c>
      <c r="T239" s="22" t="s">
        <v>1508</v>
      </c>
      <c r="U239" s="22" t="s">
        <v>1542</v>
      </c>
      <c r="V239" s="301">
        <v>8290000000</v>
      </c>
      <c r="W239" s="299" t="s">
        <v>66</v>
      </c>
      <c r="X239" s="299">
        <v>40000</v>
      </c>
      <c r="Y239" s="299" t="s">
        <v>39</v>
      </c>
      <c r="Z239" s="299" t="s">
        <v>39</v>
      </c>
      <c r="AA239" s="299" t="s">
        <v>40</v>
      </c>
      <c r="AB239" s="299">
        <v>16</v>
      </c>
      <c r="AC239" s="299" t="s">
        <v>41</v>
      </c>
      <c r="AD239" s="299">
        <v>6</v>
      </c>
      <c r="AE239" s="302"/>
    </row>
    <row r="240" spans="1:31" ht="29">
      <c r="A240" s="298">
        <v>11</v>
      </c>
      <c r="B240" s="299" t="s">
        <v>33</v>
      </c>
      <c r="C240" s="22">
        <f t="shared" si="3"/>
        <v>939</v>
      </c>
      <c r="D240" s="300">
        <v>43308</v>
      </c>
      <c r="E240" s="22" t="s">
        <v>696</v>
      </c>
      <c r="F240" s="299"/>
      <c r="G240" s="22" t="s">
        <v>967</v>
      </c>
      <c r="H240" s="22" t="s">
        <v>1238</v>
      </c>
      <c r="I240" s="299" t="s">
        <v>34</v>
      </c>
      <c r="J240" s="300" t="s">
        <v>380</v>
      </c>
      <c r="K240" s="299"/>
      <c r="L240" s="299"/>
      <c r="M240" s="299"/>
      <c r="N240" s="299"/>
      <c r="O240" s="299" t="s">
        <v>35</v>
      </c>
      <c r="P240" s="299" t="s">
        <v>36</v>
      </c>
      <c r="Q240" s="299"/>
      <c r="R240" s="299" t="s">
        <v>37</v>
      </c>
      <c r="S240" s="22">
        <v>1234567899</v>
      </c>
      <c r="T240" s="22" t="s">
        <v>1509</v>
      </c>
      <c r="U240" s="22" t="s">
        <v>1542</v>
      </c>
      <c r="V240" s="301">
        <v>8740000000</v>
      </c>
      <c r="W240" s="299" t="s">
        <v>62</v>
      </c>
      <c r="X240" s="299">
        <v>40000</v>
      </c>
      <c r="Y240" s="299" t="s">
        <v>39</v>
      </c>
      <c r="Z240" s="299" t="s">
        <v>39</v>
      </c>
      <c r="AA240" s="299" t="s">
        <v>40</v>
      </c>
      <c r="AB240" s="299">
        <v>15</v>
      </c>
      <c r="AC240" s="299" t="s">
        <v>41</v>
      </c>
      <c r="AD240" s="299">
        <v>0</v>
      </c>
      <c r="AE240" s="302"/>
    </row>
    <row r="241" spans="1:31" ht="29">
      <c r="A241" s="298">
        <v>11</v>
      </c>
      <c r="B241" s="299" t="s">
        <v>33</v>
      </c>
      <c r="C241" s="22">
        <f t="shared" si="3"/>
        <v>940</v>
      </c>
      <c r="D241" s="300">
        <v>42552</v>
      </c>
      <c r="E241" s="22" t="s">
        <v>697</v>
      </c>
      <c r="F241" s="299"/>
      <c r="G241" s="22" t="s">
        <v>968</v>
      </c>
      <c r="H241" s="22" t="s">
        <v>1239</v>
      </c>
      <c r="I241" s="299" t="s">
        <v>34</v>
      </c>
      <c r="J241" s="300" t="s">
        <v>380</v>
      </c>
      <c r="K241" s="299"/>
      <c r="L241" s="299"/>
      <c r="M241" s="299"/>
      <c r="N241" s="299"/>
      <c r="O241" s="299" t="s">
        <v>35</v>
      </c>
      <c r="P241" s="299" t="s">
        <v>36</v>
      </c>
      <c r="Q241" s="299"/>
      <c r="R241" s="299" t="s">
        <v>37</v>
      </c>
      <c r="S241" s="22">
        <v>1234567899</v>
      </c>
      <c r="T241" s="22" t="s">
        <v>1510</v>
      </c>
      <c r="U241" s="22" t="s">
        <v>1542</v>
      </c>
      <c r="V241" s="301">
        <v>8880000000</v>
      </c>
      <c r="W241" s="299" t="s">
        <v>73</v>
      </c>
      <c r="X241" s="299">
        <v>40000</v>
      </c>
      <c r="Y241" s="299" t="s">
        <v>39</v>
      </c>
      <c r="Z241" s="299" t="s">
        <v>39</v>
      </c>
      <c r="AA241" s="299" t="s">
        <v>40</v>
      </c>
      <c r="AB241" s="299">
        <v>16</v>
      </c>
      <c r="AC241" s="299" t="s">
        <v>41</v>
      </c>
      <c r="AD241" s="299">
        <v>0</v>
      </c>
      <c r="AE241" s="302"/>
    </row>
    <row r="242" spans="1:31" ht="29">
      <c r="A242" s="298">
        <v>11</v>
      </c>
      <c r="B242" s="299" t="s">
        <v>33</v>
      </c>
      <c r="C242" s="22">
        <f t="shared" si="3"/>
        <v>941</v>
      </c>
      <c r="D242" s="300">
        <v>42565</v>
      </c>
      <c r="E242" s="22" t="s">
        <v>698</v>
      </c>
      <c r="F242" s="299"/>
      <c r="G242" s="22" t="s">
        <v>969</v>
      </c>
      <c r="H242" s="22" t="s">
        <v>1240</v>
      </c>
      <c r="I242" s="299" t="s">
        <v>34</v>
      </c>
      <c r="J242" s="300" t="s">
        <v>380</v>
      </c>
      <c r="K242" s="299"/>
      <c r="L242" s="299"/>
      <c r="M242" s="299"/>
      <c r="N242" s="299"/>
      <c r="O242" s="299" t="s">
        <v>35</v>
      </c>
      <c r="P242" s="299" t="s">
        <v>36</v>
      </c>
      <c r="Q242" s="299"/>
      <c r="R242" s="299" t="s">
        <v>37</v>
      </c>
      <c r="S242" s="22">
        <v>1234567899</v>
      </c>
      <c r="T242" s="22" t="s">
        <v>1511</v>
      </c>
      <c r="U242" s="22" t="s">
        <v>1542</v>
      </c>
      <c r="V242" s="301">
        <v>9830000000</v>
      </c>
      <c r="W242" s="299" t="s">
        <v>125</v>
      </c>
      <c r="X242" s="299">
        <v>40000</v>
      </c>
      <c r="Y242" s="299" t="s">
        <v>39</v>
      </c>
      <c r="Z242" s="299" t="s">
        <v>39</v>
      </c>
      <c r="AA242" s="299" t="s">
        <v>40</v>
      </c>
      <c r="AB242" s="299">
        <v>17</v>
      </c>
      <c r="AC242" s="299" t="s">
        <v>41</v>
      </c>
      <c r="AD242" s="299">
        <v>4</v>
      </c>
      <c r="AE242" s="302"/>
    </row>
    <row r="243" spans="1:31" ht="29">
      <c r="A243" s="298">
        <v>11</v>
      </c>
      <c r="B243" s="299" t="s">
        <v>33</v>
      </c>
      <c r="C243" s="22">
        <f t="shared" si="3"/>
        <v>942</v>
      </c>
      <c r="D243" s="300">
        <v>42195</v>
      </c>
      <c r="E243" s="22" t="s">
        <v>699</v>
      </c>
      <c r="F243" s="299"/>
      <c r="G243" s="22" t="s">
        <v>970</v>
      </c>
      <c r="H243" s="22" t="s">
        <v>1241</v>
      </c>
      <c r="I243" s="299" t="s">
        <v>34</v>
      </c>
      <c r="J243" s="300" t="s">
        <v>380</v>
      </c>
      <c r="K243" s="299"/>
      <c r="L243" s="299"/>
      <c r="M243" s="299"/>
      <c r="N243" s="299"/>
      <c r="O243" s="299" t="s">
        <v>45</v>
      </c>
      <c r="P243" s="299" t="s">
        <v>46</v>
      </c>
      <c r="Q243" s="299"/>
      <c r="R243" s="299" t="s">
        <v>37</v>
      </c>
      <c r="S243" s="22">
        <v>1234567899</v>
      </c>
      <c r="T243" s="22" t="s">
        <v>1512</v>
      </c>
      <c r="U243" s="22" t="s">
        <v>1542</v>
      </c>
      <c r="V243" s="301">
        <v>8440000000</v>
      </c>
      <c r="W243" s="299" t="s">
        <v>126</v>
      </c>
      <c r="X243" s="299">
        <v>45000</v>
      </c>
      <c r="Y243" s="299" t="s">
        <v>39</v>
      </c>
      <c r="Z243" s="299" t="s">
        <v>67</v>
      </c>
      <c r="AA243" s="299" t="s">
        <v>47</v>
      </c>
      <c r="AB243" s="299">
        <v>17</v>
      </c>
      <c r="AC243" s="299" t="s">
        <v>41</v>
      </c>
      <c r="AD243" s="299">
        <v>0</v>
      </c>
      <c r="AE243" s="302"/>
    </row>
    <row r="244" spans="1:31" ht="29">
      <c r="A244" s="298">
        <v>11</v>
      </c>
      <c r="B244" s="299" t="s">
        <v>33</v>
      </c>
      <c r="C244" s="22">
        <f t="shared" si="3"/>
        <v>943</v>
      </c>
      <c r="D244" s="300">
        <v>42551</v>
      </c>
      <c r="E244" s="22" t="s">
        <v>700</v>
      </c>
      <c r="F244" s="299"/>
      <c r="G244" s="22" t="s">
        <v>971</v>
      </c>
      <c r="H244" s="22" t="s">
        <v>1242</v>
      </c>
      <c r="I244" s="299" t="s">
        <v>44</v>
      </c>
      <c r="J244" s="300" t="s">
        <v>380</v>
      </c>
      <c r="K244" s="299"/>
      <c r="L244" s="299"/>
      <c r="M244" s="299"/>
      <c r="N244" s="299"/>
      <c r="O244" s="299" t="s">
        <v>99</v>
      </c>
      <c r="P244" s="299" t="s">
        <v>36</v>
      </c>
      <c r="Q244" s="299"/>
      <c r="R244" s="299" t="s">
        <v>37</v>
      </c>
      <c r="S244" s="22">
        <v>1234567899</v>
      </c>
      <c r="T244" s="22" t="s">
        <v>1513</v>
      </c>
      <c r="U244" s="22" t="s">
        <v>1542</v>
      </c>
      <c r="V244" s="301">
        <v>9770000000</v>
      </c>
      <c r="W244" s="299" t="s">
        <v>73</v>
      </c>
      <c r="X244" s="299">
        <v>45000</v>
      </c>
      <c r="Y244" s="299" t="s">
        <v>39</v>
      </c>
      <c r="Z244" s="299" t="s">
        <v>39</v>
      </c>
      <c r="AA244" s="299" t="s">
        <v>40</v>
      </c>
      <c r="AB244" s="299">
        <v>16</v>
      </c>
      <c r="AC244" s="299" t="s">
        <v>41</v>
      </c>
      <c r="AD244" s="299">
        <v>0</v>
      </c>
      <c r="AE244" s="302"/>
    </row>
    <row r="245" spans="1:31" ht="29">
      <c r="A245" s="298">
        <v>11</v>
      </c>
      <c r="B245" s="299" t="s">
        <v>33</v>
      </c>
      <c r="C245" s="22">
        <f t="shared" si="3"/>
        <v>944</v>
      </c>
      <c r="D245" s="300">
        <v>43295</v>
      </c>
      <c r="E245" s="22" t="s">
        <v>701</v>
      </c>
      <c r="F245" s="299"/>
      <c r="G245" s="22" t="s">
        <v>972</v>
      </c>
      <c r="H245" s="22" t="s">
        <v>1243</v>
      </c>
      <c r="I245" s="299" t="s">
        <v>44</v>
      </c>
      <c r="J245" s="300" t="s">
        <v>380</v>
      </c>
      <c r="K245" s="299"/>
      <c r="L245" s="299"/>
      <c r="M245" s="299"/>
      <c r="N245" s="299"/>
      <c r="O245" s="299" t="s">
        <v>35</v>
      </c>
      <c r="P245" s="299" t="s">
        <v>36</v>
      </c>
      <c r="Q245" s="299"/>
      <c r="R245" s="299" t="s">
        <v>37</v>
      </c>
      <c r="S245" s="22">
        <v>1234567899</v>
      </c>
      <c r="T245" s="22" t="s">
        <v>1514</v>
      </c>
      <c r="U245" s="22" t="s">
        <v>1542</v>
      </c>
      <c r="V245" s="301">
        <v>7460000000</v>
      </c>
      <c r="W245" s="299" t="s">
        <v>127</v>
      </c>
      <c r="X245" s="299">
        <v>55000</v>
      </c>
      <c r="Y245" s="299" t="s">
        <v>39</v>
      </c>
      <c r="Z245" s="299" t="s">
        <v>39</v>
      </c>
      <c r="AA245" s="299" t="s">
        <v>40</v>
      </c>
      <c r="AB245" s="299">
        <v>14</v>
      </c>
      <c r="AC245" s="299" t="s">
        <v>41</v>
      </c>
      <c r="AD245" s="299">
        <v>2</v>
      </c>
      <c r="AE245" s="302">
        <v>5.5</v>
      </c>
    </row>
    <row r="246" spans="1:31" ht="29">
      <c r="A246" s="298">
        <v>11</v>
      </c>
      <c r="B246" s="299" t="s">
        <v>33</v>
      </c>
      <c r="C246" s="22">
        <f t="shared" si="3"/>
        <v>945</v>
      </c>
      <c r="D246" s="300">
        <v>44174</v>
      </c>
      <c r="E246" s="22" t="s">
        <v>702</v>
      </c>
      <c r="F246" s="299"/>
      <c r="G246" s="22" t="s">
        <v>973</v>
      </c>
      <c r="H246" s="22" t="s">
        <v>1244</v>
      </c>
      <c r="I246" s="299" t="s">
        <v>44</v>
      </c>
      <c r="J246" s="300" t="s">
        <v>380</v>
      </c>
      <c r="K246" s="299"/>
      <c r="L246" s="299"/>
      <c r="M246" s="299"/>
      <c r="N246" s="299"/>
      <c r="O246" s="299" t="s">
        <v>45</v>
      </c>
      <c r="P246" s="299" t="s">
        <v>36</v>
      </c>
      <c r="Q246" s="299"/>
      <c r="R246" s="299" t="s">
        <v>37</v>
      </c>
      <c r="S246" s="22">
        <v>1234567899</v>
      </c>
      <c r="T246" s="22" t="s">
        <v>1515</v>
      </c>
      <c r="U246" s="22" t="s">
        <v>1542</v>
      </c>
      <c r="V246" s="301">
        <v>9950000000</v>
      </c>
      <c r="W246" s="299" t="s">
        <v>365</v>
      </c>
      <c r="X246" s="299">
        <v>80000</v>
      </c>
      <c r="Y246" s="299" t="s">
        <v>39</v>
      </c>
      <c r="Z246" s="299" t="s">
        <v>39</v>
      </c>
      <c r="AA246" s="299" t="s">
        <v>40</v>
      </c>
      <c r="AB246" s="299">
        <v>14</v>
      </c>
      <c r="AC246" s="299" t="s">
        <v>41</v>
      </c>
      <c r="AD246" s="299">
        <v>0</v>
      </c>
      <c r="AE246" s="302"/>
    </row>
    <row r="247" spans="1:31" ht="29">
      <c r="A247" s="298">
        <v>11</v>
      </c>
      <c r="B247" s="299" t="s">
        <v>33</v>
      </c>
      <c r="C247" s="22">
        <f t="shared" si="3"/>
        <v>946</v>
      </c>
      <c r="D247" s="300">
        <v>42193</v>
      </c>
      <c r="E247" s="22" t="s">
        <v>703</v>
      </c>
      <c r="F247" s="299"/>
      <c r="G247" s="22" t="s">
        <v>974</v>
      </c>
      <c r="H247" s="22" t="s">
        <v>1245</v>
      </c>
      <c r="I247" s="299" t="s">
        <v>44</v>
      </c>
      <c r="J247" s="300" t="s">
        <v>380</v>
      </c>
      <c r="K247" s="299"/>
      <c r="L247" s="299"/>
      <c r="M247" s="299"/>
      <c r="N247" s="299"/>
      <c r="O247" s="299" t="s">
        <v>45</v>
      </c>
      <c r="P247" s="299" t="s">
        <v>46</v>
      </c>
      <c r="Q247" s="299"/>
      <c r="R247" s="299" t="s">
        <v>37</v>
      </c>
      <c r="S247" s="22">
        <v>1234567899</v>
      </c>
      <c r="T247" s="22" t="s">
        <v>1516</v>
      </c>
      <c r="U247" s="22" t="s">
        <v>1542</v>
      </c>
      <c r="V247" s="301">
        <v>8100000000</v>
      </c>
      <c r="W247" s="299" t="s">
        <v>78</v>
      </c>
      <c r="X247" s="299">
        <v>45000</v>
      </c>
      <c r="Y247" s="299" t="s">
        <v>39</v>
      </c>
      <c r="Z247" s="299" t="s">
        <v>39</v>
      </c>
      <c r="AA247" s="299" t="s">
        <v>47</v>
      </c>
      <c r="AB247" s="299">
        <v>16</v>
      </c>
      <c r="AC247" s="299" t="s">
        <v>41</v>
      </c>
      <c r="AD247" s="299">
        <v>0</v>
      </c>
      <c r="AE247" s="302"/>
    </row>
    <row r="248" spans="1:31" ht="29">
      <c r="A248" s="298">
        <v>11</v>
      </c>
      <c r="B248" s="299" t="s">
        <v>33</v>
      </c>
      <c r="C248" s="22">
        <f t="shared" si="3"/>
        <v>947</v>
      </c>
      <c r="D248" s="300">
        <v>41871</v>
      </c>
      <c r="E248" s="22" t="s">
        <v>704</v>
      </c>
      <c r="F248" s="299"/>
      <c r="G248" s="22" t="s">
        <v>975</v>
      </c>
      <c r="H248" s="22" t="s">
        <v>1246</v>
      </c>
      <c r="I248" s="299" t="s">
        <v>34</v>
      </c>
      <c r="J248" s="300" t="s">
        <v>380</v>
      </c>
      <c r="K248" s="299"/>
      <c r="L248" s="299"/>
      <c r="M248" s="299"/>
      <c r="N248" s="299"/>
      <c r="O248" s="299" t="s">
        <v>45</v>
      </c>
      <c r="P248" s="299" t="s">
        <v>36</v>
      </c>
      <c r="Q248" s="299"/>
      <c r="R248" s="299" t="s">
        <v>37</v>
      </c>
      <c r="S248" s="22">
        <v>1234567899</v>
      </c>
      <c r="T248" s="22" t="s">
        <v>1517</v>
      </c>
      <c r="U248" s="22" t="s">
        <v>1542</v>
      </c>
      <c r="V248" s="301">
        <v>9780000000</v>
      </c>
      <c r="W248" s="299" t="s">
        <v>126</v>
      </c>
      <c r="X248" s="299">
        <v>40000</v>
      </c>
      <c r="Y248" s="299" t="s">
        <v>39</v>
      </c>
      <c r="Z248" s="299" t="s">
        <v>39</v>
      </c>
      <c r="AA248" s="299" t="s">
        <v>40</v>
      </c>
      <c r="AB248" s="299">
        <v>14</v>
      </c>
      <c r="AC248" s="299" t="s">
        <v>41</v>
      </c>
      <c r="AD248" s="299">
        <v>0</v>
      </c>
      <c r="AE248" s="302"/>
    </row>
    <row r="249" spans="1:31" ht="29">
      <c r="A249" s="298">
        <v>11</v>
      </c>
      <c r="B249" s="299" t="s">
        <v>33</v>
      </c>
      <c r="C249" s="22">
        <f t="shared" si="3"/>
        <v>948</v>
      </c>
      <c r="D249" s="300">
        <v>43673</v>
      </c>
      <c r="E249" s="22" t="s">
        <v>705</v>
      </c>
      <c r="F249" s="299"/>
      <c r="G249" s="22" t="s">
        <v>976</v>
      </c>
      <c r="H249" s="22" t="s">
        <v>1247</v>
      </c>
      <c r="I249" s="299" t="s">
        <v>34</v>
      </c>
      <c r="J249" s="300" t="s">
        <v>380</v>
      </c>
      <c r="K249" s="299"/>
      <c r="L249" s="299"/>
      <c r="M249" s="299"/>
      <c r="N249" s="299"/>
      <c r="O249" s="299" t="s">
        <v>35</v>
      </c>
      <c r="P249" s="299"/>
      <c r="Q249" s="299"/>
      <c r="R249" s="299" t="s">
        <v>37</v>
      </c>
      <c r="S249" s="22">
        <v>1234567899</v>
      </c>
      <c r="T249" s="22" t="s">
        <v>1518</v>
      </c>
      <c r="U249" s="22" t="s">
        <v>1542</v>
      </c>
      <c r="V249" s="301">
        <v>8880000000</v>
      </c>
      <c r="W249" s="299" t="s">
        <v>121</v>
      </c>
      <c r="X249" s="299">
        <v>40000</v>
      </c>
      <c r="Y249" s="299" t="s">
        <v>39</v>
      </c>
      <c r="Z249" s="299" t="s">
        <v>39</v>
      </c>
      <c r="AA249" s="299"/>
      <c r="AB249" s="299">
        <v>14</v>
      </c>
      <c r="AC249" s="299" t="s">
        <v>41</v>
      </c>
      <c r="AD249" s="299">
        <v>5</v>
      </c>
      <c r="AE249" s="302"/>
    </row>
    <row r="250" spans="1:31" ht="29">
      <c r="A250" s="298">
        <v>11</v>
      </c>
      <c r="B250" s="299" t="s">
        <v>33</v>
      </c>
      <c r="C250" s="22">
        <f t="shared" si="3"/>
        <v>949</v>
      </c>
      <c r="D250" s="300">
        <v>43673</v>
      </c>
      <c r="E250" s="22" t="s">
        <v>706</v>
      </c>
      <c r="F250" s="299"/>
      <c r="G250" s="22" t="s">
        <v>977</v>
      </c>
      <c r="H250" s="22" t="s">
        <v>1248</v>
      </c>
      <c r="I250" s="299" t="s">
        <v>34</v>
      </c>
      <c r="J250" s="300" t="s">
        <v>380</v>
      </c>
      <c r="K250" s="299"/>
      <c r="L250" s="299"/>
      <c r="M250" s="299"/>
      <c r="N250" s="299"/>
      <c r="O250" s="299" t="s">
        <v>35</v>
      </c>
      <c r="P250" s="299"/>
      <c r="Q250" s="299"/>
      <c r="R250" s="299" t="s">
        <v>37</v>
      </c>
      <c r="S250" s="22">
        <v>1234567899</v>
      </c>
      <c r="T250" s="22" t="s">
        <v>1519</v>
      </c>
      <c r="U250" s="22" t="s">
        <v>1542</v>
      </c>
      <c r="V250" s="301">
        <v>7880000000</v>
      </c>
      <c r="W250" s="299" t="s">
        <v>121</v>
      </c>
      <c r="X250" s="299">
        <v>45000</v>
      </c>
      <c r="Y250" s="299" t="s">
        <v>39</v>
      </c>
      <c r="Z250" s="299" t="s">
        <v>39</v>
      </c>
      <c r="AA250" s="299"/>
      <c r="AB250" s="299">
        <v>15</v>
      </c>
      <c r="AC250" s="299" t="s">
        <v>41</v>
      </c>
      <c r="AD250" s="299">
        <v>6</v>
      </c>
      <c r="AE250" s="302"/>
    </row>
    <row r="251" spans="1:31" ht="29">
      <c r="A251" s="298">
        <v>11</v>
      </c>
      <c r="B251" s="299" t="s">
        <v>33</v>
      </c>
      <c r="C251" s="22">
        <f t="shared" si="3"/>
        <v>950</v>
      </c>
      <c r="D251" s="300">
        <v>42562</v>
      </c>
      <c r="E251" s="22" t="s">
        <v>707</v>
      </c>
      <c r="F251" s="299"/>
      <c r="G251" s="22" t="s">
        <v>978</v>
      </c>
      <c r="H251" s="22" t="s">
        <v>1249</v>
      </c>
      <c r="I251" s="299" t="s">
        <v>34</v>
      </c>
      <c r="J251" s="300" t="s">
        <v>380</v>
      </c>
      <c r="K251" s="299"/>
      <c r="L251" s="299"/>
      <c r="M251" s="299"/>
      <c r="N251" s="299"/>
      <c r="O251" s="299" t="s">
        <v>35</v>
      </c>
      <c r="P251" s="299" t="s">
        <v>36</v>
      </c>
      <c r="Q251" s="299"/>
      <c r="R251" s="299" t="s">
        <v>37</v>
      </c>
      <c r="S251" s="22">
        <v>1234567899</v>
      </c>
      <c r="T251" s="22" t="s">
        <v>1520</v>
      </c>
      <c r="U251" s="22" t="s">
        <v>1542</v>
      </c>
      <c r="V251" s="301">
        <v>8880000000</v>
      </c>
      <c r="W251" s="299" t="s">
        <v>125</v>
      </c>
      <c r="X251" s="299">
        <v>40000</v>
      </c>
      <c r="Y251" s="299" t="s">
        <v>39</v>
      </c>
      <c r="Z251" s="299" t="s">
        <v>39</v>
      </c>
      <c r="AA251" s="299" t="s">
        <v>40</v>
      </c>
      <c r="AB251" s="299">
        <v>17</v>
      </c>
      <c r="AC251" s="299" t="s">
        <v>41</v>
      </c>
      <c r="AD251" s="299">
        <v>4</v>
      </c>
      <c r="AE251" s="302"/>
    </row>
    <row r="252" spans="1:31" ht="29">
      <c r="A252" s="298">
        <v>11</v>
      </c>
      <c r="B252" s="299" t="s">
        <v>33</v>
      </c>
      <c r="C252" s="22">
        <f t="shared" si="3"/>
        <v>951</v>
      </c>
      <c r="D252" s="300">
        <v>42200</v>
      </c>
      <c r="E252" s="22" t="s">
        <v>708</v>
      </c>
      <c r="F252" s="299"/>
      <c r="G252" s="22" t="s">
        <v>979</v>
      </c>
      <c r="H252" s="22" t="s">
        <v>1250</v>
      </c>
      <c r="I252" s="299" t="s">
        <v>34</v>
      </c>
      <c r="J252" s="300" t="s">
        <v>380</v>
      </c>
      <c r="K252" s="299"/>
      <c r="L252" s="299"/>
      <c r="M252" s="299"/>
      <c r="N252" s="299"/>
      <c r="O252" s="299" t="s">
        <v>45</v>
      </c>
      <c r="P252" s="299" t="s">
        <v>36</v>
      </c>
      <c r="Q252" s="299"/>
      <c r="R252" s="299" t="s">
        <v>37</v>
      </c>
      <c r="S252" s="22">
        <v>1234567899</v>
      </c>
      <c r="T252" s="22" t="s">
        <v>1521</v>
      </c>
      <c r="U252" s="22" t="s">
        <v>1542</v>
      </c>
      <c r="V252" s="301">
        <v>9980000000</v>
      </c>
      <c r="W252" s="299" t="s">
        <v>128</v>
      </c>
      <c r="X252" s="299">
        <v>50000</v>
      </c>
      <c r="Y252" s="299" t="s">
        <v>39</v>
      </c>
      <c r="Z252" s="299" t="s">
        <v>39</v>
      </c>
      <c r="AA252" s="299" t="s">
        <v>40</v>
      </c>
      <c r="AB252" s="299">
        <v>15</v>
      </c>
      <c r="AC252" s="299" t="s">
        <v>41</v>
      </c>
      <c r="AD252" s="299">
        <v>3</v>
      </c>
      <c r="AE252" s="302"/>
    </row>
    <row r="253" spans="1:31" ht="29">
      <c r="A253" s="298">
        <v>11</v>
      </c>
      <c r="B253" s="299" t="s">
        <v>33</v>
      </c>
      <c r="C253" s="22">
        <f t="shared" si="3"/>
        <v>952</v>
      </c>
      <c r="D253" s="300">
        <v>42236</v>
      </c>
      <c r="E253" s="22" t="s">
        <v>709</v>
      </c>
      <c r="F253" s="299"/>
      <c r="G253" s="22" t="s">
        <v>980</v>
      </c>
      <c r="H253" s="22" t="s">
        <v>1251</v>
      </c>
      <c r="I253" s="299" t="s">
        <v>34</v>
      </c>
      <c r="J253" s="300" t="s">
        <v>380</v>
      </c>
      <c r="K253" s="299"/>
      <c r="L253" s="299"/>
      <c r="M253" s="299"/>
      <c r="N253" s="299"/>
      <c r="O253" s="299" t="s">
        <v>45</v>
      </c>
      <c r="P253" s="299" t="s">
        <v>46</v>
      </c>
      <c r="Q253" s="299"/>
      <c r="R253" s="299" t="s">
        <v>37</v>
      </c>
      <c r="S253" s="22">
        <v>1234567899</v>
      </c>
      <c r="T253" s="22" t="s">
        <v>1522</v>
      </c>
      <c r="U253" s="22" t="s">
        <v>1542</v>
      </c>
      <c r="V253" s="301">
        <v>9930000000</v>
      </c>
      <c r="W253" s="299" t="s">
        <v>126</v>
      </c>
      <c r="X253" s="299">
        <v>40000</v>
      </c>
      <c r="Y253" s="299" t="s">
        <v>39</v>
      </c>
      <c r="Z253" s="299" t="s">
        <v>67</v>
      </c>
      <c r="AA253" s="299" t="s">
        <v>47</v>
      </c>
      <c r="AB253" s="299">
        <v>16</v>
      </c>
      <c r="AC253" s="299" t="s">
        <v>41</v>
      </c>
      <c r="AD253" s="299">
        <v>0</v>
      </c>
      <c r="AE253" s="302"/>
    </row>
    <row r="254" spans="1:31" ht="29">
      <c r="A254" s="298">
        <v>11</v>
      </c>
      <c r="B254" s="299" t="s">
        <v>33</v>
      </c>
      <c r="C254" s="22">
        <f t="shared" si="3"/>
        <v>953</v>
      </c>
      <c r="D254" s="300">
        <v>41871</v>
      </c>
      <c r="E254" s="22" t="s">
        <v>710</v>
      </c>
      <c r="F254" s="299"/>
      <c r="G254" s="22" t="s">
        <v>981</v>
      </c>
      <c r="H254" s="22" t="s">
        <v>1252</v>
      </c>
      <c r="I254" s="299" t="s">
        <v>44</v>
      </c>
      <c r="J254" s="300" t="s">
        <v>380</v>
      </c>
      <c r="K254" s="299"/>
      <c r="L254" s="299"/>
      <c r="M254" s="299"/>
      <c r="N254" s="299"/>
      <c r="O254" s="299" t="s">
        <v>45</v>
      </c>
      <c r="P254" s="299" t="s">
        <v>36</v>
      </c>
      <c r="Q254" s="299"/>
      <c r="R254" s="299" t="s">
        <v>37</v>
      </c>
      <c r="S254" s="22">
        <v>1234567899</v>
      </c>
      <c r="T254" s="22" t="s">
        <v>1523</v>
      </c>
      <c r="U254" s="22" t="s">
        <v>1542</v>
      </c>
      <c r="V254" s="301">
        <v>7890000000</v>
      </c>
      <c r="W254" s="299" t="s">
        <v>78</v>
      </c>
      <c r="X254" s="299">
        <v>40000</v>
      </c>
      <c r="Y254" s="299" t="s">
        <v>39</v>
      </c>
      <c r="Z254" s="299" t="s">
        <v>39</v>
      </c>
      <c r="AA254" s="299" t="s">
        <v>40</v>
      </c>
      <c r="AB254" s="299">
        <v>14</v>
      </c>
      <c r="AC254" s="299" t="s">
        <v>41</v>
      </c>
      <c r="AD254" s="299">
        <v>0</v>
      </c>
      <c r="AE254" s="302"/>
    </row>
    <row r="255" spans="1:31" ht="29">
      <c r="A255" s="298">
        <v>11</v>
      </c>
      <c r="B255" s="299" t="s">
        <v>33</v>
      </c>
      <c r="C255" s="22">
        <f t="shared" si="3"/>
        <v>954</v>
      </c>
      <c r="D255" s="300">
        <v>41871</v>
      </c>
      <c r="E255" s="22" t="s">
        <v>711</v>
      </c>
      <c r="F255" s="299"/>
      <c r="G255" s="22" t="s">
        <v>982</v>
      </c>
      <c r="H255" s="22" t="s">
        <v>1253</v>
      </c>
      <c r="I255" s="299" t="s">
        <v>34</v>
      </c>
      <c r="J255" s="300" t="s">
        <v>380</v>
      </c>
      <c r="K255" s="299"/>
      <c r="L255" s="299"/>
      <c r="M255" s="299"/>
      <c r="N255" s="299"/>
      <c r="O255" s="299" t="s">
        <v>45</v>
      </c>
      <c r="P255" s="299" t="s">
        <v>46</v>
      </c>
      <c r="Q255" s="299"/>
      <c r="R255" s="299" t="s">
        <v>37</v>
      </c>
      <c r="S255" s="22">
        <v>1234567899</v>
      </c>
      <c r="T255" s="22" t="s">
        <v>1524</v>
      </c>
      <c r="U255" s="22" t="s">
        <v>1542</v>
      </c>
      <c r="V255" s="301">
        <v>8100000000</v>
      </c>
      <c r="W255" s="299" t="s">
        <v>78</v>
      </c>
      <c r="X255" s="299">
        <v>40000</v>
      </c>
      <c r="Y255" s="299" t="s">
        <v>39</v>
      </c>
      <c r="Z255" s="299" t="s">
        <v>39</v>
      </c>
      <c r="AA255" s="299" t="s">
        <v>47</v>
      </c>
      <c r="AB255" s="299">
        <v>15</v>
      </c>
      <c r="AC255" s="299" t="s">
        <v>41</v>
      </c>
      <c r="AD255" s="299">
        <v>0</v>
      </c>
      <c r="AE255" s="302"/>
    </row>
    <row r="256" spans="1:31" ht="29">
      <c r="A256" s="298">
        <v>11</v>
      </c>
      <c r="B256" s="299" t="s">
        <v>33</v>
      </c>
      <c r="C256" s="22">
        <f t="shared" si="3"/>
        <v>955</v>
      </c>
      <c r="D256" s="300">
        <v>41871</v>
      </c>
      <c r="E256" s="22" t="s">
        <v>712</v>
      </c>
      <c r="F256" s="299"/>
      <c r="G256" s="22" t="s">
        <v>983</v>
      </c>
      <c r="H256" s="22" t="s">
        <v>1254</v>
      </c>
      <c r="I256" s="299" t="s">
        <v>34</v>
      </c>
      <c r="J256" s="300" t="s">
        <v>380</v>
      </c>
      <c r="K256" s="299"/>
      <c r="L256" s="299"/>
      <c r="M256" s="299"/>
      <c r="N256" s="299"/>
      <c r="O256" s="299" t="s">
        <v>35</v>
      </c>
      <c r="P256" s="299" t="s">
        <v>36</v>
      </c>
      <c r="Q256" s="299"/>
      <c r="R256" s="299" t="s">
        <v>37</v>
      </c>
      <c r="S256" s="22">
        <v>1234567899</v>
      </c>
      <c r="T256" s="22" t="s">
        <v>1525</v>
      </c>
      <c r="U256" s="22" t="s">
        <v>1542</v>
      </c>
      <c r="V256" s="301">
        <v>9930000000</v>
      </c>
      <c r="W256" s="299" t="s">
        <v>78</v>
      </c>
      <c r="X256" s="299">
        <v>40000</v>
      </c>
      <c r="Y256" s="299" t="s">
        <v>39</v>
      </c>
      <c r="Z256" s="299" t="s">
        <v>39</v>
      </c>
      <c r="AA256" s="299" t="s">
        <v>40</v>
      </c>
      <c r="AB256" s="299">
        <v>16</v>
      </c>
      <c r="AC256" s="299" t="s">
        <v>41</v>
      </c>
      <c r="AD256" s="299">
        <v>0</v>
      </c>
      <c r="AE256" s="302"/>
    </row>
    <row r="257" spans="1:31" ht="29">
      <c r="A257" s="298">
        <v>11</v>
      </c>
      <c r="B257" s="299" t="s">
        <v>33</v>
      </c>
      <c r="C257" s="22">
        <f t="shared" si="3"/>
        <v>956</v>
      </c>
      <c r="D257" s="300">
        <v>41871</v>
      </c>
      <c r="E257" s="22" t="s">
        <v>713</v>
      </c>
      <c r="F257" s="299"/>
      <c r="G257" s="22" t="s">
        <v>984</v>
      </c>
      <c r="H257" s="22" t="s">
        <v>1255</v>
      </c>
      <c r="I257" s="299" t="s">
        <v>34</v>
      </c>
      <c r="J257" s="300" t="s">
        <v>380</v>
      </c>
      <c r="K257" s="299"/>
      <c r="L257" s="299"/>
      <c r="M257" s="299"/>
      <c r="N257" s="299"/>
      <c r="O257" s="299" t="s">
        <v>45</v>
      </c>
      <c r="P257" s="299" t="s">
        <v>46</v>
      </c>
      <c r="Q257" s="299"/>
      <c r="R257" s="299" t="s">
        <v>37</v>
      </c>
      <c r="S257" s="22">
        <v>1234567899</v>
      </c>
      <c r="T257" s="22" t="s">
        <v>1526</v>
      </c>
      <c r="U257" s="22" t="s">
        <v>1542</v>
      </c>
      <c r="V257" s="301">
        <v>9780000000</v>
      </c>
      <c r="W257" s="299" t="s">
        <v>78</v>
      </c>
      <c r="X257" s="299">
        <v>40000</v>
      </c>
      <c r="Y257" s="299" t="s">
        <v>39</v>
      </c>
      <c r="Z257" s="299" t="s">
        <v>67</v>
      </c>
      <c r="AA257" s="299" t="s">
        <v>47</v>
      </c>
      <c r="AB257" s="299">
        <v>16</v>
      </c>
      <c r="AC257" s="299" t="s">
        <v>41</v>
      </c>
      <c r="AD257" s="299">
        <v>0</v>
      </c>
      <c r="AE257" s="302"/>
    </row>
    <row r="258" spans="1:31" ht="43.5">
      <c r="A258" s="298">
        <v>11</v>
      </c>
      <c r="B258" s="299" t="s">
        <v>33</v>
      </c>
      <c r="C258" s="22">
        <f t="shared" si="3"/>
        <v>957</v>
      </c>
      <c r="D258" s="300">
        <v>44174</v>
      </c>
      <c r="E258" s="22" t="s">
        <v>714</v>
      </c>
      <c r="F258" s="299"/>
      <c r="G258" s="22" t="s">
        <v>985</v>
      </c>
      <c r="H258" s="22" t="s">
        <v>1256</v>
      </c>
      <c r="I258" s="299" t="s">
        <v>44</v>
      </c>
      <c r="J258" s="300" t="s">
        <v>380</v>
      </c>
      <c r="K258" s="299"/>
      <c r="L258" s="299"/>
      <c r="M258" s="299"/>
      <c r="N258" s="299"/>
      <c r="O258" s="299" t="s">
        <v>45</v>
      </c>
      <c r="P258" s="299" t="s">
        <v>36</v>
      </c>
      <c r="Q258" s="299"/>
      <c r="R258" s="299" t="s">
        <v>37</v>
      </c>
      <c r="S258" s="22">
        <v>1234567899</v>
      </c>
      <c r="T258" s="22" t="s">
        <v>1527</v>
      </c>
      <c r="U258" s="22" t="s">
        <v>1542</v>
      </c>
      <c r="V258" s="301">
        <v>9830000000</v>
      </c>
      <c r="W258" s="299" t="s">
        <v>381</v>
      </c>
      <c r="X258" s="299">
        <v>0</v>
      </c>
      <c r="Y258" s="299" t="s">
        <v>39</v>
      </c>
      <c r="Z258" s="299" t="s">
        <v>39</v>
      </c>
      <c r="AA258" s="299" t="s">
        <v>40</v>
      </c>
      <c r="AB258" s="299">
        <v>14</v>
      </c>
      <c r="AC258" s="299" t="s">
        <v>41</v>
      </c>
      <c r="AD258" s="299">
        <v>3</v>
      </c>
      <c r="AE258" s="302"/>
    </row>
    <row r="259" spans="1:31" ht="29">
      <c r="A259" s="298">
        <v>11</v>
      </c>
      <c r="B259" s="299" t="s">
        <v>33</v>
      </c>
      <c r="C259" s="22">
        <f t="shared" si="3"/>
        <v>958</v>
      </c>
      <c r="D259" s="300">
        <v>43293</v>
      </c>
      <c r="E259" s="22" t="s">
        <v>715</v>
      </c>
      <c r="F259" s="299"/>
      <c r="G259" s="22" t="s">
        <v>986</v>
      </c>
      <c r="H259" s="22" t="s">
        <v>1257</v>
      </c>
      <c r="I259" s="299" t="s">
        <v>34</v>
      </c>
      <c r="J259" s="300" t="s">
        <v>380</v>
      </c>
      <c r="K259" s="299"/>
      <c r="L259" s="299"/>
      <c r="M259" s="299"/>
      <c r="N259" s="299"/>
      <c r="O259" s="299" t="s">
        <v>35</v>
      </c>
      <c r="P259" s="299"/>
      <c r="Q259" s="299"/>
      <c r="R259" s="299" t="s">
        <v>37</v>
      </c>
      <c r="S259" s="22">
        <v>1234567899</v>
      </c>
      <c r="T259" s="22" t="s">
        <v>1528</v>
      </c>
      <c r="U259" s="22" t="s">
        <v>1542</v>
      </c>
      <c r="V259" s="301">
        <v>8290000000</v>
      </c>
      <c r="W259" s="299" t="s">
        <v>129</v>
      </c>
      <c r="X259" s="299">
        <v>44000</v>
      </c>
      <c r="Y259" s="299" t="s">
        <v>39</v>
      </c>
      <c r="Z259" s="299" t="s">
        <v>39</v>
      </c>
      <c r="AA259" s="299"/>
      <c r="AB259" s="299">
        <v>13</v>
      </c>
      <c r="AC259" s="299" t="s">
        <v>41</v>
      </c>
      <c r="AD259" s="299">
        <v>0</v>
      </c>
      <c r="AE259" s="302">
        <v>6</v>
      </c>
    </row>
    <row r="260" spans="1:31" ht="29">
      <c r="A260" s="298">
        <v>11</v>
      </c>
      <c r="B260" s="299" t="s">
        <v>33</v>
      </c>
      <c r="C260" s="22">
        <f aca="true" t="shared" si="4" ref="C260:C272">C259+1</f>
        <v>959</v>
      </c>
      <c r="D260" s="300">
        <v>41871</v>
      </c>
      <c r="E260" s="22" t="s">
        <v>716</v>
      </c>
      <c r="F260" s="299"/>
      <c r="G260" s="22" t="s">
        <v>987</v>
      </c>
      <c r="H260" s="22" t="s">
        <v>1258</v>
      </c>
      <c r="I260" s="299" t="s">
        <v>44</v>
      </c>
      <c r="J260" s="300" t="s">
        <v>380</v>
      </c>
      <c r="K260" s="299"/>
      <c r="L260" s="299"/>
      <c r="M260" s="299"/>
      <c r="N260" s="299"/>
      <c r="O260" s="299" t="s">
        <v>45</v>
      </c>
      <c r="P260" s="299" t="s">
        <v>36</v>
      </c>
      <c r="Q260" s="299"/>
      <c r="R260" s="299" t="s">
        <v>37</v>
      </c>
      <c r="S260" s="22">
        <v>1234567899</v>
      </c>
      <c r="T260" s="22" t="s">
        <v>1529</v>
      </c>
      <c r="U260" s="22" t="s">
        <v>1542</v>
      </c>
      <c r="V260" s="301">
        <v>9830000000</v>
      </c>
      <c r="W260" s="299" t="s">
        <v>78</v>
      </c>
      <c r="X260" s="299">
        <v>40000</v>
      </c>
      <c r="Y260" s="299" t="s">
        <v>39</v>
      </c>
      <c r="Z260" s="299" t="s">
        <v>39</v>
      </c>
      <c r="AA260" s="299" t="s">
        <v>40</v>
      </c>
      <c r="AB260" s="299">
        <v>15</v>
      </c>
      <c r="AC260" s="299" t="s">
        <v>41</v>
      </c>
      <c r="AD260" s="299">
        <v>0</v>
      </c>
      <c r="AE260" s="302"/>
    </row>
    <row r="261" spans="1:31" ht="29">
      <c r="A261" s="298">
        <v>11</v>
      </c>
      <c r="B261" s="299" t="s">
        <v>33</v>
      </c>
      <c r="C261" s="22">
        <f t="shared" si="4"/>
        <v>960</v>
      </c>
      <c r="D261" s="300">
        <v>41871</v>
      </c>
      <c r="E261" s="22" t="s">
        <v>717</v>
      </c>
      <c r="F261" s="299"/>
      <c r="G261" s="22" t="s">
        <v>988</v>
      </c>
      <c r="H261" s="22" t="s">
        <v>1259</v>
      </c>
      <c r="I261" s="299" t="s">
        <v>34</v>
      </c>
      <c r="J261" s="300" t="s">
        <v>380</v>
      </c>
      <c r="K261" s="299"/>
      <c r="L261" s="299"/>
      <c r="M261" s="299"/>
      <c r="N261" s="299"/>
      <c r="O261" s="299" t="s">
        <v>45</v>
      </c>
      <c r="P261" s="299" t="s">
        <v>36</v>
      </c>
      <c r="Q261" s="299"/>
      <c r="R261" s="299" t="s">
        <v>37</v>
      </c>
      <c r="S261" s="22">
        <v>1234567899</v>
      </c>
      <c r="T261" s="22" t="s">
        <v>1530</v>
      </c>
      <c r="U261" s="22" t="s">
        <v>1542</v>
      </c>
      <c r="V261" s="301">
        <v>9980000000</v>
      </c>
      <c r="W261" s="299" t="s">
        <v>78</v>
      </c>
      <c r="X261" s="299">
        <v>40000</v>
      </c>
      <c r="Y261" s="299" t="s">
        <v>39</v>
      </c>
      <c r="Z261" s="299" t="s">
        <v>39</v>
      </c>
      <c r="AA261" s="299" t="s">
        <v>40</v>
      </c>
      <c r="AB261" s="299">
        <v>16</v>
      </c>
      <c r="AC261" s="299" t="s">
        <v>41</v>
      </c>
      <c r="AD261" s="299">
        <v>0</v>
      </c>
      <c r="AE261" s="302"/>
    </row>
    <row r="262" spans="1:31" ht="29">
      <c r="A262" s="298">
        <v>11</v>
      </c>
      <c r="B262" s="299" t="s">
        <v>33</v>
      </c>
      <c r="C262" s="22">
        <f t="shared" si="4"/>
        <v>961</v>
      </c>
      <c r="D262" s="300">
        <v>42200</v>
      </c>
      <c r="E262" s="22" t="s">
        <v>718</v>
      </c>
      <c r="F262" s="299"/>
      <c r="G262" s="22" t="s">
        <v>989</v>
      </c>
      <c r="H262" s="22" t="s">
        <v>1260</v>
      </c>
      <c r="I262" s="299" t="s">
        <v>34</v>
      </c>
      <c r="J262" s="300" t="s">
        <v>380</v>
      </c>
      <c r="K262" s="299"/>
      <c r="L262" s="299"/>
      <c r="M262" s="299"/>
      <c r="N262" s="299"/>
      <c r="O262" s="299" t="s">
        <v>35</v>
      </c>
      <c r="P262" s="299" t="s">
        <v>46</v>
      </c>
      <c r="Q262" s="299"/>
      <c r="R262" s="299" t="s">
        <v>37</v>
      </c>
      <c r="S262" s="22">
        <v>1234567899</v>
      </c>
      <c r="T262" s="22" t="s">
        <v>1531</v>
      </c>
      <c r="U262" s="22" t="s">
        <v>1542</v>
      </c>
      <c r="V262" s="301">
        <v>9770000000</v>
      </c>
      <c r="W262" s="299" t="s">
        <v>139</v>
      </c>
      <c r="X262" s="299">
        <v>40000</v>
      </c>
      <c r="Y262" s="299" t="s">
        <v>39</v>
      </c>
      <c r="Z262" s="299" t="s">
        <v>39</v>
      </c>
      <c r="AA262" s="299" t="s">
        <v>47</v>
      </c>
      <c r="AB262" s="299">
        <v>15</v>
      </c>
      <c r="AC262" s="299" t="s">
        <v>41</v>
      </c>
      <c r="AD262" s="299">
        <v>3</v>
      </c>
      <c r="AE262" s="302"/>
    </row>
    <row r="263" spans="1:31" ht="29">
      <c r="A263" s="298">
        <v>11</v>
      </c>
      <c r="B263" s="299" t="s">
        <v>33</v>
      </c>
      <c r="C263" s="22">
        <f t="shared" si="4"/>
        <v>962</v>
      </c>
      <c r="D263" s="300">
        <v>43677</v>
      </c>
      <c r="E263" s="22" t="s">
        <v>719</v>
      </c>
      <c r="F263" s="299"/>
      <c r="G263" s="22" t="s">
        <v>990</v>
      </c>
      <c r="H263" s="22" t="s">
        <v>1261</v>
      </c>
      <c r="I263" s="299" t="s">
        <v>34</v>
      </c>
      <c r="J263" s="300" t="s">
        <v>380</v>
      </c>
      <c r="K263" s="299"/>
      <c r="L263" s="299"/>
      <c r="M263" s="299"/>
      <c r="N263" s="299"/>
      <c r="O263" s="299" t="s">
        <v>45</v>
      </c>
      <c r="P263" s="299"/>
      <c r="Q263" s="299"/>
      <c r="R263" s="299" t="s">
        <v>37</v>
      </c>
      <c r="S263" s="22">
        <v>1234567899</v>
      </c>
      <c r="T263" s="22" t="s">
        <v>1532</v>
      </c>
      <c r="U263" s="22" t="s">
        <v>1542</v>
      </c>
      <c r="V263" s="301">
        <v>9610000000</v>
      </c>
      <c r="W263" s="299" t="s">
        <v>130</v>
      </c>
      <c r="X263" s="299">
        <v>50000</v>
      </c>
      <c r="Y263" s="299" t="s">
        <v>39</v>
      </c>
      <c r="Z263" s="299" t="s">
        <v>39</v>
      </c>
      <c r="AA263" s="299"/>
      <c r="AB263" s="299">
        <v>15</v>
      </c>
      <c r="AC263" s="299" t="s">
        <v>41</v>
      </c>
      <c r="AD263" s="299">
        <v>0</v>
      </c>
      <c r="AE263" s="302"/>
    </row>
    <row r="264" spans="1:31" ht="29">
      <c r="A264" s="298">
        <v>11</v>
      </c>
      <c r="B264" s="299" t="s">
        <v>33</v>
      </c>
      <c r="C264" s="22">
        <f t="shared" si="4"/>
        <v>963</v>
      </c>
      <c r="D264" s="300">
        <v>42555</v>
      </c>
      <c r="E264" s="22" t="s">
        <v>720</v>
      </c>
      <c r="F264" s="299"/>
      <c r="G264" s="22" t="s">
        <v>991</v>
      </c>
      <c r="H264" s="22" t="s">
        <v>1262</v>
      </c>
      <c r="I264" s="299" t="s">
        <v>44</v>
      </c>
      <c r="J264" s="300" t="s">
        <v>380</v>
      </c>
      <c r="K264" s="299"/>
      <c r="L264" s="299"/>
      <c r="M264" s="299"/>
      <c r="N264" s="299"/>
      <c r="O264" s="299" t="s">
        <v>59</v>
      </c>
      <c r="P264" s="299" t="s">
        <v>36</v>
      </c>
      <c r="Q264" s="299"/>
      <c r="R264" s="299" t="s">
        <v>37</v>
      </c>
      <c r="S264" s="22">
        <v>1234567899</v>
      </c>
      <c r="T264" s="22" t="s">
        <v>1533</v>
      </c>
      <c r="U264" s="22" t="s">
        <v>1542</v>
      </c>
      <c r="V264" s="301">
        <v>9780000000</v>
      </c>
      <c r="W264" s="299" t="s">
        <v>73</v>
      </c>
      <c r="X264" s="299">
        <v>30000</v>
      </c>
      <c r="Y264" s="299" t="s">
        <v>39</v>
      </c>
      <c r="Z264" s="299" t="s">
        <v>39</v>
      </c>
      <c r="AA264" s="299" t="s">
        <v>40</v>
      </c>
      <c r="AB264" s="299">
        <v>17</v>
      </c>
      <c r="AC264" s="299" t="s">
        <v>41</v>
      </c>
      <c r="AD264" s="299">
        <v>3</v>
      </c>
      <c r="AE264" s="302"/>
    </row>
    <row r="265" spans="1:31" ht="29">
      <c r="A265" s="298">
        <v>11</v>
      </c>
      <c r="B265" s="299" t="s">
        <v>33</v>
      </c>
      <c r="C265" s="22">
        <f t="shared" si="4"/>
        <v>964</v>
      </c>
      <c r="D265" s="300">
        <v>41106</v>
      </c>
      <c r="E265" s="22" t="s">
        <v>721</v>
      </c>
      <c r="F265" s="299"/>
      <c r="G265" s="22" t="s">
        <v>992</v>
      </c>
      <c r="H265" s="22" t="s">
        <v>1263</v>
      </c>
      <c r="I265" s="299" t="s">
        <v>44</v>
      </c>
      <c r="J265" s="300" t="s">
        <v>380</v>
      </c>
      <c r="K265" s="299"/>
      <c r="L265" s="299"/>
      <c r="M265" s="299"/>
      <c r="N265" s="299"/>
      <c r="O265" s="299" t="s">
        <v>35</v>
      </c>
      <c r="P265" s="299" t="s">
        <v>36</v>
      </c>
      <c r="Q265" s="299"/>
      <c r="R265" s="299" t="s">
        <v>37</v>
      </c>
      <c r="S265" s="22">
        <v>1234567899</v>
      </c>
      <c r="T265" s="22" t="s">
        <v>1534</v>
      </c>
      <c r="U265" s="22" t="s">
        <v>1542</v>
      </c>
      <c r="V265" s="301">
        <v>9780000000</v>
      </c>
      <c r="W265" s="299" t="s">
        <v>131</v>
      </c>
      <c r="X265" s="299">
        <v>48000</v>
      </c>
      <c r="Y265" s="299" t="s">
        <v>39</v>
      </c>
      <c r="Z265" s="299" t="s">
        <v>39</v>
      </c>
      <c r="AA265" s="299" t="s">
        <v>40</v>
      </c>
      <c r="AB265" s="299">
        <v>15</v>
      </c>
      <c r="AC265" s="299" t="s">
        <v>41</v>
      </c>
      <c r="AD265" s="299">
        <v>6</v>
      </c>
      <c r="AE265" s="302"/>
    </row>
    <row r="266" spans="1:31" ht="29">
      <c r="A266" s="298">
        <v>11</v>
      </c>
      <c r="B266" s="299" t="s">
        <v>33</v>
      </c>
      <c r="C266" s="22">
        <f t="shared" si="4"/>
        <v>965</v>
      </c>
      <c r="D266" s="300">
        <v>43680</v>
      </c>
      <c r="E266" s="22" t="s">
        <v>722</v>
      </c>
      <c r="F266" s="299"/>
      <c r="G266" s="22" t="s">
        <v>993</v>
      </c>
      <c r="H266" s="22" t="s">
        <v>1264</v>
      </c>
      <c r="I266" s="299" t="s">
        <v>44</v>
      </c>
      <c r="J266" s="300" t="s">
        <v>380</v>
      </c>
      <c r="K266" s="299"/>
      <c r="L266" s="299"/>
      <c r="M266" s="299"/>
      <c r="N266" s="299"/>
      <c r="O266" s="299" t="s">
        <v>35</v>
      </c>
      <c r="P266" s="299" t="s">
        <v>36</v>
      </c>
      <c r="Q266" s="299"/>
      <c r="R266" s="299" t="s">
        <v>37</v>
      </c>
      <c r="S266" s="22">
        <v>1234567899</v>
      </c>
      <c r="T266" s="22" t="s">
        <v>1535</v>
      </c>
      <c r="U266" s="22" t="s">
        <v>1542</v>
      </c>
      <c r="V266" s="301">
        <v>9930000000</v>
      </c>
      <c r="W266" s="299" t="s">
        <v>132</v>
      </c>
      <c r="X266" s="299">
        <v>40000</v>
      </c>
      <c r="Y266" s="299" t="s">
        <v>39</v>
      </c>
      <c r="Z266" s="299" t="s">
        <v>39</v>
      </c>
      <c r="AA266" s="299" t="s">
        <v>40</v>
      </c>
      <c r="AB266" s="299">
        <v>18</v>
      </c>
      <c r="AC266" s="299" t="s">
        <v>41</v>
      </c>
      <c r="AD266" s="299">
        <v>6</v>
      </c>
      <c r="AE266" s="302"/>
    </row>
    <row r="267" spans="1:31" ht="29">
      <c r="A267" s="298">
        <v>11</v>
      </c>
      <c r="B267" s="299" t="s">
        <v>33</v>
      </c>
      <c r="C267" s="22">
        <f t="shared" si="4"/>
        <v>966</v>
      </c>
      <c r="D267" s="300">
        <v>43678</v>
      </c>
      <c r="E267" s="22" t="s">
        <v>723</v>
      </c>
      <c r="F267" s="299"/>
      <c r="G267" s="22" t="s">
        <v>994</v>
      </c>
      <c r="H267" s="22" t="s">
        <v>1265</v>
      </c>
      <c r="I267" s="299" t="s">
        <v>34</v>
      </c>
      <c r="J267" s="300" t="s">
        <v>380</v>
      </c>
      <c r="K267" s="299"/>
      <c r="L267" s="299"/>
      <c r="M267" s="299"/>
      <c r="N267" s="299"/>
      <c r="O267" s="299" t="s">
        <v>45</v>
      </c>
      <c r="P267" s="299"/>
      <c r="Q267" s="299"/>
      <c r="R267" s="299" t="s">
        <v>37</v>
      </c>
      <c r="S267" s="22">
        <v>1234567899</v>
      </c>
      <c r="T267" s="22" t="s">
        <v>1536</v>
      </c>
      <c r="U267" s="22" t="s">
        <v>1542</v>
      </c>
      <c r="V267" s="301">
        <v>7230000000</v>
      </c>
      <c r="W267" s="299" t="s">
        <v>133</v>
      </c>
      <c r="X267" s="299">
        <v>90000</v>
      </c>
      <c r="Y267" s="299" t="s">
        <v>67</v>
      </c>
      <c r="Z267" s="299" t="s">
        <v>39</v>
      </c>
      <c r="AA267" s="299"/>
      <c r="AB267" s="299">
        <v>17</v>
      </c>
      <c r="AC267" s="299" t="s">
        <v>41</v>
      </c>
      <c r="AD267" s="299">
        <v>6</v>
      </c>
      <c r="AE267" s="302"/>
    </row>
    <row r="268" spans="1:31" ht="29">
      <c r="A268" s="298">
        <v>11</v>
      </c>
      <c r="B268" s="299" t="s">
        <v>33</v>
      </c>
      <c r="C268" s="22">
        <f t="shared" si="4"/>
        <v>967</v>
      </c>
      <c r="D268" s="300">
        <v>43680</v>
      </c>
      <c r="E268" s="22" t="s">
        <v>724</v>
      </c>
      <c r="F268" s="299"/>
      <c r="G268" s="22" t="s">
        <v>995</v>
      </c>
      <c r="H268" s="22" t="s">
        <v>1266</v>
      </c>
      <c r="I268" s="299" t="s">
        <v>44</v>
      </c>
      <c r="J268" s="300" t="s">
        <v>380</v>
      </c>
      <c r="K268" s="299"/>
      <c r="L268" s="299"/>
      <c r="M268" s="299"/>
      <c r="N268" s="299"/>
      <c r="O268" s="299" t="s">
        <v>35</v>
      </c>
      <c r="P268" s="299"/>
      <c r="Q268" s="299"/>
      <c r="R268" s="299" t="s">
        <v>37</v>
      </c>
      <c r="S268" s="22">
        <v>1234567899</v>
      </c>
      <c r="T268" s="22" t="s">
        <v>1537</v>
      </c>
      <c r="U268" s="22" t="s">
        <v>1542</v>
      </c>
      <c r="V268" s="301">
        <v>9570000000</v>
      </c>
      <c r="W268" s="299" t="s">
        <v>134</v>
      </c>
      <c r="X268" s="299">
        <v>40000</v>
      </c>
      <c r="Y268" s="299" t="s">
        <v>39</v>
      </c>
      <c r="Z268" s="299" t="s">
        <v>39</v>
      </c>
      <c r="AA268" s="299"/>
      <c r="AB268" s="299">
        <v>16</v>
      </c>
      <c r="AC268" s="299" t="s">
        <v>41</v>
      </c>
      <c r="AD268" s="299">
        <v>6</v>
      </c>
      <c r="AE268" s="302"/>
    </row>
    <row r="269" spans="1:31" ht="29">
      <c r="A269" s="298">
        <v>11</v>
      </c>
      <c r="B269" s="299" t="s">
        <v>33</v>
      </c>
      <c r="C269" s="22">
        <f t="shared" si="4"/>
        <v>968</v>
      </c>
      <c r="D269" s="300">
        <v>43678</v>
      </c>
      <c r="E269" s="22" t="s">
        <v>725</v>
      </c>
      <c r="F269" s="299"/>
      <c r="G269" s="22" t="s">
        <v>996</v>
      </c>
      <c r="H269" s="22" t="s">
        <v>1267</v>
      </c>
      <c r="I269" s="299" t="s">
        <v>44</v>
      </c>
      <c r="J269" s="300" t="s">
        <v>380</v>
      </c>
      <c r="K269" s="299"/>
      <c r="L269" s="299"/>
      <c r="M269" s="299"/>
      <c r="N269" s="299"/>
      <c r="O269" s="299" t="s">
        <v>35</v>
      </c>
      <c r="P269" s="299" t="s">
        <v>36</v>
      </c>
      <c r="Q269" s="299"/>
      <c r="R269" s="299" t="s">
        <v>37</v>
      </c>
      <c r="S269" s="22">
        <v>1234567899</v>
      </c>
      <c r="T269" s="22" t="s">
        <v>1538</v>
      </c>
      <c r="U269" s="22" t="s">
        <v>1542</v>
      </c>
      <c r="V269" s="301">
        <v>9610000000</v>
      </c>
      <c r="W269" s="299" t="s">
        <v>135</v>
      </c>
      <c r="X269" s="299">
        <v>50000</v>
      </c>
      <c r="Y269" s="299" t="s">
        <v>39</v>
      </c>
      <c r="Z269" s="299" t="s">
        <v>39</v>
      </c>
      <c r="AA269" s="299" t="s">
        <v>40</v>
      </c>
      <c r="AB269" s="299">
        <v>15</v>
      </c>
      <c r="AC269" s="299" t="s">
        <v>41</v>
      </c>
      <c r="AD269" s="299">
        <v>6</v>
      </c>
      <c r="AE269" s="302"/>
    </row>
    <row r="270" spans="1:31" ht="29">
      <c r="A270" s="298">
        <v>11</v>
      </c>
      <c r="B270" s="299" t="s">
        <v>33</v>
      </c>
      <c r="C270" s="22">
        <f t="shared" si="4"/>
        <v>969</v>
      </c>
      <c r="D270" s="300">
        <v>43677</v>
      </c>
      <c r="E270" s="22" t="s">
        <v>726</v>
      </c>
      <c r="F270" s="299"/>
      <c r="G270" s="22" t="s">
        <v>997</v>
      </c>
      <c r="H270" s="22" t="s">
        <v>1268</v>
      </c>
      <c r="I270" s="299" t="s">
        <v>44</v>
      </c>
      <c r="J270" s="300" t="s">
        <v>380</v>
      </c>
      <c r="K270" s="299"/>
      <c r="L270" s="299"/>
      <c r="M270" s="299"/>
      <c r="N270" s="299"/>
      <c r="O270" s="299" t="s">
        <v>45</v>
      </c>
      <c r="P270" s="299"/>
      <c r="Q270" s="299"/>
      <c r="R270" s="299" t="s">
        <v>37</v>
      </c>
      <c r="S270" s="22">
        <v>1234567899</v>
      </c>
      <c r="T270" s="22" t="s">
        <v>1539</v>
      </c>
      <c r="U270" s="22" t="s">
        <v>1542</v>
      </c>
      <c r="V270" s="301">
        <v>9460000000</v>
      </c>
      <c r="W270" s="299" t="s">
        <v>101</v>
      </c>
      <c r="X270" s="299">
        <v>45000</v>
      </c>
      <c r="Y270" s="299" t="s">
        <v>39</v>
      </c>
      <c r="Z270" s="299" t="s">
        <v>39</v>
      </c>
      <c r="AA270" s="299"/>
      <c r="AB270" s="299">
        <v>17</v>
      </c>
      <c r="AC270" s="299" t="s">
        <v>41</v>
      </c>
      <c r="AD270" s="299">
        <v>0</v>
      </c>
      <c r="AE270" s="302"/>
    </row>
    <row r="271" spans="1:31" ht="29">
      <c r="A271" s="298">
        <v>11</v>
      </c>
      <c r="B271" s="299" t="s">
        <v>33</v>
      </c>
      <c r="C271" s="22">
        <f t="shared" si="4"/>
        <v>970</v>
      </c>
      <c r="D271" s="300">
        <v>43677</v>
      </c>
      <c r="E271" s="22" t="s">
        <v>727</v>
      </c>
      <c r="F271" s="299"/>
      <c r="G271" s="22" t="s">
        <v>998</v>
      </c>
      <c r="H271" s="22" t="s">
        <v>1269</v>
      </c>
      <c r="I271" s="299" t="s">
        <v>44</v>
      </c>
      <c r="J271" s="300" t="s">
        <v>380</v>
      </c>
      <c r="K271" s="299"/>
      <c r="L271" s="299"/>
      <c r="M271" s="299"/>
      <c r="N271" s="299"/>
      <c r="O271" s="299" t="s">
        <v>45</v>
      </c>
      <c r="P271" s="299"/>
      <c r="Q271" s="299"/>
      <c r="R271" s="299" t="s">
        <v>37</v>
      </c>
      <c r="S271" s="22">
        <v>1234567899</v>
      </c>
      <c r="T271" s="22" t="s">
        <v>1540</v>
      </c>
      <c r="U271" s="22" t="s">
        <v>1542</v>
      </c>
      <c r="V271" s="301">
        <v>9890000000</v>
      </c>
      <c r="W271" s="299" t="s">
        <v>130</v>
      </c>
      <c r="X271" s="299">
        <v>45000</v>
      </c>
      <c r="Y271" s="299" t="s">
        <v>39</v>
      </c>
      <c r="Z271" s="299" t="s">
        <v>39</v>
      </c>
      <c r="AA271" s="299"/>
      <c r="AB271" s="299">
        <v>15</v>
      </c>
      <c r="AC271" s="299" t="s">
        <v>41</v>
      </c>
      <c r="AD271" s="299">
        <v>0</v>
      </c>
      <c r="AE271" s="302"/>
    </row>
    <row r="272" spans="1:31" ht="29">
      <c r="A272" s="298">
        <v>11</v>
      </c>
      <c r="B272" s="299" t="s">
        <v>33</v>
      </c>
      <c r="C272" s="22">
        <f t="shared" si="4"/>
        <v>971</v>
      </c>
      <c r="D272" s="300">
        <v>42555</v>
      </c>
      <c r="E272" s="22" t="s">
        <v>728</v>
      </c>
      <c r="F272" s="299"/>
      <c r="G272" s="22" t="s">
        <v>999</v>
      </c>
      <c r="H272" s="22" t="s">
        <v>1270</v>
      </c>
      <c r="I272" s="299" t="s">
        <v>34</v>
      </c>
      <c r="J272" s="300" t="s">
        <v>380</v>
      </c>
      <c r="K272" s="299"/>
      <c r="L272" s="299"/>
      <c r="M272" s="299"/>
      <c r="N272" s="299"/>
      <c r="O272" s="299" t="s">
        <v>59</v>
      </c>
      <c r="P272" s="299" t="s">
        <v>36</v>
      </c>
      <c r="Q272" s="299"/>
      <c r="R272" s="299" t="s">
        <v>37</v>
      </c>
      <c r="S272" s="22">
        <v>1234567899</v>
      </c>
      <c r="T272" s="22" t="s">
        <v>1541</v>
      </c>
      <c r="U272" s="22" t="s">
        <v>1542</v>
      </c>
      <c r="V272" s="301">
        <v>9650000000</v>
      </c>
      <c r="W272" s="299" t="s">
        <v>73</v>
      </c>
      <c r="X272" s="299">
        <v>40000</v>
      </c>
      <c r="Y272" s="299" t="s">
        <v>39</v>
      </c>
      <c r="Z272" s="299" t="s">
        <v>39</v>
      </c>
      <c r="AA272" s="299" t="s">
        <v>40</v>
      </c>
      <c r="AB272" s="299">
        <v>17</v>
      </c>
      <c r="AC272" s="299" t="s">
        <v>41</v>
      </c>
      <c r="AD272" s="299">
        <v>0</v>
      </c>
      <c r="AE272" s="30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tabColor rgb="FFFFFF00"/>
  </sheetPr>
  <dimension ref="A1:P1001"/>
  <sheetViews>
    <sheetView showGridLines="0" workbookViewId="0" topLeftCell="A1">
      <selection activeCell="B6" sqref="B6:J1000"/>
    </sheetView>
  </sheetViews>
  <sheetFormatPr defaultColWidth="9.140625" defaultRowHeight="15"/>
  <cols>
    <col min="1" max="1" width="3.57421875" style="0" customWidth="1"/>
    <col min="2" max="2" width="5.8515625" style="0" customWidth="1"/>
    <col min="3" max="3" width="6.140625" style="0" customWidth="1"/>
    <col min="4" max="4" width="6.57421875" style="9" customWidth="1"/>
    <col min="5" max="5" width="15.140625" style="0" customWidth="1"/>
    <col min="6" max="6" width="16.57421875" style="0" customWidth="1"/>
    <col min="7" max="7" width="9.7109375" style="0" customWidth="1"/>
    <col min="8" max="8" width="9.00390625" style="0" customWidth="1"/>
    <col min="9" max="9" width="12.8515625" style="0" customWidth="1"/>
    <col min="10" max="10" width="11.140625" style="8" customWidth="1"/>
    <col min="11" max="11" width="3.28125" style="0" customWidth="1"/>
  </cols>
  <sheetData>
    <row r="1" spans="1:11" ht="15">
      <c r="A1" s="2"/>
      <c r="B1" s="2"/>
      <c r="C1" s="2"/>
      <c r="D1" s="2"/>
      <c r="E1" s="2"/>
      <c r="F1" s="2"/>
      <c r="G1" s="2"/>
      <c r="H1" s="2"/>
      <c r="I1" s="2"/>
      <c r="J1" s="2"/>
      <c r="K1" s="2"/>
    </row>
    <row r="2" spans="1:16" ht="31.5" customHeight="1">
      <c r="A2" s="2"/>
      <c r="B2" s="367" t="str">
        <f>DASHBOARD!B2</f>
        <v>कार्यालय प्रधानाचार्य राजकीय उच्च माध्यमिक विद्यालय 13डीओएल, श्री गंगानगर</v>
      </c>
      <c r="C2" s="367"/>
      <c r="D2" s="367"/>
      <c r="E2" s="367"/>
      <c r="F2" s="367"/>
      <c r="G2" s="367"/>
      <c r="H2" s="367"/>
      <c r="I2" s="367"/>
      <c r="J2" s="367"/>
      <c r="K2" s="2"/>
      <c r="L2" s="9"/>
      <c r="M2" s="9"/>
      <c r="N2" s="9"/>
      <c r="O2" s="9"/>
      <c r="P2" s="9"/>
    </row>
    <row r="3" spans="1:11" ht="15">
      <c r="A3" s="2"/>
      <c r="K3" s="2"/>
    </row>
    <row r="4" spans="1:11" ht="22" customHeight="1">
      <c r="A4" s="2"/>
      <c r="K4" s="2"/>
    </row>
    <row r="5" spans="1:11" ht="15">
      <c r="A5" s="2"/>
      <c r="B5" s="17" t="s">
        <v>155</v>
      </c>
      <c r="C5" s="17" t="s">
        <v>158</v>
      </c>
      <c r="D5" s="17" t="s">
        <v>159</v>
      </c>
      <c r="E5" s="17" t="s">
        <v>156</v>
      </c>
      <c r="F5" s="17" t="s">
        <v>157</v>
      </c>
      <c r="G5" s="17" t="s">
        <v>160</v>
      </c>
      <c r="H5" s="17" t="s">
        <v>161</v>
      </c>
      <c r="I5" s="17" t="s">
        <v>162</v>
      </c>
      <c r="J5" s="19" t="s">
        <v>6</v>
      </c>
      <c r="K5" s="2"/>
    </row>
    <row r="6" spans="1:11" ht="15">
      <c r="A6" s="2"/>
      <c r="B6" s="24">
        <f>IF(E6="","",ROWS($B$6:B6))</f>
        <v>1</v>
      </c>
      <c r="C6" s="25">
        <f>IF(OR(SD!A2=""),"",SD!A2)</f>
        <v>1</v>
      </c>
      <c r="D6" s="25">
        <f>IF(OR(SD!C2=""),"",SD!C2)</f>
        <v>701</v>
      </c>
      <c r="E6" s="25" t="str">
        <f>IF(OR(SD!E2=""),"",SD!E2)</f>
        <v>abc1</v>
      </c>
      <c r="F6" s="25" t="str">
        <f>IF(OR(SD!G2=""),"",SD!G2)</f>
        <v>xyz1</v>
      </c>
      <c r="G6" s="25" t="str">
        <f>IF(OR(SD!I2=""),"",SD!I2)</f>
        <v>M</v>
      </c>
      <c r="H6" s="25" t="str">
        <f>IF(OR(SD!O2=""),"",SD!O2)</f>
        <v>SC</v>
      </c>
      <c r="I6" s="26">
        <f>IF(OR(SD!V2=""),"",SD!V2)</f>
        <v>8302528863</v>
      </c>
      <c r="J6" s="27" t="str">
        <f>IF(SD!D2="","",SD!D2)</f>
        <v/>
      </c>
      <c r="K6" s="2"/>
    </row>
    <row r="7" spans="1:11" ht="15">
      <c r="A7" s="2"/>
      <c r="B7" s="28">
        <f>IF(E7="","",ROWS($B$6:B7))</f>
        <v>2</v>
      </c>
      <c r="C7" s="29">
        <f>IF(OR(SD!A3=""),"",SD!A3)</f>
        <v>1</v>
      </c>
      <c r="D7" s="29">
        <f>IF(OR(SD!C3=""),"",SD!C3)</f>
        <v>702</v>
      </c>
      <c r="E7" s="29" t="str">
        <f>IF(OR(SD!E3=""),"",SD!E3)</f>
        <v>abc2</v>
      </c>
      <c r="F7" s="29" t="str">
        <f>IF(OR(SD!G3=""),"",SD!G3)</f>
        <v>xyz2</v>
      </c>
      <c r="G7" s="29" t="str">
        <f>IF(OR(SD!I3=""),"",SD!I3)</f>
        <v>F</v>
      </c>
      <c r="H7" s="29" t="str">
        <f>IF(OR(SD!O3=""),"",SD!O3)</f>
        <v>SC</v>
      </c>
      <c r="I7" s="30">
        <f>IF(OR(SD!V3=""),"",SD!V3)</f>
        <v>8440054816</v>
      </c>
      <c r="J7" s="31" t="str">
        <f>IF(SD!D3="","",SD!D3)</f>
        <v/>
      </c>
      <c r="K7" s="2"/>
    </row>
    <row r="8" spans="1:11" ht="15">
      <c r="A8" s="2"/>
      <c r="B8" s="28">
        <f>IF(E8="","",ROWS($B$6:B8))</f>
        <v>3</v>
      </c>
      <c r="C8" s="29">
        <f>IF(OR(SD!A4=""),"",SD!A4)</f>
        <v>1</v>
      </c>
      <c r="D8" s="29">
        <f>IF(OR(SD!C4=""),"",SD!C4)</f>
        <v>703</v>
      </c>
      <c r="E8" s="29" t="str">
        <f>IF(OR(SD!E4=""),"",SD!E4)</f>
        <v>abc3</v>
      </c>
      <c r="F8" s="29" t="str">
        <f>IF(OR(SD!G4=""),"",SD!G4)</f>
        <v>xyz3</v>
      </c>
      <c r="G8" s="29" t="str">
        <f>IF(OR(SD!I4=""),"",SD!I4)</f>
        <v>F</v>
      </c>
      <c r="H8" s="29" t="str">
        <f>IF(OR(SD!O4=""),"",SD!O4)</f>
        <v>OBC</v>
      </c>
      <c r="I8" s="30">
        <f>IF(OR(SD!V4=""),"",SD!V4)</f>
        <v>7023749315</v>
      </c>
      <c r="J8" s="31" t="str">
        <f>IF(SD!D4="","",SD!D4)</f>
        <v/>
      </c>
      <c r="K8" s="2"/>
    </row>
    <row r="9" spans="1:11" ht="15">
      <c r="A9" s="2"/>
      <c r="B9" s="28">
        <f>IF(E9="","",ROWS($B$6:B9))</f>
        <v>4</v>
      </c>
      <c r="C9" s="29">
        <f>IF(OR(SD!A5=""),"",SD!A5)</f>
        <v>1</v>
      </c>
      <c r="D9" s="29">
        <f>IF(OR(SD!C5=""),"",SD!C5)</f>
        <v>704</v>
      </c>
      <c r="E9" s="29" t="str">
        <f>IF(OR(SD!E5=""),"",SD!E5)</f>
        <v>abc4</v>
      </c>
      <c r="F9" s="29" t="str">
        <f>IF(OR(SD!G5=""),"",SD!G5)</f>
        <v>xyz4</v>
      </c>
      <c r="G9" s="29" t="str">
        <f>IF(OR(SD!I5=""),"",SD!I5)</f>
        <v>F</v>
      </c>
      <c r="H9" s="29" t="str">
        <f>IF(OR(SD!O5=""),"",SD!O5)</f>
        <v>SBC</v>
      </c>
      <c r="I9" s="30">
        <f>IF(OR(SD!V5=""),"",SD!V5)</f>
        <v>9828753401</v>
      </c>
      <c r="J9" s="31" t="str">
        <f>IF(SD!D5="","",SD!D5)</f>
        <v/>
      </c>
      <c r="K9" s="2"/>
    </row>
    <row r="10" spans="1:11" ht="15">
      <c r="A10" s="2"/>
      <c r="B10" s="28">
        <f>IF(E10="","",ROWS($B$6:B10))</f>
        <v>5</v>
      </c>
      <c r="C10" s="29">
        <f>IF(OR(SD!A6=""),"",SD!A6)</f>
        <v>1</v>
      </c>
      <c r="D10" s="29">
        <f>IF(OR(SD!C6=""),"",SD!C6)</f>
        <v>705</v>
      </c>
      <c r="E10" s="29" t="str">
        <f>IF(OR(SD!E6=""),"",SD!E6)</f>
        <v>abc5</v>
      </c>
      <c r="F10" s="29" t="str">
        <f>IF(OR(SD!G6=""),"",SD!G6)</f>
        <v>xyz5</v>
      </c>
      <c r="G10" s="29" t="str">
        <f>IF(OR(SD!I6=""),"",SD!I6)</f>
        <v>F</v>
      </c>
      <c r="H10" s="29" t="str">
        <f>IF(OR(SD!O6=""),"",SD!O6)</f>
        <v>OBC</v>
      </c>
      <c r="I10" s="30">
        <f>IF(OR(SD!V6=""),"",SD!V6)</f>
        <v>7014043488</v>
      </c>
      <c r="J10" s="31" t="str">
        <f>IF(SD!D6="","",SD!D6)</f>
        <v/>
      </c>
      <c r="K10" s="2"/>
    </row>
    <row r="11" spans="1:11" ht="15">
      <c r="A11" s="2"/>
      <c r="B11" s="28">
        <f>IF(E11="","",ROWS($B$6:B11))</f>
        <v>6</v>
      </c>
      <c r="C11" s="29">
        <f>IF(OR(SD!A7=""),"",SD!A7)</f>
        <v>1</v>
      </c>
      <c r="D11" s="29">
        <f>IF(OR(SD!C7=""),"",SD!C7)</f>
        <v>706</v>
      </c>
      <c r="E11" s="29" t="str">
        <f>IF(OR(SD!E7=""),"",SD!E7)</f>
        <v>abc6</v>
      </c>
      <c r="F11" s="29" t="str">
        <f>IF(OR(SD!G7=""),"",SD!G7)</f>
        <v>xyz6</v>
      </c>
      <c r="G11" s="29" t="str">
        <f>IF(OR(SD!I7=""),"",SD!I7)</f>
        <v>M</v>
      </c>
      <c r="H11" s="29" t="str">
        <f>IF(OR(SD!O7=""),"",SD!O7)</f>
        <v>SC</v>
      </c>
      <c r="I11" s="30">
        <f>IF(OR(SD!V7=""),"",SD!V7)</f>
        <v>7849925995</v>
      </c>
      <c r="J11" s="31" t="str">
        <f>IF(SD!D7="","",SD!D7)</f>
        <v/>
      </c>
      <c r="K11" s="2"/>
    </row>
    <row r="12" spans="1:11" ht="15">
      <c r="A12" s="2"/>
      <c r="B12" s="28">
        <f>IF(E12="","",ROWS($B$6:B12))</f>
        <v>7</v>
      </c>
      <c r="C12" s="29">
        <f>IF(OR(SD!A8=""),"",SD!A8)</f>
        <v>1</v>
      </c>
      <c r="D12" s="29">
        <f>IF(OR(SD!C8=""),"",SD!C8)</f>
        <v>707</v>
      </c>
      <c r="E12" s="29" t="str">
        <f>IF(OR(SD!E8=""),"",SD!E8)</f>
        <v>abc7</v>
      </c>
      <c r="F12" s="29" t="str">
        <f>IF(OR(SD!G8=""),"",SD!G8)</f>
        <v>xyz7</v>
      </c>
      <c r="G12" s="29" t="str">
        <f>IF(OR(SD!I8=""),"",SD!I8)</f>
        <v>F</v>
      </c>
      <c r="H12" s="29" t="str">
        <f>IF(OR(SD!O8=""),"",SD!O8)</f>
        <v>OBC</v>
      </c>
      <c r="I12" s="30">
        <f>IF(OR(SD!V8=""),"",SD!V8)</f>
        <v>7296959713</v>
      </c>
      <c r="J12" s="31" t="str">
        <f>IF(SD!D8="","",SD!D8)</f>
        <v/>
      </c>
      <c r="K12" s="2"/>
    </row>
    <row r="13" spans="1:11" ht="15">
      <c r="A13" s="2"/>
      <c r="B13" s="28">
        <f>IF(E13="","",ROWS($B$6:B13))</f>
        <v>8</v>
      </c>
      <c r="C13" s="29">
        <f>IF(OR(SD!A9=""),"",SD!A9)</f>
        <v>2</v>
      </c>
      <c r="D13" s="29">
        <f>IF(OR(SD!C9=""),"",SD!C9)</f>
        <v>708</v>
      </c>
      <c r="E13" s="29" t="str">
        <f>IF(OR(SD!E9=""),"",SD!E9)</f>
        <v>abc8</v>
      </c>
      <c r="F13" s="29" t="str">
        <f>IF(OR(SD!G9=""),"",SD!G9)</f>
        <v>xyz8</v>
      </c>
      <c r="G13" s="29" t="str">
        <f>IF(OR(SD!I9=""),"",SD!I9)</f>
        <v>M</v>
      </c>
      <c r="H13" s="29" t="str">
        <f>IF(OR(SD!O9=""),"",SD!O9)</f>
        <v>SC</v>
      </c>
      <c r="I13" s="30">
        <f>IF(OR(SD!V9=""),"",SD!V9)</f>
        <v>9660540090</v>
      </c>
      <c r="J13" s="31">
        <f>IF(SD!D9="","",SD!D9)</f>
        <v>44174</v>
      </c>
      <c r="K13" s="2"/>
    </row>
    <row r="14" spans="1:11" ht="15">
      <c r="A14" s="2"/>
      <c r="B14" s="28">
        <f>IF(E14="","",ROWS($B$6:B14))</f>
        <v>9</v>
      </c>
      <c r="C14" s="29">
        <f>IF(OR(SD!A10=""),"",SD!A10)</f>
        <v>2</v>
      </c>
      <c r="D14" s="29">
        <f>IF(OR(SD!C10=""),"",SD!C10)</f>
        <v>709</v>
      </c>
      <c r="E14" s="29" t="str">
        <f>IF(OR(SD!E10=""),"",SD!E10)</f>
        <v>abc9</v>
      </c>
      <c r="F14" s="29" t="str">
        <f>IF(OR(SD!G10=""),"",SD!G10)</f>
        <v>xyz9</v>
      </c>
      <c r="G14" s="29" t="str">
        <f>IF(OR(SD!I10=""),"",SD!I10)</f>
        <v>M</v>
      </c>
      <c r="H14" s="29" t="str">
        <f>IF(OR(SD!O10=""),"",SD!O10)</f>
        <v>SC</v>
      </c>
      <c r="I14" s="30">
        <f>IF(OR(SD!V10=""),"",SD!V10)</f>
        <v>9887094708</v>
      </c>
      <c r="J14" s="31">
        <f>IF(SD!D10="","",SD!D10)</f>
        <v>44023</v>
      </c>
      <c r="K14" s="2"/>
    </row>
    <row r="15" spans="1:11" ht="15">
      <c r="A15" s="2"/>
      <c r="B15" s="28">
        <f>IF(E15="","",ROWS($B$6:B15))</f>
        <v>10</v>
      </c>
      <c r="C15" s="29">
        <f>IF(OR(SD!A11=""),"",SD!A11)</f>
        <v>2</v>
      </c>
      <c r="D15" s="29">
        <f>IF(OR(SD!C11=""),"",SD!C11)</f>
        <v>710</v>
      </c>
      <c r="E15" s="29" t="str">
        <f>IF(OR(SD!E11=""),"",SD!E11)</f>
        <v>abc10</v>
      </c>
      <c r="F15" s="29" t="str">
        <f>IF(OR(SD!G11=""),"",SD!G11)</f>
        <v>xyz10</v>
      </c>
      <c r="G15" s="29" t="str">
        <f>IF(OR(SD!I11=""),"",SD!I11)</f>
        <v>M</v>
      </c>
      <c r="H15" s="29" t="str">
        <f>IF(OR(SD!O11=""),"",SD!O11)</f>
        <v>SC</v>
      </c>
      <c r="I15" s="30">
        <f>IF(OR(SD!V11=""),"",SD!V11)</f>
        <v>9660540020</v>
      </c>
      <c r="J15" s="31">
        <f>IF(SD!D11="","",SD!D11)</f>
        <v>44174</v>
      </c>
      <c r="K15" s="2"/>
    </row>
    <row r="16" spans="1:11" ht="15">
      <c r="A16" s="2"/>
      <c r="B16" s="28">
        <f>IF(E16="","",ROWS($B$6:B16))</f>
        <v>11</v>
      </c>
      <c r="C16" s="29">
        <f>IF(OR(SD!A12=""),"",SD!A12)</f>
        <v>2</v>
      </c>
      <c r="D16" s="29">
        <f>IF(OR(SD!C12=""),"",SD!C12)</f>
        <v>711</v>
      </c>
      <c r="E16" s="29" t="str">
        <f>IF(OR(SD!E12=""),"",SD!E12)</f>
        <v>abc11</v>
      </c>
      <c r="F16" s="29" t="str">
        <f>IF(OR(SD!G12=""),"",SD!G12)</f>
        <v>xyz11</v>
      </c>
      <c r="G16" s="29" t="str">
        <f>IF(OR(SD!I12=""),"",SD!I12)</f>
        <v>M</v>
      </c>
      <c r="H16" s="29" t="str">
        <f>IF(OR(SD!O12=""),"",SD!O12)</f>
        <v>SC</v>
      </c>
      <c r="I16" s="30">
        <f>IF(OR(SD!V12=""),"",SD!V12)</f>
        <v>8441073918</v>
      </c>
      <c r="J16" s="31">
        <f>IF(SD!D12="","",SD!D12)</f>
        <v>44036</v>
      </c>
      <c r="K16" s="2"/>
    </row>
    <row r="17" spans="1:11" ht="15">
      <c r="A17" s="2"/>
      <c r="B17" s="28">
        <f>IF(E17="","",ROWS($B$6:B17))</f>
        <v>12</v>
      </c>
      <c r="C17" s="29">
        <f>IF(OR(SD!A13=""),"",SD!A13)</f>
        <v>2</v>
      </c>
      <c r="D17" s="29">
        <f>IF(OR(SD!C13=""),"",SD!C13)</f>
        <v>712</v>
      </c>
      <c r="E17" s="29" t="str">
        <f>IF(OR(SD!E13=""),"",SD!E13)</f>
        <v>abc12</v>
      </c>
      <c r="F17" s="29" t="str">
        <f>IF(OR(SD!G13=""),"",SD!G13)</f>
        <v>xyz12</v>
      </c>
      <c r="G17" s="29" t="str">
        <f>IF(OR(SD!I13=""),"",SD!I13)</f>
        <v>M</v>
      </c>
      <c r="H17" s="29" t="str">
        <f>IF(OR(SD!O13=""),"",SD!O13)</f>
        <v>SC</v>
      </c>
      <c r="I17" s="30">
        <f>IF(OR(SD!V13=""),"",SD!V13)</f>
        <v>6376701853</v>
      </c>
      <c r="J17" s="31">
        <f>IF(SD!D13="","",SD!D13)</f>
        <v>44026</v>
      </c>
      <c r="K17" s="2"/>
    </row>
    <row r="18" spans="1:11" ht="15">
      <c r="A18" s="2"/>
      <c r="B18" s="28">
        <f>IF(E18="","",ROWS($B$6:B18))</f>
        <v>13</v>
      </c>
      <c r="C18" s="29">
        <f>IF(OR(SD!A14=""),"",SD!A14)</f>
        <v>2</v>
      </c>
      <c r="D18" s="29">
        <f>IF(OR(SD!C14=""),"",SD!C14)</f>
        <v>713</v>
      </c>
      <c r="E18" s="29" t="str">
        <f>IF(OR(SD!E14=""),"",SD!E14)</f>
        <v>abc13</v>
      </c>
      <c r="F18" s="29" t="str">
        <f>IF(OR(SD!G14=""),"",SD!G14)</f>
        <v>xyz13</v>
      </c>
      <c r="G18" s="29" t="str">
        <f>IF(OR(SD!I14=""),"",SD!I14)</f>
        <v>F</v>
      </c>
      <c r="H18" s="29" t="str">
        <f>IF(OR(SD!O14=""),"",SD!O14)</f>
        <v>OBC</v>
      </c>
      <c r="I18" s="30">
        <f>IF(OR(SD!V14=""),"",SD!V14)</f>
        <v>6377325327</v>
      </c>
      <c r="J18" s="31">
        <f>IF(SD!D14="","",SD!D14)</f>
        <v>44025</v>
      </c>
      <c r="K18" s="2"/>
    </row>
    <row r="19" spans="1:11" ht="15">
      <c r="A19" s="2"/>
      <c r="B19" s="28">
        <f>IF(E19="","",ROWS($B$6:B19))</f>
        <v>14</v>
      </c>
      <c r="C19" s="29">
        <f>IF(OR(SD!A15=""),"",SD!A15)</f>
        <v>2</v>
      </c>
      <c r="D19" s="29">
        <f>IF(OR(SD!C15=""),"",SD!C15)</f>
        <v>714</v>
      </c>
      <c r="E19" s="29" t="str">
        <f>IF(OR(SD!E15=""),"",SD!E15)</f>
        <v>abc14</v>
      </c>
      <c r="F19" s="29" t="str">
        <f>IF(OR(SD!G15=""),"",SD!G15)</f>
        <v>xyz14</v>
      </c>
      <c r="G19" s="29" t="str">
        <f>IF(OR(SD!I15=""),"",SD!I15)</f>
        <v>F</v>
      </c>
      <c r="H19" s="29" t="str">
        <f>IF(OR(SD!O15=""),"",SD!O15)</f>
        <v>OBC</v>
      </c>
      <c r="I19" s="30">
        <f>IF(OR(SD!V15=""),"",SD!V15)</f>
        <v>6383718538</v>
      </c>
      <c r="J19" s="31">
        <f>IF(SD!D15="","",SD!D15)</f>
        <v>44186</v>
      </c>
      <c r="K19" s="2"/>
    </row>
    <row r="20" spans="1:11" ht="15">
      <c r="A20" s="2"/>
      <c r="B20" s="28">
        <f>IF(E20="","",ROWS($B$6:B20))</f>
        <v>15</v>
      </c>
      <c r="C20" s="29">
        <f>IF(OR(SD!A16=""),"",SD!A16)</f>
        <v>2</v>
      </c>
      <c r="D20" s="29">
        <f>IF(OR(SD!C16=""),"",SD!C16)</f>
        <v>715</v>
      </c>
      <c r="E20" s="29" t="str">
        <f>IF(OR(SD!E16=""),"",SD!E16)</f>
        <v>abc15</v>
      </c>
      <c r="F20" s="29" t="str">
        <f>IF(OR(SD!G16=""),"",SD!G16)</f>
        <v>xyz15</v>
      </c>
      <c r="G20" s="29" t="str">
        <f>IF(OR(SD!I16=""),"",SD!I16)</f>
        <v>M</v>
      </c>
      <c r="H20" s="29" t="str">
        <f>IF(OR(SD!O16=""),"",SD!O16)</f>
        <v>SC</v>
      </c>
      <c r="I20" s="30">
        <f>IF(OR(SD!V16=""),"",SD!V16)</f>
        <v>7412853387</v>
      </c>
      <c r="J20" s="31">
        <f>IF(SD!D16="","",SD!D16)</f>
        <v>44050</v>
      </c>
      <c r="K20" s="2"/>
    </row>
    <row r="21" spans="1:11" ht="15">
      <c r="A21" s="2"/>
      <c r="B21" s="28">
        <f>IF(E21="","",ROWS($B$6:B21))</f>
        <v>16</v>
      </c>
      <c r="C21" s="29">
        <f>IF(OR(SD!A17=""),"",SD!A17)</f>
        <v>2</v>
      </c>
      <c r="D21" s="29">
        <f>IF(OR(SD!C17=""),"",SD!C17)</f>
        <v>716</v>
      </c>
      <c r="E21" s="29" t="str">
        <f>IF(OR(SD!E17=""),"",SD!E17)</f>
        <v>abc16</v>
      </c>
      <c r="F21" s="29" t="str">
        <f>IF(OR(SD!G17=""),"",SD!G17)</f>
        <v>xyz16</v>
      </c>
      <c r="G21" s="29" t="str">
        <f>IF(OR(SD!I17=""),"",SD!I17)</f>
        <v>M</v>
      </c>
      <c r="H21" s="29" t="str">
        <f>IF(OR(SD!O17=""),"",SD!O17)</f>
        <v>OBC</v>
      </c>
      <c r="I21" s="30">
        <f>IF(OR(SD!V17=""),"",SD!V17)</f>
        <v>7665126155</v>
      </c>
      <c r="J21" s="31">
        <f>IF(SD!D17="","",SD!D17)</f>
        <v>44025</v>
      </c>
      <c r="K21" s="2"/>
    </row>
    <row r="22" spans="1:11" ht="15">
      <c r="A22" s="2"/>
      <c r="B22" s="28">
        <f>IF(E22="","",ROWS($B$6:B22))</f>
        <v>17</v>
      </c>
      <c r="C22" s="29">
        <f>IF(OR(SD!A18=""),"",SD!A18)</f>
        <v>2</v>
      </c>
      <c r="D22" s="29">
        <f>IF(OR(SD!C18=""),"",SD!C18)</f>
        <v>717</v>
      </c>
      <c r="E22" s="29" t="str">
        <f>IF(OR(SD!E18=""),"",SD!E18)</f>
        <v>abc17</v>
      </c>
      <c r="F22" s="29" t="str">
        <f>IF(OR(SD!G18=""),"",SD!G18)</f>
        <v>xyz17</v>
      </c>
      <c r="G22" s="29" t="str">
        <f>IF(OR(SD!I18=""),"",SD!I18)</f>
        <v>M</v>
      </c>
      <c r="H22" s="29" t="str">
        <f>IF(OR(SD!O18=""),"",SD!O18)</f>
        <v>OBC</v>
      </c>
      <c r="I22" s="30">
        <f>IF(OR(SD!V18=""),"",SD!V18)</f>
        <v>7726826343</v>
      </c>
      <c r="J22" s="31">
        <f>IF(SD!D18="","",SD!D18)</f>
        <v>44214</v>
      </c>
      <c r="K22" s="2"/>
    </row>
    <row r="23" spans="1:11" ht="15">
      <c r="A23" s="2"/>
      <c r="B23" s="28">
        <f>IF(E23="","",ROWS($B$6:B23))</f>
        <v>18</v>
      </c>
      <c r="C23" s="29">
        <f>IF(OR(SD!A19=""),"",SD!A19)</f>
        <v>2</v>
      </c>
      <c r="D23" s="29">
        <f>IF(OR(SD!C19=""),"",SD!C19)</f>
        <v>718</v>
      </c>
      <c r="E23" s="29" t="str">
        <f>IF(OR(SD!E19=""),"",SD!E19)</f>
        <v>abc18</v>
      </c>
      <c r="F23" s="29" t="str">
        <f>IF(OR(SD!G19=""),"",SD!G19)</f>
        <v>xyz18</v>
      </c>
      <c r="G23" s="29" t="str">
        <f>IF(OR(SD!I19=""),"",SD!I19)</f>
        <v>M</v>
      </c>
      <c r="H23" s="29" t="str">
        <f>IF(OR(SD!O19=""),"",SD!O19)</f>
        <v>OBC</v>
      </c>
      <c r="I23" s="30">
        <f>IF(OR(SD!V19=""),"",SD!V19)</f>
        <v>7340265927</v>
      </c>
      <c r="J23" s="31">
        <f>IF(SD!D19="","",SD!D19)</f>
        <v>44012</v>
      </c>
      <c r="K23" s="2"/>
    </row>
    <row r="24" spans="1:11" ht="15">
      <c r="A24" s="2"/>
      <c r="B24" s="28">
        <f>IF(E24="","",ROWS($B$6:B24))</f>
        <v>19</v>
      </c>
      <c r="C24" s="29">
        <f>IF(OR(SD!A20=""),"",SD!A20)</f>
        <v>2</v>
      </c>
      <c r="D24" s="29">
        <f>IF(OR(SD!C20=""),"",SD!C20)</f>
        <v>719</v>
      </c>
      <c r="E24" s="29" t="str">
        <f>IF(OR(SD!E20=""),"",SD!E20)</f>
        <v>abc19</v>
      </c>
      <c r="F24" s="29" t="str">
        <f>IF(OR(SD!G20=""),"",SD!G20)</f>
        <v>xyz19</v>
      </c>
      <c r="G24" s="29" t="str">
        <f>IF(OR(SD!I20=""),"",SD!I20)</f>
        <v>M</v>
      </c>
      <c r="H24" s="29" t="str">
        <f>IF(OR(SD!O20=""),"",SD!O20)</f>
        <v>OBC</v>
      </c>
      <c r="I24" s="30">
        <f>IF(OR(SD!V20=""),"",SD!V20)</f>
        <v>7728089380</v>
      </c>
      <c r="J24" s="31">
        <f>IF(SD!D20="","",SD!D20)</f>
        <v>44032</v>
      </c>
      <c r="K24" s="2"/>
    </row>
    <row r="25" spans="1:11" ht="15">
      <c r="A25" s="2"/>
      <c r="B25" s="28">
        <f>IF(E25="","",ROWS($B$6:B25))</f>
        <v>20</v>
      </c>
      <c r="C25" s="29">
        <f>IF(OR(SD!A21=""),"",SD!A21)</f>
        <v>2</v>
      </c>
      <c r="D25" s="29">
        <f>IF(OR(SD!C21=""),"",SD!C21)</f>
        <v>720</v>
      </c>
      <c r="E25" s="29" t="str">
        <f>IF(OR(SD!E21=""),"",SD!E21)</f>
        <v>abc20</v>
      </c>
      <c r="F25" s="29" t="str">
        <f>IF(OR(SD!G21=""),"",SD!G21)</f>
        <v>xyz20</v>
      </c>
      <c r="G25" s="29" t="str">
        <f>IF(OR(SD!I21=""),"",SD!I21)</f>
        <v>M</v>
      </c>
      <c r="H25" s="29" t="str">
        <f>IF(OR(SD!O21=""),"",SD!O21)</f>
        <v>SC</v>
      </c>
      <c r="I25" s="30">
        <f>IF(OR(SD!V21=""),"",SD!V21)</f>
        <v>9024679189</v>
      </c>
      <c r="J25" s="31">
        <f>IF(SD!D21="","",SD!D21)</f>
        <v>44033</v>
      </c>
      <c r="K25" s="2"/>
    </row>
    <row r="26" spans="1:11" ht="15">
      <c r="A26" s="2"/>
      <c r="B26" s="28">
        <f>IF(E26="","",ROWS($B$6:B26))</f>
        <v>21</v>
      </c>
      <c r="C26" s="29">
        <f>IF(OR(SD!A22=""),"",SD!A22)</f>
        <v>2</v>
      </c>
      <c r="D26" s="29">
        <f>IF(OR(SD!C22=""),"",SD!C22)</f>
        <v>721</v>
      </c>
      <c r="E26" s="29" t="str">
        <f>IF(OR(SD!E22=""),"",SD!E22)</f>
        <v>abc21</v>
      </c>
      <c r="F26" s="29" t="str">
        <f>IF(OR(SD!G22=""),"",SD!G22)</f>
        <v>xyz21</v>
      </c>
      <c r="G26" s="29" t="str">
        <f>IF(OR(SD!I22=""),"",SD!I22)</f>
        <v>F</v>
      </c>
      <c r="H26" s="29" t="str">
        <f>IF(OR(SD!O22=""),"",SD!O22)</f>
        <v>OBC</v>
      </c>
      <c r="I26" s="30">
        <f>IF(OR(SD!V22=""),"",SD!V22)</f>
        <v>9784774814</v>
      </c>
      <c r="J26" s="31">
        <f>IF(SD!D22="","",SD!D22)</f>
        <v>44078</v>
      </c>
      <c r="K26" s="2"/>
    </row>
    <row r="27" spans="1:11" ht="15">
      <c r="A27" s="2"/>
      <c r="B27" s="28">
        <f>IF(E27="","",ROWS($B$6:B27))</f>
        <v>22</v>
      </c>
      <c r="C27" s="29">
        <f>IF(OR(SD!A23=""),"",SD!A23)</f>
        <v>2</v>
      </c>
      <c r="D27" s="29">
        <f>IF(OR(SD!C23=""),"",SD!C23)</f>
        <v>722</v>
      </c>
      <c r="E27" s="29" t="str">
        <f>IF(OR(SD!E23=""),"",SD!E23)</f>
        <v>abc22</v>
      </c>
      <c r="F27" s="29" t="str">
        <f>IF(OR(SD!G23=""),"",SD!G23)</f>
        <v>xyz22</v>
      </c>
      <c r="G27" s="29" t="str">
        <f>IF(OR(SD!I23=""),"",SD!I23)</f>
        <v>M</v>
      </c>
      <c r="H27" s="29" t="str">
        <f>IF(OR(SD!O23=""),"",SD!O23)</f>
        <v>OBC</v>
      </c>
      <c r="I27" s="30">
        <f>IF(OR(SD!V23=""),"",SD!V23)</f>
        <v>9079705265</v>
      </c>
      <c r="J27" s="31">
        <f>IF(SD!D23="","",SD!D23)</f>
        <v>44175</v>
      </c>
      <c r="K27" s="2"/>
    </row>
    <row r="28" spans="1:11" ht="15">
      <c r="A28" s="2"/>
      <c r="B28" s="28">
        <f>IF(E28="","",ROWS($B$6:B28))</f>
        <v>23</v>
      </c>
      <c r="C28" s="29">
        <f>IF(OR(SD!A24=""),"",SD!A24)</f>
        <v>2</v>
      </c>
      <c r="D28" s="29">
        <f>IF(OR(SD!C24=""),"",SD!C24)</f>
        <v>723</v>
      </c>
      <c r="E28" s="29" t="str">
        <f>IF(OR(SD!E24=""),"",SD!E24)</f>
        <v>abc23</v>
      </c>
      <c r="F28" s="29" t="str">
        <f>IF(OR(SD!G24=""),"",SD!G24)</f>
        <v>xyz23</v>
      </c>
      <c r="G28" s="29" t="str">
        <f>IF(OR(SD!I24=""),"",SD!I24)</f>
        <v>M</v>
      </c>
      <c r="H28" s="29" t="str">
        <f>IF(OR(SD!O24=""),"",SD!O24)</f>
        <v>OBC</v>
      </c>
      <c r="I28" s="30">
        <f>IF(OR(SD!V24=""),"",SD!V24)</f>
        <v>9772503592</v>
      </c>
      <c r="J28" s="31">
        <f>IF(SD!D24="","",SD!D24)</f>
        <v>44027</v>
      </c>
      <c r="K28" s="2"/>
    </row>
    <row r="29" spans="1:11" ht="15">
      <c r="A29" s="2"/>
      <c r="B29" s="28">
        <f>IF(E29="","",ROWS($B$6:B29))</f>
        <v>24</v>
      </c>
      <c r="C29" s="29">
        <f>IF(OR(SD!A25=""),"",SD!A25)</f>
        <v>2</v>
      </c>
      <c r="D29" s="29">
        <f>IF(OR(SD!C25=""),"",SD!C25)</f>
        <v>724</v>
      </c>
      <c r="E29" s="29" t="str">
        <f>IF(OR(SD!E25=""),"",SD!E25)</f>
        <v>abc24</v>
      </c>
      <c r="F29" s="29" t="str">
        <f>IF(OR(SD!G25=""),"",SD!G25)</f>
        <v>xyz24</v>
      </c>
      <c r="G29" s="29" t="str">
        <f>IF(OR(SD!I25=""),"",SD!I25)</f>
        <v>F</v>
      </c>
      <c r="H29" s="29" t="str">
        <f>IF(OR(SD!O25=""),"",SD!O25)</f>
        <v>SC</v>
      </c>
      <c r="I29" s="30">
        <f>IF(OR(SD!V25=""),"",SD!V25)</f>
        <v>9950150485</v>
      </c>
      <c r="J29" s="31">
        <f>IF(SD!D25="","",SD!D25)</f>
        <v>44074</v>
      </c>
      <c r="K29" s="2"/>
    </row>
    <row r="30" spans="1:11" ht="15">
      <c r="A30" s="2"/>
      <c r="B30" s="28">
        <f>IF(E30="","",ROWS($B$6:B30))</f>
        <v>25</v>
      </c>
      <c r="C30" s="29">
        <f>IF(OR(SD!A26=""),"",SD!A26)</f>
        <v>2</v>
      </c>
      <c r="D30" s="29">
        <f>IF(OR(SD!C26=""),"",SD!C26)</f>
        <v>725</v>
      </c>
      <c r="E30" s="29" t="str">
        <f>IF(OR(SD!E26=""),"",SD!E26)</f>
        <v>abc25</v>
      </c>
      <c r="F30" s="29" t="str">
        <f>IF(OR(SD!G26=""),"",SD!G26)</f>
        <v>xyz25</v>
      </c>
      <c r="G30" s="29" t="str">
        <f>IF(OR(SD!I26=""),"",SD!I26)</f>
        <v>M</v>
      </c>
      <c r="H30" s="29" t="str">
        <f>IF(OR(SD!O26=""),"",SD!O26)</f>
        <v>SC</v>
      </c>
      <c r="I30" s="30">
        <f>IF(OR(SD!V26=""),"",SD!V26)</f>
        <v>9680325713</v>
      </c>
      <c r="J30" s="31">
        <f>IF(SD!D26="","",SD!D26)</f>
        <v>44100</v>
      </c>
      <c r="K30" s="2"/>
    </row>
    <row r="31" spans="1:11" ht="15">
      <c r="A31" s="2"/>
      <c r="B31" s="28">
        <f>IF(E31="","",ROWS($B$6:B31))</f>
        <v>26</v>
      </c>
      <c r="C31" s="29">
        <f>IF(OR(SD!A27=""),"",SD!A27)</f>
        <v>2</v>
      </c>
      <c r="D31" s="29">
        <f>IF(OR(SD!C27=""),"",SD!C27)</f>
        <v>726</v>
      </c>
      <c r="E31" s="29" t="str">
        <f>IF(OR(SD!E27=""),"",SD!E27)</f>
        <v>abc26</v>
      </c>
      <c r="F31" s="29" t="str">
        <f>IF(OR(SD!G27=""),"",SD!G27)</f>
        <v>xyz26</v>
      </c>
      <c r="G31" s="29" t="str">
        <f>IF(OR(SD!I27=""),"",SD!I27)</f>
        <v>F</v>
      </c>
      <c r="H31" s="29" t="str">
        <f>IF(OR(SD!O27=""),"",SD!O27)</f>
        <v>OBC</v>
      </c>
      <c r="I31" s="30">
        <f>IF(OR(SD!V27=""),"",SD!V27)</f>
        <v>9788376911</v>
      </c>
      <c r="J31" s="31">
        <f>IF(SD!D27="","",SD!D27)</f>
        <v>44041</v>
      </c>
      <c r="K31" s="2"/>
    </row>
    <row r="32" spans="1:11" ht="15">
      <c r="A32" s="2"/>
      <c r="B32" s="28">
        <f>IF(E32="","",ROWS($B$6:B32))</f>
        <v>27</v>
      </c>
      <c r="C32" s="29">
        <f>IF(OR(SD!A28=""),"",SD!A28)</f>
        <v>2</v>
      </c>
      <c r="D32" s="29">
        <f>IF(OR(SD!C28=""),"",SD!C28)</f>
        <v>727</v>
      </c>
      <c r="E32" s="29" t="str">
        <f>IF(OR(SD!E28=""),"",SD!E28)</f>
        <v>abc27</v>
      </c>
      <c r="F32" s="29" t="str">
        <f>IF(OR(SD!G28=""),"",SD!G28)</f>
        <v>xyz27</v>
      </c>
      <c r="G32" s="29" t="str">
        <f>IF(OR(SD!I28=""),"",SD!I28)</f>
        <v>M</v>
      </c>
      <c r="H32" s="29" t="str">
        <f>IF(OR(SD!O28=""),"",SD!O28)</f>
        <v>SC</v>
      </c>
      <c r="I32" s="30">
        <f>IF(OR(SD!V28=""),"",SD!V28)</f>
        <v>9351256273</v>
      </c>
      <c r="J32" s="31">
        <f>IF(SD!D28="","",SD!D28)</f>
        <v>44036</v>
      </c>
      <c r="K32" s="2"/>
    </row>
    <row r="33" spans="1:11" ht="15">
      <c r="A33" s="2"/>
      <c r="B33" s="28">
        <f>IF(E33="","",ROWS($B$6:B33))</f>
        <v>28</v>
      </c>
      <c r="C33" s="29">
        <f>IF(OR(SD!A29=""),"",SD!A29)</f>
        <v>2</v>
      </c>
      <c r="D33" s="29">
        <f>IF(OR(SD!C29=""),"",SD!C29)</f>
        <v>728</v>
      </c>
      <c r="E33" s="29" t="str">
        <f>IF(OR(SD!E29=""),"",SD!E29)</f>
        <v>abc28</v>
      </c>
      <c r="F33" s="29" t="str">
        <f>IF(OR(SD!G29=""),"",SD!G29)</f>
        <v>xyz28</v>
      </c>
      <c r="G33" s="29" t="str">
        <f>IF(OR(SD!I29=""),"",SD!I29)</f>
        <v>F</v>
      </c>
      <c r="H33" s="29" t="str">
        <f>IF(OR(SD!O29=""),"",SD!O29)</f>
        <v>SC</v>
      </c>
      <c r="I33" s="30">
        <f>IF(OR(SD!V29=""),"",SD!V29)</f>
        <v>9206829111</v>
      </c>
      <c r="J33" s="31">
        <f>IF(SD!D29="","",SD!D29)</f>
        <v>44200</v>
      </c>
      <c r="K33" s="2"/>
    </row>
    <row r="34" spans="1:11" ht="15">
      <c r="A34" s="2"/>
      <c r="B34" s="28">
        <f>IF(E34="","",ROWS($B$6:B34))</f>
        <v>29</v>
      </c>
      <c r="C34" s="29">
        <f>IF(OR(SD!A30=""),"",SD!A30)</f>
        <v>2</v>
      </c>
      <c r="D34" s="29">
        <f>IF(OR(SD!C30=""),"",SD!C30)</f>
        <v>729</v>
      </c>
      <c r="E34" s="29" t="str">
        <f>IF(OR(SD!E30=""),"",SD!E30)</f>
        <v>abc29</v>
      </c>
      <c r="F34" s="29" t="str">
        <f>IF(OR(SD!G30=""),"",SD!G30)</f>
        <v>xyz29</v>
      </c>
      <c r="G34" s="29" t="str">
        <f>IF(OR(SD!I30=""),"",SD!I30)</f>
        <v>M</v>
      </c>
      <c r="H34" s="29" t="str">
        <f>IF(OR(SD!O30=""),"",SD!O30)</f>
        <v>OBC</v>
      </c>
      <c r="I34" s="30">
        <f>IF(OR(SD!V30=""),"",SD!V30)</f>
        <v>9610108283</v>
      </c>
      <c r="J34" s="31">
        <f>IF(SD!D30="","",SD!D30)</f>
        <v>44205</v>
      </c>
      <c r="K34" s="2"/>
    </row>
    <row r="35" spans="1:11" ht="15">
      <c r="A35" s="2"/>
      <c r="B35" s="28">
        <f>IF(E35="","",ROWS($B$6:B35))</f>
        <v>30</v>
      </c>
      <c r="C35" s="29">
        <f>IF(OR(SD!A31=""),"",SD!A31)</f>
        <v>2</v>
      </c>
      <c r="D35" s="29">
        <f>IF(OR(SD!C31=""),"",SD!C31)</f>
        <v>730</v>
      </c>
      <c r="E35" s="29" t="str">
        <f>IF(OR(SD!E31=""),"",SD!E31)</f>
        <v>abc30</v>
      </c>
      <c r="F35" s="29" t="str">
        <f>IF(OR(SD!G31=""),"",SD!G31)</f>
        <v>xyz30</v>
      </c>
      <c r="G35" s="29" t="str">
        <f>IF(OR(SD!I31=""),"",SD!I31)</f>
        <v>M</v>
      </c>
      <c r="H35" s="29" t="str">
        <f>IF(OR(SD!O31=""),"",SD!O31)</f>
        <v>SC</v>
      </c>
      <c r="I35" s="30">
        <f>IF(OR(SD!V31=""),"",SD!V31)</f>
        <v>8094644268</v>
      </c>
      <c r="J35" s="31" t="str">
        <f>IF(SD!D31="","",SD!D31)</f>
        <v/>
      </c>
      <c r="K35" s="2"/>
    </row>
    <row r="36" spans="1:11" ht="15">
      <c r="A36" s="2"/>
      <c r="B36" s="28">
        <f>IF(E36="","",ROWS($B$6:B36))</f>
        <v>31</v>
      </c>
      <c r="C36" s="29">
        <f>IF(OR(SD!A32=""),"",SD!A32)</f>
        <v>2</v>
      </c>
      <c r="D36" s="29">
        <f>IF(OR(SD!C32=""),"",SD!C32)</f>
        <v>731</v>
      </c>
      <c r="E36" s="29" t="str">
        <f>IF(OR(SD!E32=""),"",SD!E32)</f>
        <v>abc31</v>
      </c>
      <c r="F36" s="29" t="str">
        <f>IF(OR(SD!G32=""),"",SD!G32)</f>
        <v>xyz31</v>
      </c>
      <c r="G36" s="29" t="str">
        <f>IF(OR(SD!I32=""),"",SD!I32)</f>
        <v>F</v>
      </c>
      <c r="H36" s="29" t="str">
        <f>IF(OR(SD!O32=""),"",SD!O32)</f>
        <v>OBC</v>
      </c>
      <c r="I36" s="30">
        <f>IF(OR(SD!V32=""),"",SD!V32)</f>
        <v>7691038210</v>
      </c>
      <c r="J36" s="31">
        <f>IF(SD!D32="","",SD!D32)</f>
        <v>44175</v>
      </c>
      <c r="K36" s="2"/>
    </row>
    <row r="37" spans="1:11" ht="15">
      <c r="A37" s="2"/>
      <c r="B37" s="28">
        <f>IF(E37="","",ROWS($B$6:B37))</f>
        <v>32</v>
      </c>
      <c r="C37" s="29">
        <f>IF(OR(SD!A33=""),"",SD!A33)</f>
        <v>3</v>
      </c>
      <c r="D37" s="29">
        <f>IF(OR(SD!C33=""),"",SD!C33)</f>
        <v>732</v>
      </c>
      <c r="E37" s="29" t="str">
        <f>IF(OR(SD!E33=""),"",SD!E33)</f>
        <v>abc32</v>
      </c>
      <c r="F37" s="29" t="str">
        <f>IF(OR(SD!G33=""),"",SD!G33)</f>
        <v>xyz32</v>
      </c>
      <c r="G37" s="29" t="str">
        <f>IF(OR(SD!I33=""),"",SD!I33)</f>
        <v>M</v>
      </c>
      <c r="H37" s="29" t="str">
        <f>IF(OR(SD!O33=""),"",SD!O33)</f>
        <v>SC</v>
      </c>
      <c r="I37" s="30">
        <f>IF(OR(SD!V33=""),"",SD!V33)</f>
        <v>9351256273</v>
      </c>
      <c r="J37" s="31">
        <f>IF(SD!D33="","",SD!D33)</f>
        <v>44084</v>
      </c>
      <c r="K37" s="2"/>
    </row>
    <row r="38" spans="1:11" ht="15">
      <c r="A38" s="2"/>
      <c r="B38" s="28">
        <f>IF(E38="","",ROWS($B$6:B38))</f>
        <v>33</v>
      </c>
      <c r="C38" s="29">
        <f>IF(OR(SD!A34=""),"",SD!A34)</f>
        <v>3</v>
      </c>
      <c r="D38" s="29">
        <f>IF(OR(SD!C34=""),"",SD!C34)</f>
        <v>733</v>
      </c>
      <c r="E38" s="29" t="str">
        <f>IF(OR(SD!E34=""),"",SD!E34)</f>
        <v>abc33</v>
      </c>
      <c r="F38" s="29" t="str">
        <f>IF(OR(SD!G34=""),"",SD!G34)</f>
        <v>xyz33</v>
      </c>
      <c r="G38" s="29" t="str">
        <f>IF(OR(SD!I34=""),"",SD!I34)</f>
        <v>M</v>
      </c>
      <c r="H38" s="29" t="str">
        <f>IF(OR(SD!O34=""),"",SD!O34)</f>
        <v>OBC</v>
      </c>
      <c r="I38" s="30">
        <f>IF(OR(SD!V34=""),"",SD!V34)</f>
        <v>9649322374</v>
      </c>
      <c r="J38" s="31">
        <f>IF(SD!D34="","",SD!D34)</f>
        <v>43675</v>
      </c>
      <c r="K38" s="2"/>
    </row>
    <row r="39" spans="1:11" ht="15">
      <c r="A39" s="2"/>
      <c r="B39" s="28">
        <f>IF(E39="","",ROWS($B$6:B39))</f>
        <v>34</v>
      </c>
      <c r="C39" s="29">
        <f>IF(OR(SD!A35=""),"",SD!A35)</f>
        <v>3</v>
      </c>
      <c r="D39" s="29">
        <f>IF(OR(SD!C35=""),"",SD!C35)</f>
        <v>734</v>
      </c>
      <c r="E39" s="29" t="str">
        <f>IF(OR(SD!E35=""),"",SD!E35)</f>
        <v>abc34</v>
      </c>
      <c r="F39" s="29" t="str">
        <f>IF(OR(SD!G35=""),"",SD!G35)</f>
        <v>xyz34</v>
      </c>
      <c r="G39" s="29" t="str">
        <f>IF(OR(SD!I35=""),"",SD!I35)</f>
        <v>F</v>
      </c>
      <c r="H39" s="29" t="str">
        <f>IF(OR(SD!O35=""),"",SD!O35)</f>
        <v>OBC</v>
      </c>
      <c r="I39" s="30">
        <f>IF(OR(SD!V35=""),"",SD!V35)</f>
        <v>6378263994</v>
      </c>
      <c r="J39" s="31">
        <f>IF(SD!D35="","",SD!D35)</f>
        <v>43724</v>
      </c>
      <c r="K39" s="2"/>
    </row>
    <row r="40" spans="1:11" ht="15">
      <c r="A40" s="2"/>
      <c r="B40" s="28">
        <f>IF(E40="","",ROWS($B$6:B40))</f>
        <v>35</v>
      </c>
      <c r="C40" s="29">
        <f>IF(OR(SD!A36=""),"",SD!A36)</f>
        <v>3</v>
      </c>
      <c r="D40" s="29">
        <f>IF(OR(SD!C36=""),"",SD!C36)</f>
        <v>735</v>
      </c>
      <c r="E40" s="29" t="str">
        <f>IF(OR(SD!E36=""),"",SD!E36)</f>
        <v>abc35</v>
      </c>
      <c r="F40" s="29" t="str">
        <f>IF(OR(SD!G36=""),"",SD!G36)</f>
        <v>xyz35</v>
      </c>
      <c r="G40" s="29" t="str">
        <f>IF(OR(SD!I36=""),"",SD!I36)</f>
        <v>F</v>
      </c>
      <c r="H40" s="29" t="str">
        <f>IF(OR(SD!O36=""),"",SD!O36)</f>
        <v>SC</v>
      </c>
      <c r="I40" s="30">
        <f>IF(OR(SD!V36=""),"",SD!V36)</f>
        <v>9887094708</v>
      </c>
      <c r="J40" s="31">
        <f>IF(SD!D36="","",SD!D36)</f>
        <v>43655</v>
      </c>
      <c r="K40" s="2"/>
    </row>
    <row r="41" spans="1:11" ht="15">
      <c r="A41" s="2"/>
      <c r="B41" s="28">
        <f>IF(E41="","",ROWS($B$6:B41))</f>
        <v>36</v>
      </c>
      <c r="C41" s="29">
        <f>IF(OR(SD!A37=""),"",SD!A37)</f>
        <v>3</v>
      </c>
      <c r="D41" s="29">
        <f>IF(OR(SD!C37=""),"",SD!C37)</f>
        <v>736</v>
      </c>
      <c r="E41" s="29" t="str">
        <f>IF(OR(SD!E37=""),"",SD!E37)</f>
        <v>abc36</v>
      </c>
      <c r="F41" s="29" t="str">
        <f>IF(OR(SD!G37=""),"",SD!G37)</f>
        <v>xyz36</v>
      </c>
      <c r="G41" s="29" t="str">
        <f>IF(OR(SD!I37=""),"",SD!I37)</f>
        <v>F</v>
      </c>
      <c r="H41" s="29" t="str">
        <f>IF(OR(SD!O37=""),"",SD!O37)</f>
        <v>SC</v>
      </c>
      <c r="I41" s="30">
        <f>IF(OR(SD!V37=""),"",SD!V37)</f>
        <v>7073343248</v>
      </c>
      <c r="J41" s="31">
        <f>IF(SD!D37="","",SD!D37)</f>
        <v>43662</v>
      </c>
      <c r="K41" s="2"/>
    </row>
    <row r="42" spans="1:11" ht="15">
      <c r="A42" s="2"/>
      <c r="B42" s="28">
        <f>IF(E42="","",ROWS($B$6:B42))</f>
        <v>37</v>
      </c>
      <c r="C42" s="29">
        <f>IF(OR(SD!A38=""),"",SD!A38)</f>
        <v>3</v>
      </c>
      <c r="D42" s="29">
        <f>IF(OR(SD!C38=""),"",SD!C38)</f>
        <v>737</v>
      </c>
      <c r="E42" s="29" t="str">
        <f>IF(OR(SD!E38=""),"",SD!E38)</f>
        <v>abc37</v>
      </c>
      <c r="F42" s="29" t="str">
        <f>IF(OR(SD!G38=""),"",SD!G38)</f>
        <v>xyz37</v>
      </c>
      <c r="G42" s="29" t="str">
        <f>IF(OR(SD!I38=""),"",SD!I38)</f>
        <v>F</v>
      </c>
      <c r="H42" s="29" t="str">
        <f>IF(OR(SD!O38=""),"",SD!O38)</f>
        <v>SC</v>
      </c>
      <c r="I42" s="30">
        <f>IF(OR(SD!V38=""),"",SD!V38)</f>
        <v>6350182738</v>
      </c>
      <c r="J42" s="31">
        <f>IF(SD!D38="","",SD!D38)</f>
        <v>43673</v>
      </c>
      <c r="K42" s="2"/>
    </row>
    <row r="43" spans="1:11" ht="15">
      <c r="A43" s="2"/>
      <c r="B43" s="28">
        <f>IF(E43="","",ROWS($B$6:B43))</f>
        <v>38</v>
      </c>
      <c r="C43" s="29">
        <f>IF(OR(SD!A39=""),"",SD!A39)</f>
        <v>3</v>
      </c>
      <c r="D43" s="29">
        <f>IF(OR(SD!C39=""),"",SD!C39)</f>
        <v>738</v>
      </c>
      <c r="E43" s="29" t="str">
        <f>IF(OR(SD!E39=""),"",SD!E39)</f>
        <v>abc38</v>
      </c>
      <c r="F43" s="29" t="str">
        <f>IF(OR(SD!G39=""),"",SD!G39)</f>
        <v>xyz38</v>
      </c>
      <c r="G43" s="29" t="str">
        <f>IF(OR(SD!I39=""),"",SD!I39)</f>
        <v>F</v>
      </c>
      <c r="H43" s="29" t="str">
        <f>IF(OR(SD!O39=""),"",SD!O39)</f>
        <v>SC</v>
      </c>
      <c r="I43" s="30">
        <f>IF(OR(SD!V39=""),"",SD!V39)</f>
        <v>9982437907</v>
      </c>
      <c r="J43" s="31">
        <f>IF(SD!D39="","",SD!D39)</f>
        <v>43652</v>
      </c>
      <c r="K43" s="2"/>
    </row>
    <row r="44" spans="1:11" ht="15">
      <c r="A44" s="2"/>
      <c r="B44" s="28">
        <f>IF(E44="","",ROWS($B$6:B44))</f>
        <v>39</v>
      </c>
      <c r="C44" s="29">
        <f>IF(OR(SD!A40=""),"",SD!A40)</f>
        <v>3</v>
      </c>
      <c r="D44" s="29">
        <f>IF(OR(SD!C40=""),"",SD!C40)</f>
        <v>739</v>
      </c>
      <c r="E44" s="29" t="str">
        <f>IF(OR(SD!E40=""),"",SD!E40)</f>
        <v>abc39</v>
      </c>
      <c r="F44" s="29" t="str">
        <f>IF(OR(SD!G40=""),"",SD!G40)</f>
        <v>xyz39</v>
      </c>
      <c r="G44" s="29" t="str">
        <f>IF(OR(SD!I40=""),"",SD!I40)</f>
        <v>F</v>
      </c>
      <c r="H44" s="29" t="str">
        <f>IF(OR(SD!O40=""),"",SD!O40)</f>
        <v>ST</v>
      </c>
      <c r="I44" s="30">
        <f>IF(OR(SD!V40=""),"",SD!V40)</f>
        <v>7727864518</v>
      </c>
      <c r="J44" s="31">
        <f>IF(SD!D40="","",SD!D40)</f>
        <v>43668</v>
      </c>
      <c r="K44" s="2"/>
    </row>
    <row r="45" spans="1:11" ht="15">
      <c r="A45" s="2"/>
      <c r="B45" s="28">
        <f>IF(E45="","",ROWS($B$6:B45))</f>
        <v>40</v>
      </c>
      <c r="C45" s="29">
        <f>IF(OR(SD!A41=""),"",SD!A41)</f>
        <v>3</v>
      </c>
      <c r="D45" s="29">
        <f>IF(OR(SD!C41=""),"",SD!C41)</f>
        <v>740</v>
      </c>
      <c r="E45" s="29" t="str">
        <f>IF(OR(SD!E41=""),"",SD!E41)</f>
        <v>abc40</v>
      </c>
      <c r="F45" s="29" t="str">
        <f>IF(OR(SD!G41=""),"",SD!G41)</f>
        <v>xyz40</v>
      </c>
      <c r="G45" s="29" t="str">
        <f>IF(OR(SD!I41=""),"",SD!I41)</f>
        <v>M</v>
      </c>
      <c r="H45" s="29" t="str">
        <f>IF(OR(SD!O41=""),"",SD!O41)</f>
        <v>OBC</v>
      </c>
      <c r="I45" s="30">
        <f>IF(OR(SD!V41=""),"",SD!V41)</f>
        <v>9928483704</v>
      </c>
      <c r="J45" s="31" t="str">
        <f>IF(SD!D41="","",SD!D41)</f>
        <v/>
      </c>
      <c r="K45" s="2"/>
    </row>
    <row r="46" spans="1:11" ht="15">
      <c r="A46" s="2"/>
      <c r="B46" s="28">
        <f>IF(E46="","",ROWS($B$6:B46))</f>
        <v>41</v>
      </c>
      <c r="C46" s="29">
        <f>IF(OR(SD!A42=""),"",SD!A42)</f>
        <v>3</v>
      </c>
      <c r="D46" s="29">
        <f>IF(OR(SD!C42=""),"",SD!C42)</f>
        <v>741</v>
      </c>
      <c r="E46" s="29" t="str">
        <f>IF(OR(SD!E42=""),"",SD!E42)</f>
        <v>abc41</v>
      </c>
      <c r="F46" s="29" t="str">
        <f>IF(OR(SD!G42=""),"",SD!G42)</f>
        <v>xyz41</v>
      </c>
      <c r="G46" s="29" t="str">
        <f>IF(OR(SD!I42=""),"",SD!I42)</f>
        <v>F</v>
      </c>
      <c r="H46" s="29" t="str">
        <f>IF(OR(SD!O42=""),"",SD!O42)</f>
        <v>OBC</v>
      </c>
      <c r="I46" s="30">
        <f>IF(OR(SD!V42=""),"",SD!V42)</f>
        <v>9783376911</v>
      </c>
      <c r="J46" s="31">
        <f>IF(SD!D42="","",SD!D42)</f>
        <v>43658</v>
      </c>
      <c r="K46" s="2"/>
    </row>
    <row r="47" spans="1:11" ht="15">
      <c r="A47" s="2"/>
      <c r="B47" s="28">
        <f>IF(E47="","",ROWS($B$6:B47))</f>
        <v>42</v>
      </c>
      <c r="C47" s="29">
        <f>IF(OR(SD!A43=""),"",SD!A43)</f>
        <v>3</v>
      </c>
      <c r="D47" s="29">
        <f>IF(OR(SD!C43=""),"",SD!C43)</f>
        <v>742</v>
      </c>
      <c r="E47" s="29" t="str">
        <f>IF(OR(SD!E43=""),"",SD!E43)</f>
        <v>abc42</v>
      </c>
      <c r="F47" s="29" t="str">
        <f>IF(OR(SD!G43=""),"",SD!G43)</f>
        <v>xyz42</v>
      </c>
      <c r="G47" s="29" t="str">
        <f>IF(OR(SD!I43=""),"",SD!I43)</f>
        <v>M</v>
      </c>
      <c r="H47" s="29" t="str">
        <f>IF(OR(SD!O43=""),"",SD!O43)</f>
        <v>OBC</v>
      </c>
      <c r="I47" s="30">
        <f>IF(OR(SD!V43=""),"",SD!V43)</f>
        <v>8690539839</v>
      </c>
      <c r="J47" s="31">
        <f>IF(SD!D43="","",SD!D43)</f>
        <v>43648</v>
      </c>
      <c r="K47" s="2"/>
    </row>
    <row r="48" spans="1:11" ht="15">
      <c r="A48" s="2"/>
      <c r="B48" s="28">
        <f>IF(E48="","",ROWS($B$6:B48))</f>
        <v>43</v>
      </c>
      <c r="C48" s="29">
        <f>IF(OR(SD!A44=""),"",SD!A44)</f>
        <v>3</v>
      </c>
      <c r="D48" s="29">
        <f>IF(OR(SD!C44=""),"",SD!C44)</f>
        <v>743</v>
      </c>
      <c r="E48" s="29" t="str">
        <f>IF(OR(SD!E44=""),"",SD!E44)</f>
        <v>abc43</v>
      </c>
      <c r="F48" s="29" t="str">
        <f>IF(OR(SD!G44=""),"",SD!G44)</f>
        <v>xyz43</v>
      </c>
      <c r="G48" s="29" t="str">
        <f>IF(OR(SD!I44=""),"",SD!I44)</f>
        <v>F</v>
      </c>
      <c r="H48" s="29" t="str">
        <f>IF(OR(SD!O44=""),"",SD!O44)</f>
        <v>SC</v>
      </c>
      <c r="I48" s="30">
        <f>IF(OR(SD!V44=""),"",SD!V44)</f>
        <v>8094644268</v>
      </c>
      <c r="J48" s="31" t="str">
        <f>IF(SD!D44="","",SD!D44)</f>
        <v/>
      </c>
      <c r="K48" s="2"/>
    </row>
    <row r="49" spans="1:11" ht="15">
      <c r="A49" s="2"/>
      <c r="B49" s="28">
        <f>IF(E49="","",ROWS($B$6:B49))</f>
        <v>44</v>
      </c>
      <c r="C49" s="29">
        <f>IF(OR(SD!A45=""),"",SD!A45)</f>
        <v>3</v>
      </c>
      <c r="D49" s="29">
        <f>IF(OR(SD!C45=""),"",SD!C45)</f>
        <v>744</v>
      </c>
      <c r="E49" s="29" t="str">
        <f>IF(OR(SD!E45=""),"",SD!E45)</f>
        <v>abc44</v>
      </c>
      <c r="F49" s="29" t="str">
        <f>IF(OR(SD!G45=""),"",SD!G45)</f>
        <v>xyz44</v>
      </c>
      <c r="G49" s="29" t="str">
        <f>IF(OR(SD!I45=""),"",SD!I45)</f>
        <v>M</v>
      </c>
      <c r="H49" s="29" t="str">
        <f>IF(OR(SD!O45=""),"",SD!O45)</f>
        <v>SC</v>
      </c>
      <c r="I49" s="30">
        <f>IF(OR(SD!V45=""),"",SD!V45)</f>
        <v>6350182738</v>
      </c>
      <c r="J49" s="31">
        <f>IF(SD!D45="","",SD!D45)</f>
        <v>43721</v>
      </c>
      <c r="K49" s="2"/>
    </row>
    <row r="50" spans="1:11" ht="15">
      <c r="A50" s="2"/>
      <c r="B50" s="28">
        <f>IF(E50="","",ROWS($B$6:B50))</f>
        <v>45</v>
      </c>
      <c r="C50" s="29">
        <f>IF(OR(SD!A46=""),"",SD!A46)</f>
        <v>4</v>
      </c>
      <c r="D50" s="29">
        <f>IF(OR(SD!C46=""),"",SD!C46)</f>
        <v>745</v>
      </c>
      <c r="E50" s="29" t="str">
        <f>IF(OR(SD!E46=""),"",SD!E46)</f>
        <v>abc45</v>
      </c>
      <c r="F50" s="29" t="str">
        <f>IF(OR(SD!G46=""),"",SD!G46)</f>
        <v>xyz45</v>
      </c>
      <c r="G50" s="29" t="str">
        <f>IF(OR(SD!I46=""),"",SD!I46)</f>
        <v>F</v>
      </c>
      <c r="H50" s="29" t="str">
        <f>IF(OR(SD!O46=""),"",SD!O46)</f>
        <v>SC</v>
      </c>
      <c r="I50" s="30">
        <f>IF(OR(SD!V46=""),"",SD!V46)</f>
        <v>9772233178</v>
      </c>
      <c r="J50" s="31">
        <f>IF(SD!D46="","",SD!D46)</f>
        <v>43342</v>
      </c>
      <c r="K50" s="2"/>
    </row>
    <row r="51" spans="1:11" ht="15">
      <c r="A51" s="2"/>
      <c r="B51" s="28">
        <f>IF(E51="","",ROWS($B$6:B51))</f>
        <v>46</v>
      </c>
      <c r="C51" s="29">
        <f>IF(OR(SD!A47=""),"",SD!A47)</f>
        <v>4</v>
      </c>
      <c r="D51" s="29">
        <f>IF(OR(SD!C47=""),"",SD!C47)</f>
        <v>746</v>
      </c>
      <c r="E51" s="29" t="str">
        <f>IF(OR(SD!E47=""),"",SD!E47)</f>
        <v>abc46</v>
      </c>
      <c r="F51" s="29" t="str">
        <f>IF(OR(SD!G47=""),"",SD!G47)</f>
        <v>xyz46</v>
      </c>
      <c r="G51" s="29" t="str">
        <f>IF(OR(SD!I47=""),"",SD!I47)</f>
        <v>F</v>
      </c>
      <c r="H51" s="29" t="str">
        <f>IF(OR(SD!O47=""),"",SD!O47)</f>
        <v>SC</v>
      </c>
      <c r="I51" s="30">
        <f>IF(OR(SD!V47=""),"",SD!V47)</f>
        <v>7427891268</v>
      </c>
      <c r="J51" s="31">
        <f>IF(SD!D47="","",SD!D47)</f>
        <v>43655</v>
      </c>
      <c r="K51" s="2"/>
    </row>
    <row r="52" spans="1:11" ht="15">
      <c r="A52" s="2"/>
      <c r="B52" s="28">
        <f>IF(E52="","",ROWS($B$6:B52))</f>
        <v>47</v>
      </c>
      <c r="C52" s="29">
        <f>IF(OR(SD!A48=""),"",SD!A48)</f>
        <v>4</v>
      </c>
      <c r="D52" s="29">
        <f>IF(OR(SD!C48=""),"",SD!C48)</f>
        <v>747</v>
      </c>
      <c r="E52" s="29" t="str">
        <f>IF(OR(SD!E48=""),"",SD!E48)</f>
        <v>abc47</v>
      </c>
      <c r="F52" s="29" t="str">
        <f>IF(OR(SD!G48=""),"",SD!G48)</f>
        <v>xyz47</v>
      </c>
      <c r="G52" s="29" t="str">
        <f>IF(OR(SD!I48=""),"",SD!I48)</f>
        <v>F</v>
      </c>
      <c r="H52" s="29" t="str">
        <f>IF(OR(SD!O48=""),"",SD!O48)</f>
        <v>ST</v>
      </c>
      <c r="I52" s="30">
        <f>IF(OR(SD!V48=""),"",SD!V48)</f>
        <v>9549581239</v>
      </c>
      <c r="J52" s="31">
        <f>IF(SD!D48="","",SD!D48)</f>
        <v>43299</v>
      </c>
      <c r="K52" s="2"/>
    </row>
    <row r="53" spans="1:11" ht="15">
      <c r="A53" s="2"/>
      <c r="B53" s="28">
        <f>IF(E53="","",ROWS($B$6:B53))</f>
        <v>48</v>
      </c>
      <c r="C53" s="29">
        <f>IF(OR(SD!A49=""),"",SD!A49)</f>
        <v>4</v>
      </c>
      <c r="D53" s="29">
        <f>IF(OR(SD!C49=""),"",SD!C49)</f>
        <v>748</v>
      </c>
      <c r="E53" s="29" t="str">
        <f>IF(OR(SD!E49=""),"",SD!E49)</f>
        <v>abc48</v>
      </c>
      <c r="F53" s="29" t="str">
        <f>IF(OR(SD!G49=""),"",SD!G49)</f>
        <v>xyz48</v>
      </c>
      <c r="G53" s="29" t="str">
        <f>IF(OR(SD!I49=""),"",SD!I49)</f>
        <v>M</v>
      </c>
      <c r="H53" s="29" t="str">
        <f>IF(OR(SD!O49=""),"",SD!O49)</f>
        <v>SC</v>
      </c>
      <c r="I53" s="30">
        <f>IF(OR(SD!V49=""),"",SD!V49)</f>
        <v>9887054335</v>
      </c>
      <c r="J53" s="31">
        <f>IF(SD!D49="","",SD!D49)</f>
        <v>43294</v>
      </c>
      <c r="K53" s="2"/>
    </row>
    <row r="54" spans="1:11" ht="15">
      <c r="A54" s="2"/>
      <c r="B54" s="28">
        <f>IF(E54="","",ROWS($B$6:B54))</f>
        <v>49</v>
      </c>
      <c r="C54" s="29">
        <f>IF(OR(SD!A50=""),"",SD!A50)</f>
        <v>4</v>
      </c>
      <c r="D54" s="29">
        <f>IF(OR(SD!C50=""),"",SD!C50)</f>
        <v>749</v>
      </c>
      <c r="E54" s="29" t="str">
        <f>IF(OR(SD!E50=""),"",SD!E50)</f>
        <v>abc49</v>
      </c>
      <c r="F54" s="29" t="str">
        <f>IF(OR(SD!G50=""),"",SD!G50)</f>
        <v>xyz49</v>
      </c>
      <c r="G54" s="29" t="str">
        <f>IF(OR(SD!I50=""),"",SD!I50)</f>
        <v>M</v>
      </c>
      <c r="H54" s="29" t="str">
        <f>IF(OR(SD!O50=""),"",SD!O50)</f>
        <v>SC</v>
      </c>
      <c r="I54" s="30">
        <f>IF(OR(SD!V50=""),"",SD!V50)</f>
        <v>6350182738</v>
      </c>
      <c r="J54" s="31">
        <f>IF(SD!D50="","",SD!D50)</f>
        <v>43673</v>
      </c>
      <c r="K54" s="2"/>
    </row>
    <row r="55" spans="1:11" ht="15">
      <c r="A55" s="2"/>
      <c r="B55" s="28">
        <f>IF(E55="","",ROWS($B$6:B55))</f>
        <v>50</v>
      </c>
      <c r="C55" s="29">
        <f>IF(OR(SD!A51=""),"",SD!A51)</f>
        <v>4</v>
      </c>
      <c r="D55" s="29">
        <f>IF(OR(SD!C51=""),"",SD!C51)</f>
        <v>750</v>
      </c>
      <c r="E55" s="29" t="str">
        <f>IF(OR(SD!E51=""),"",SD!E51)</f>
        <v>abc50</v>
      </c>
      <c r="F55" s="29" t="str">
        <f>IF(OR(SD!G51=""),"",SD!G51)</f>
        <v>xyz50</v>
      </c>
      <c r="G55" s="29" t="str">
        <f>IF(OR(SD!I51=""),"",SD!I51)</f>
        <v>M</v>
      </c>
      <c r="H55" s="29" t="str">
        <f>IF(OR(SD!O51=""),"",SD!O51)</f>
        <v>OBC</v>
      </c>
      <c r="I55" s="30">
        <f>IF(OR(SD!V51=""),"",SD!V51)</f>
        <v>9694022515</v>
      </c>
      <c r="J55" s="31">
        <f>IF(SD!D51="","",SD!D51)</f>
        <v>43298</v>
      </c>
      <c r="K55" s="2"/>
    </row>
    <row r="56" spans="1:11" ht="15">
      <c r="A56" s="2"/>
      <c r="B56" s="28">
        <f>IF(E56="","",ROWS($B$6:B56))</f>
        <v>51</v>
      </c>
      <c r="C56" s="29">
        <f>IF(OR(SD!A52=""),"",SD!A52)</f>
        <v>4</v>
      </c>
      <c r="D56" s="29">
        <f>IF(OR(SD!C52=""),"",SD!C52)</f>
        <v>751</v>
      </c>
      <c r="E56" s="29" t="str">
        <f>IF(OR(SD!E52=""),"",SD!E52)</f>
        <v>abc51</v>
      </c>
      <c r="F56" s="29" t="str">
        <f>IF(OR(SD!G52=""),"",SD!G52)</f>
        <v>xyz51</v>
      </c>
      <c r="G56" s="29" t="str">
        <f>IF(OR(SD!I52=""),"",SD!I52)</f>
        <v>F</v>
      </c>
      <c r="H56" s="29" t="str">
        <f>IF(OR(SD!O52=""),"",SD!O52)</f>
        <v>OBC</v>
      </c>
      <c r="I56" s="30">
        <f>IF(OR(SD!V52=""),"",SD!V52)</f>
        <v>9610345874</v>
      </c>
      <c r="J56" s="31">
        <f>IF(SD!D52="","",SD!D52)</f>
        <v>43284</v>
      </c>
      <c r="K56" s="2"/>
    </row>
    <row r="57" spans="1:11" ht="15">
      <c r="A57" s="2"/>
      <c r="B57" s="28">
        <f>IF(E57="","",ROWS($B$6:B57))</f>
        <v>52</v>
      </c>
      <c r="C57" s="29">
        <f>IF(OR(SD!A53=""),"",SD!A53)</f>
        <v>4</v>
      </c>
      <c r="D57" s="29">
        <f>IF(OR(SD!C53=""),"",SD!C53)</f>
        <v>752</v>
      </c>
      <c r="E57" s="29" t="str">
        <f>IF(OR(SD!E53=""),"",SD!E53)</f>
        <v>abc52</v>
      </c>
      <c r="F57" s="29" t="str">
        <f>IF(OR(SD!G53=""),"",SD!G53)</f>
        <v>xyz52</v>
      </c>
      <c r="G57" s="29" t="str">
        <f>IF(OR(SD!I53=""),"",SD!I53)</f>
        <v>M</v>
      </c>
      <c r="H57" s="29" t="str">
        <f>IF(OR(SD!O53=""),"",SD!O53)</f>
        <v>OBC</v>
      </c>
      <c r="I57" s="30">
        <f>IF(OR(SD!V53=""),"",SD!V53)</f>
        <v>9785535274</v>
      </c>
      <c r="J57" s="31">
        <f>IF(SD!D53="","",SD!D53)</f>
        <v>43298</v>
      </c>
      <c r="K57" s="2"/>
    </row>
    <row r="58" spans="1:11" ht="15">
      <c r="A58" s="2"/>
      <c r="B58" s="28">
        <f>IF(E58="","",ROWS($B$6:B58))</f>
        <v>53</v>
      </c>
      <c r="C58" s="29">
        <f>IF(OR(SD!A54=""),"",SD!A54)</f>
        <v>4</v>
      </c>
      <c r="D58" s="29">
        <f>IF(OR(SD!C54=""),"",SD!C54)</f>
        <v>753</v>
      </c>
      <c r="E58" s="29" t="str">
        <f>IF(OR(SD!E54=""),"",SD!E54)</f>
        <v>abc53</v>
      </c>
      <c r="F58" s="29" t="str">
        <f>IF(OR(SD!G54=""),"",SD!G54)</f>
        <v>xyz53</v>
      </c>
      <c r="G58" s="29" t="str">
        <f>IF(OR(SD!I54=""),"",SD!I54)</f>
        <v>F</v>
      </c>
      <c r="H58" s="29" t="str">
        <f>IF(OR(SD!O54=""),"",SD!O54)</f>
        <v>OBC</v>
      </c>
      <c r="I58" s="30">
        <f>IF(OR(SD!V54=""),"",SD!V54)</f>
        <v>9784774814</v>
      </c>
      <c r="J58" s="31">
        <f>IF(SD!D54="","",SD!D54)</f>
        <v>43293</v>
      </c>
      <c r="K58" s="2"/>
    </row>
    <row r="59" spans="1:11" ht="15">
      <c r="A59" s="2"/>
      <c r="B59" s="28">
        <f>IF(E59="","",ROWS($B$6:B59))</f>
        <v>54</v>
      </c>
      <c r="C59" s="29">
        <f>IF(OR(SD!A55=""),"",SD!A55)</f>
        <v>4</v>
      </c>
      <c r="D59" s="29">
        <f>IF(OR(SD!C55=""),"",SD!C55)</f>
        <v>754</v>
      </c>
      <c r="E59" s="29" t="str">
        <f>IF(OR(SD!E55=""),"",SD!E55)</f>
        <v>abc54</v>
      </c>
      <c r="F59" s="29" t="str">
        <f>IF(OR(SD!G55=""),"",SD!G55)</f>
        <v>xyz54</v>
      </c>
      <c r="G59" s="29" t="str">
        <f>IF(OR(SD!I55=""),"",SD!I55)</f>
        <v>F</v>
      </c>
      <c r="H59" s="29" t="str">
        <f>IF(OR(SD!O55=""),"",SD!O55)</f>
        <v>OBC</v>
      </c>
      <c r="I59" s="30">
        <f>IF(OR(SD!V55=""),"",SD!V55)</f>
        <v>6367123923</v>
      </c>
      <c r="J59" s="31">
        <f>IF(SD!D55="","",SD!D55)</f>
        <v>44232</v>
      </c>
      <c r="K59" s="2"/>
    </row>
    <row r="60" spans="1:11" ht="15">
      <c r="A60" s="2"/>
      <c r="B60" s="28">
        <f>IF(E60="","",ROWS($B$6:B60))</f>
        <v>55</v>
      </c>
      <c r="C60" s="29">
        <f>IF(OR(SD!A56=""),"",SD!A56)</f>
        <v>4</v>
      </c>
      <c r="D60" s="29">
        <f>IF(OR(SD!C56=""),"",SD!C56)</f>
        <v>755</v>
      </c>
      <c r="E60" s="29" t="str">
        <f>IF(OR(SD!E56=""),"",SD!E56)</f>
        <v>abc55</v>
      </c>
      <c r="F60" s="29" t="str">
        <f>IF(OR(SD!G56=""),"",SD!G56)</f>
        <v>xyz55</v>
      </c>
      <c r="G60" s="29" t="str">
        <f>IF(OR(SD!I56=""),"",SD!I56)</f>
        <v>F</v>
      </c>
      <c r="H60" s="29" t="str">
        <f>IF(OR(SD!O56=""),"",SD!O56)</f>
        <v>OBC</v>
      </c>
      <c r="I60" s="30">
        <f>IF(OR(SD!V56=""),"",SD!V56)</f>
        <v>9928483704</v>
      </c>
      <c r="J60" s="31" t="str">
        <f>IF(SD!D56="","",SD!D56)</f>
        <v/>
      </c>
      <c r="K60" s="2"/>
    </row>
    <row r="61" spans="1:11" ht="15">
      <c r="A61" s="2"/>
      <c r="B61" s="28">
        <f>IF(E61="","",ROWS($B$6:B61))</f>
        <v>56</v>
      </c>
      <c r="C61" s="29">
        <f>IF(OR(SD!A57=""),"",SD!A57)</f>
        <v>4</v>
      </c>
      <c r="D61" s="29">
        <f>IF(OR(SD!C57=""),"",SD!C57)</f>
        <v>756</v>
      </c>
      <c r="E61" s="29" t="str">
        <f>IF(OR(SD!E57=""),"",SD!E57)</f>
        <v>abc56</v>
      </c>
      <c r="F61" s="29" t="str">
        <f>IF(OR(SD!G57=""),"",SD!G57)</f>
        <v>xyz56</v>
      </c>
      <c r="G61" s="29" t="str">
        <f>IF(OR(SD!I57=""),"",SD!I57)</f>
        <v>M</v>
      </c>
      <c r="H61" s="29" t="str">
        <f>IF(OR(SD!O57=""),"",SD!O57)</f>
        <v>SC</v>
      </c>
      <c r="I61" s="30">
        <f>IF(OR(SD!V57=""),"",SD!V57)</f>
        <v>9983346243</v>
      </c>
      <c r="J61" s="31">
        <f>IF(SD!D57="","",SD!D57)</f>
        <v>43319</v>
      </c>
      <c r="K61" s="2"/>
    </row>
    <row r="62" spans="1:11" ht="15">
      <c r="A62" s="2"/>
      <c r="B62" s="28">
        <f>IF(E62="","",ROWS($B$6:B62))</f>
        <v>57</v>
      </c>
      <c r="C62" s="29">
        <f>IF(OR(SD!A58=""),"",SD!A58)</f>
        <v>4</v>
      </c>
      <c r="D62" s="29">
        <f>IF(OR(SD!C58=""),"",SD!C58)</f>
        <v>757</v>
      </c>
      <c r="E62" s="29" t="str">
        <f>IF(OR(SD!E58=""),"",SD!E58)</f>
        <v>abc57</v>
      </c>
      <c r="F62" s="29" t="str">
        <f>IF(OR(SD!G58=""),"",SD!G58)</f>
        <v>xyz57</v>
      </c>
      <c r="G62" s="29" t="str">
        <f>IF(OR(SD!I58=""),"",SD!I58)</f>
        <v>F</v>
      </c>
      <c r="H62" s="29" t="str">
        <f>IF(OR(SD!O58=""),"",SD!O58)</f>
        <v>SC</v>
      </c>
      <c r="I62" s="30">
        <f>IF(OR(SD!V58=""),"",SD!V58)</f>
        <v>7073343248</v>
      </c>
      <c r="J62" s="31">
        <f>IF(SD!D58="","",SD!D58)</f>
        <v>43285</v>
      </c>
      <c r="K62" s="2"/>
    </row>
    <row r="63" spans="1:11" ht="15">
      <c r="A63" s="2"/>
      <c r="B63" s="28">
        <f>IF(E63="","",ROWS($B$6:B63))</f>
        <v>58</v>
      </c>
      <c r="C63" s="29">
        <f>IF(OR(SD!A59=""),"",SD!A59)</f>
        <v>4</v>
      </c>
      <c r="D63" s="29">
        <f>IF(OR(SD!C59=""),"",SD!C59)</f>
        <v>758</v>
      </c>
      <c r="E63" s="29" t="str">
        <f>IF(OR(SD!E59=""),"",SD!E59)</f>
        <v>abc58</v>
      </c>
      <c r="F63" s="29" t="str">
        <f>IF(OR(SD!G59=""),"",SD!G59)</f>
        <v>xyz58</v>
      </c>
      <c r="G63" s="29" t="str">
        <f>IF(OR(SD!I59=""),"",SD!I59)</f>
        <v>M</v>
      </c>
      <c r="H63" s="29" t="str">
        <f>IF(OR(SD!O59=""),"",SD!O59)</f>
        <v>SC</v>
      </c>
      <c r="I63" s="30">
        <f>IF(OR(SD!V59=""),"",SD!V59)</f>
        <v>9887110620</v>
      </c>
      <c r="J63" s="31">
        <f>IF(SD!D59="","",SD!D59)</f>
        <v>43301</v>
      </c>
      <c r="K63" s="2"/>
    </row>
    <row r="64" spans="1:11" ht="15">
      <c r="A64" s="2"/>
      <c r="B64" s="28">
        <f>IF(E64="","",ROWS($B$6:B64))</f>
        <v>59</v>
      </c>
      <c r="C64" s="29">
        <f>IF(OR(SD!A60=""),"",SD!A60)</f>
        <v>4</v>
      </c>
      <c r="D64" s="29">
        <f>IF(OR(SD!C60=""),"",SD!C60)</f>
        <v>759</v>
      </c>
      <c r="E64" s="29" t="str">
        <f>IF(OR(SD!E60=""),"",SD!E60)</f>
        <v>abc59</v>
      </c>
      <c r="F64" s="29" t="str">
        <f>IF(OR(SD!G60=""),"",SD!G60)</f>
        <v>xyz59</v>
      </c>
      <c r="G64" s="29" t="str">
        <f>IF(OR(SD!I60=""),"",SD!I60)</f>
        <v>M</v>
      </c>
      <c r="H64" s="29" t="str">
        <f>IF(OR(SD!O60=""),"",SD!O60)</f>
        <v>ST</v>
      </c>
      <c r="I64" s="30">
        <f>IF(OR(SD!V60=""),"",SD!V60)</f>
        <v>9549581239</v>
      </c>
      <c r="J64" s="31">
        <f>IF(SD!D60="","",SD!D60)</f>
        <v>43299</v>
      </c>
      <c r="K64" s="2"/>
    </row>
    <row r="65" spans="1:11" ht="15">
      <c r="A65" s="2"/>
      <c r="B65" s="28">
        <f>IF(E65="","",ROWS($B$6:B65))</f>
        <v>60</v>
      </c>
      <c r="C65" s="29">
        <f>IF(OR(SD!A61=""),"",SD!A61)</f>
        <v>4</v>
      </c>
      <c r="D65" s="29">
        <f>IF(OR(SD!C61=""),"",SD!C61)</f>
        <v>760</v>
      </c>
      <c r="E65" s="29" t="str">
        <f>IF(OR(SD!E61=""),"",SD!E61)</f>
        <v>abc60</v>
      </c>
      <c r="F65" s="29" t="str">
        <f>IF(OR(SD!G61=""),"",SD!G61)</f>
        <v>xyz60</v>
      </c>
      <c r="G65" s="29" t="str">
        <f>IF(OR(SD!I61=""),"",SD!I61)</f>
        <v>M</v>
      </c>
      <c r="H65" s="29" t="str">
        <f>IF(OR(SD!O61=""),"",SD!O61)</f>
        <v>SC</v>
      </c>
      <c r="I65" s="30">
        <f>IF(OR(SD!V61=""),"",SD!V61)</f>
        <v>7690905956</v>
      </c>
      <c r="J65" s="31">
        <f>IF(SD!D61="","",SD!D61)</f>
        <v>43280</v>
      </c>
      <c r="K65" s="2"/>
    </row>
    <row r="66" spans="1:11" ht="15">
      <c r="A66" s="2"/>
      <c r="B66" s="28">
        <f>IF(E66="","",ROWS($B$6:B66))</f>
        <v>61</v>
      </c>
      <c r="C66" s="29">
        <f>IF(OR(SD!A62=""),"",SD!A62)</f>
        <v>5</v>
      </c>
      <c r="D66" s="29">
        <f>IF(OR(SD!C62=""),"",SD!C62)</f>
        <v>761</v>
      </c>
      <c r="E66" s="29" t="str">
        <f>IF(OR(SD!E62=""),"",SD!E62)</f>
        <v>abc61</v>
      </c>
      <c r="F66" s="29" t="str">
        <f>IF(OR(SD!G62=""),"",SD!G62)</f>
        <v>xyz61</v>
      </c>
      <c r="G66" s="29" t="str">
        <f>IF(OR(SD!I62=""),"",SD!I62)</f>
        <v>F</v>
      </c>
      <c r="H66" s="29" t="str">
        <f>IF(OR(SD!O62=""),"",SD!O62)</f>
        <v>OBC</v>
      </c>
      <c r="I66" s="30">
        <f>IF(OR(SD!V62=""),"",SD!V62)</f>
        <v>9461374675</v>
      </c>
      <c r="J66" s="31">
        <f>IF(SD!D62="","",SD!D62)</f>
        <v>42923</v>
      </c>
      <c r="K66" s="2"/>
    </row>
    <row r="67" spans="1:11" ht="15">
      <c r="A67" s="2"/>
      <c r="B67" s="28">
        <f>IF(E67="","",ROWS($B$6:B67))</f>
        <v>62</v>
      </c>
      <c r="C67" s="29">
        <f>IF(OR(SD!A63=""),"",SD!A63)</f>
        <v>5</v>
      </c>
      <c r="D67" s="29">
        <f>IF(OR(SD!C63=""),"",SD!C63)</f>
        <v>762</v>
      </c>
      <c r="E67" s="29" t="str">
        <f>IF(OR(SD!E63=""),"",SD!E63)</f>
        <v>abc62</v>
      </c>
      <c r="F67" s="29" t="str">
        <f>IF(OR(SD!G63=""),"",SD!G63)</f>
        <v>xyz62</v>
      </c>
      <c r="G67" s="29" t="str">
        <f>IF(OR(SD!I63=""),"",SD!I63)</f>
        <v>M</v>
      </c>
      <c r="H67" s="29" t="str">
        <f>IF(OR(SD!O63=""),"",SD!O63)</f>
        <v>SC</v>
      </c>
      <c r="I67" s="30">
        <f>IF(OR(SD!V63=""),"",SD!V63)</f>
        <v>9460027632</v>
      </c>
      <c r="J67" s="31">
        <f>IF(SD!D63="","",SD!D63)</f>
        <v>42926</v>
      </c>
      <c r="K67" s="2"/>
    </row>
    <row r="68" spans="1:11" ht="15">
      <c r="A68" s="2"/>
      <c r="B68" s="28">
        <f>IF(E68="","",ROWS($B$6:B68))</f>
        <v>63</v>
      </c>
      <c r="C68" s="29">
        <f>IF(OR(SD!A64=""),"",SD!A64)</f>
        <v>5</v>
      </c>
      <c r="D68" s="29">
        <f>IF(OR(SD!C64=""),"",SD!C64)</f>
        <v>763</v>
      </c>
      <c r="E68" s="29" t="str">
        <f>IF(OR(SD!E64=""),"",SD!E64)</f>
        <v>abc63</v>
      </c>
      <c r="F68" s="29" t="str">
        <f>IF(OR(SD!G64=""),"",SD!G64)</f>
        <v>xyz63</v>
      </c>
      <c r="G68" s="29" t="str">
        <f>IF(OR(SD!I64=""),"",SD!I64)</f>
        <v>F</v>
      </c>
      <c r="H68" s="29" t="str">
        <f>IF(OR(SD!O64=""),"",SD!O64)</f>
        <v>OBC</v>
      </c>
      <c r="I68" s="30">
        <f>IF(OR(SD!V64=""),"",SD!V64)</f>
        <v>9694703389</v>
      </c>
      <c r="J68" s="31">
        <f>IF(SD!D64="","",SD!D64)</f>
        <v>43283</v>
      </c>
      <c r="K68" s="2"/>
    </row>
    <row r="69" spans="1:11" ht="15">
      <c r="A69" s="2"/>
      <c r="B69" s="28">
        <f>IF(E69="","",ROWS($B$6:B69))</f>
        <v>64</v>
      </c>
      <c r="C69" s="29">
        <f>IF(OR(SD!A65=""),"",SD!A65)</f>
        <v>5</v>
      </c>
      <c r="D69" s="29">
        <f>IF(OR(SD!C65=""),"",SD!C65)</f>
        <v>764</v>
      </c>
      <c r="E69" s="29" t="str">
        <f>IF(OR(SD!E65=""),"",SD!E65)</f>
        <v>abc64</v>
      </c>
      <c r="F69" s="29" t="str">
        <f>IF(OR(SD!G65=""),"",SD!G65)</f>
        <v>xyz64</v>
      </c>
      <c r="G69" s="29" t="str">
        <f>IF(OR(SD!I65=""),"",SD!I65)</f>
        <v>M</v>
      </c>
      <c r="H69" s="29" t="str">
        <f>IF(OR(SD!O65=""),"",SD!O65)</f>
        <v>OBC</v>
      </c>
      <c r="I69" s="30">
        <f>IF(OR(SD!V65=""),"",SD!V65)</f>
        <v>9694022515</v>
      </c>
      <c r="J69" s="31">
        <f>IF(SD!D65="","",SD!D65)</f>
        <v>42913</v>
      </c>
      <c r="K69" s="2"/>
    </row>
    <row r="70" spans="1:11" ht="15">
      <c r="A70" s="2"/>
      <c r="B70" s="28">
        <f>IF(E70="","",ROWS($B$6:B70))</f>
        <v>65</v>
      </c>
      <c r="C70" s="29">
        <f>IF(OR(SD!A66=""),"",SD!A66)</f>
        <v>5</v>
      </c>
      <c r="D70" s="29">
        <f>IF(OR(SD!C66=""),"",SD!C66)</f>
        <v>765</v>
      </c>
      <c r="E70" s="29" t="str">
        <f>IF(OR(SD!E66=""),"",SD!E66)</f>
        <v>abc65</v>
      </c>
      <c r="F70" s="29" t="str">
        <f>IF(OR(SD!G66=""),"",SD!G66)</f>
        <v>xyz65</v>
      </c>
      <c r="G70" s="29" t="str">
        <f>IF(OR(SD!I66=""),"",SD!I66)</f>
        <v>F</v>
      </c>
      <c r="H70" s="29" t="str">
        <f>IF(OR(SD!O66=""),"",SD!O66)</f>
        <v>SC</v>
      </c>
      <c r="I70" s="30">
        <f>IF(OR(SD!V66=""),"",SD!V66)</f>
        <v>9636546417</v>
      </c>
      <c r="J70" s="31">
        <f>IF(SD!D66="","",SD!D66)</f>
        <v>43286</v>
      </c>
      <c r="K70" s="2"/>
    </row>
    <row r="71" spans="1:11" ht="15">
      <c r="A71" s="2"/>
      <c r="B71" s="28">
        <f>IF(E71="","",ROWS($B$6:B71))</f>
        <v>66</v>
      </c>
      <c r="C71" s="29">
        <f>IF(OR(SD!A67=""),"",SD!A67)</f>
        <v>5</v>
      </c>
      <c r="D71" s="29">
        <f>IF(OR(SD!C67=""),"",SD!C67)</f>
        <v>766</v>
      </c>
      <c r="E71" s="29" t="str">
        <f>IF(OR(SD!E67=""),"",SD!E67)</f>
        <v>abc66</v>
      </c>
      <c r="F71" s="29" t="str">
        <f>IF(OR(SD!G67=""),"",SD!G67)</f>
        <v>xyz66</v>
      </c>
      <c r="G71" s="29" t="str">
        <f>IF(OR(SD!I67=""),"",SD!I67)</f>
        <v>F</v>
      </c>
      <c r="H71" s="29" t="str">
        <f>IF(OR(SD!O67=""),"",SD!O67)</f>
        <v>SC</v>
      </c>
      <c r="I71" s="30">
        <f>IF(OR(SD!V67=""),"",SD!V67)</f>
        <v>9887110620</v>
      </c>
      <c r="J71" s="31">
        <f>IF(SD!D67="","",SD!D67)</f>
        <v>42997</v>
      </c>
      <c r="K71" s="2"/>
    </row>
    <row r="72" spans="1:11" ht="15">
      <c r="A72" s="2"/>
      <c r="B72" s="28">
        <f>IF(E72="","",ROWS($B$6:B72))</f>
        <v>67</v>
      </c>
      <c r="C72" s="29">
        <f>IF(OR(SD!A68=""),"",SD!A68)</f>
        <v>5</v>
      </c>
      <c r="D72" s="29">
        <f>IF(OR(SD!C68=""),"",SD!C68)</f>
        <v>767</v>
      </c>
      <c r="E72" s="29" t="str">
        <f>IF(OR(SD!E68=""),"",SD!E68)</f>
        <v>abc67</v>
      </c>
      <c r="F72" s="29" t="str">
        <f>IF(OR(SD!G68=""),"",SD!G68)</f>
        <v>xyz67</v>
      </c>
      <c r="G72" s="29" t="str">
        <f>IF(OR(SD!I68=""),"",SD!I68)</f>
        <v>F</v>
      </c>
      <c r="H72" s="29" t="str">
        <f>IF(OR(SD!O68=""),"",SD!O68)</f>
        <v>SC</v>
      </c>
      <c r="I72" s="30">
        <f>IF(OR(SD!V68=""),"",SD!V68)</f>
        <v>7691008563</v>
      </c>
      <c r="J72" s="31">
        <f>IF(SD!D68="","",SD!D68)</f>
        <v>42931</v>
      </c>
      <c r="K72" s="2"/>
    </row>
    <row r="73" spans="1:11" ht="15">
      <c r="A73" s="2"/>
      <c r="B73" s="28">
        <f>IF(E73="","",ROWS($B$6:B73))</f>
        <v>68</v>
      </c>
      <c r="C73" s="29">
        <f>IF(OR(SD!A69=""),"",SD!A69)</f>
        <v>5</v>
      </c>
      <c r="D73" s="29">
        <f>IF(OR(SD!C69=""),"",SD!C69)</f>
        <v>768</v>
      </c>
      <c r="E73" s="29" t="str">
        <f>IF(OR(SD!E69=""),"",SD!E69)</f>
        <v>abc68</v>
      </c>
      <c r="F73" s="29" t="str">
        <f>IF(OR(SD!G69=""),"",SD!G69)</f>
        <v>xyz68</v>
      </c>
      <c r="G73" s="29" t="str">
        <f>IF(OR(SD!I69=""),"",SD!I69)</f>
        <v>M</v>
      </c>
      <c r="H73" s="29" t="str">
        <f>IF(OR(SD!O69=""),"",SD!O69)</f>
        <v>SC</v>
      </c>
      <c r="I73" s="30">
        <f>IF(OR(SD!V69=""),"",SD!V69)</f>
        <v>9958596013</v>
      </c>
      <c r="J73" s="31">
        <f>IF(SD!D69="","",SD!D69)</f>
        <v>43652</v>
      </c>
      <c r="K73" s="2"/>
    </row>
    <row r="74" spans="1:11" ht="15">
      <c r="A74" s="2"/>
      <c r="B74" s="28">
        <f>IF(E74="","",ROWS($B$6:B74))</f>
        <v>69</v>
      </c>
      <c r="C74" s="29">
        <f>IF(OR(SD!A70=""),"",SD!A70)</f>
        <v>5</v>
      </c>
      <c r="D74" s="29">
        <f>IF(OR(SD!C70=""),"",SD!C70)</f>
        <v>769</v>
      </c>
      <c r="E74" s="29" t="str">
        <f>IF(OR(SD!E70=""),"",SD!E70)</f>
        <v>abc69</v>
      </c>
      <c r="F74" s="29" t="str">
        <f>IF(OR(SD!G70=""),"",SD!G70)</f>
        <v>xyz69</v>
      </c>
      <c r="G74" s="29" t="str">
        <f>IF(OR(SD!I70=""),"",SD!I70)</f>
        <v>M</v>
      </c>
      <c r="H74" s="29" t="str">
        <f>IF(OR(SD!O70=""),"",SD!O70)</f>
        <v>SC</v>
      </c>
      <c r="I74" s="30">
        <f>IF(OR(SD!V70=""),"",SD!V70)</f>
        <v>8239774118</v>
      </c>
      <c r="J74" s="31">
        <f>IF(SD!D70="","",SD!D70)</f>
        <v>42933</v>
      </c>
      <c r="K74" s="2"/>
    </row>
    <row r="75" spans="1:11" ht="15">
      <c r="A75" s="2"/>
      <c r="B75" s="28">
        <f>IF(E75="","",ROWS($B$6:B75))</f>
        <v>70</v>
      </c>
      <c r="C75" s="29">
        <f>IF(OR(SD!A71=""),"",SD!A71)</f>
        <v>5</v>
      </c>
      <c r="D75" s="29">
        <f>IF(OR(SD!C71=""),"",SD!C71)</f>
        <v>770</v>
      </c>
      <c r="E75" s="29" t="str">
        <f>IF(OR(SD!E71=""),"",SD!E71)</f>
        <v>abc70</v>
      </c>
      <c r="F75" s="29" t="str">
        <f>IF(OR(SD!G71=""),"",SD!G71)</f>
        <v>xyz70</v>
      </c>
      <c r="G75" s="29" t="str">
        <f>IF(OR(SD!I71=""),"",SD!I71)</f>
        <v>M</v>
      </c>
      <c r="H75" s="29" t="str">
        <f>IF(OR(SD!O71=""),"",SD!O71)</f>
        <v>OBC</v>
      </c>
      <c r="I75" s="30">
        <f>IF(OR(SD!V71=""),"",SD!V71)</f>
        <v>9694023515</v>
      </c>
      <c r="J75" s="31">
        <f>IF(SD!D71="","",SD!D71)</f>
        <v>42940</v>
      </c>
      <c r="K75" s="2"/>
    </row>
    <row r="76" spans="1:11" ht="15">
      <c r="A76" s="2"/>
      <c r="B76" s="28">
        <f>IF(E76="","",ROWS($B$6:B76))</f>
        <v>71</v>
      </c>
      <c r="C76" s="29">
        <f>IF(OR(SD!A72=""),"",SD!A72)</f>
        <v>5</v>
      </c>
      <c r="D76" s="29">
        <f>IF(OR(SD!C72=""),"",SD!C72)</f>
        <v>771</v>
      </c>
      <c r="E76" s="29" t="str">
        <f>IF(OR(SD!E72=""),"",SD!E72)</f>
        <v>abc71</v>
      </c>
      <c r="F76" s="29" t="str">
        <f>IF(OR(SD!G72=""),"",SD!G72)</f>
        <v>xyz71</v>
      </c>
      <c r="G76" s="29" t="str">
        <f>IF(OR(SD!I72=""),"",SD!I72)</f>
        <v>F</v>
      </c>
      <c r="H76" s="29" t="str">
        <f>IF(OR(SD!O72=""),"",SD!O72)</f>
        <v>OBC</v>
      </c>
      <c r="I76" s="30">
        <f>IF(OR(SD!V72=""),"",SD!V72)</f>
        <v>9982676799</v>
      </c>
      <c r="J76" s="31">
        <f>IF(SD!D72="","",SD!D72)</f>
        <v>42924</v>
      </c>
      <c r="K76" s="2"/>
    </row>
    <row r="77" spans="1:11" ht="15">
      <c r="A77" s="2"/>
      <c r="B77" s="28">
        <f>IF(E77="","",ROWS($B$6:B77))</f>
        <v>72</v>
      </c>
      <c r="C77" s="29">
        <f>IF(OR(SD!A73=""),"",SD!A73)</f>
        <v>5</v>
      </c>
      <c r="D77" s="29">
        <f>IF(OR(SD!C73=""),"",SD!C73)</f>
        <v>772</v>
      </c>
      <c r="E77" s="29" t="str">
        <f>IF(OR(SD!E73=""),"",SD!E73)</f>
        <v>abc72</v>
      </c>
      <c r="F77" s="29" t="str">
        <f>IF(OR(SD!G73=""),"",SD!G73)</f>
        <v>xyz72</v>
      </c>
      <c r="G77" s="29" t="str">
        <f>IF(OR(SD!I73=""),"",SD!I73)</f>
        <v>M</v>
      </c>
      <c r="H77" s="29" t="str">
        <f>IF(OR(SD!O73=""),"",SD!O73)</f>
        <v>SC</v>
      </c>
      <c r="I77" s="30">
        <f>IF(OR(SD!V73=""),"",SD!V73)</f>
        <v>9636546417</v>
      </c>
      <c r="J77" s="31">
        <f>IF(SD!D73="","",SD!D73)</f>
        <v>42926</v>
      </c>
      <c r="K77" s="2"/>
    </row>
    <row r="78" spans="1:11" ht="15">
      <c r="A78" s="2"/>
      <c r="B78" s="28">
        <f>IF(E78="","",ROWS($B$6:B78))</f>
        <v>73</v>
      </c>
      <c r="C78" s="29">
        <f>IF(OR(SD!A74=""),"",SD!A74)</f>
        <v>5</v>
      </c>
      <c r="D78" s="29">
        <f>IF(OR(SD!C74=""),"",SD!C74)</f>
        <v>773</v>
      </c>
      <c r="E78" s="29" t="str">
        <f>IF(OR(SD!E74=""),"",SD!E74)</f>
        <v>abc73</v>
      </c>
      <c r="F78" s="29" t="str">
        <f>IF(OR(SD!G74=""),"",SD!G74)</f>
        <v>xyz73</v>
      </c>
      <c r="G78" s="29" t="str">
        <f>IF(OR(SD!I74=""),"",SD!I74)</f>
        <v>F</v>
      </c>
      <c r="H78" s="29" t="str">
        <f>IF(OR(SD!O74=""),"",SD!O74)</f>
        <v>OBC</v>
      </c>
      <c r="I78" s="30">
        <f>IF(OR(SD!V74=""),"",SD!V74)</f>
        <v>9929856970</v>
      </c>
      <c r="J78" s="31">
        <f>IF(SD!D74="","",SD!D74)</f>
        <v>42923</v>
      </c>
      <c r="K78" s="2"/>
    </row>
    <row r="79" spans="1:11" ht="15">
      <c r="A79" s="2"/>
      <c r="B79" s="28">
        <f>IF(E79="","",ROWS($B$6:B79))</f>
        <v>74</v>
      </c>
      <c r="C79" s="29">
        <f>IF(OR(SD!A75=""),"",SD!A75)</f>
        <v>5</v>
      </c>
      <c r="D79" s="29">
        <f>IF(OR(SD!C75=""),"",SD!C75)</f>
        <v>774</v>
      </c>
      <c r="E79" s="29" t="str">
        <f>IF(OR(SD!E75=""),"",SD!E75)</f>
        <v>abc74</v>
      </c>
      <c r="F79" s="29" t="str">
        <f>IF(OR(SD!G75=""),"",SD!G75)</f>
        <v>xyz74</v>
      </c>
      <c r="G79" s="29" t="str">
        <f>IF(OR(SD!I75=""),"",SD!I75)</f>
        <v>F</v>
      </c>
      <c r="H79" s="29" t="str">
        <f>IF(OR(SD!O75=""),"",SD!O75)</f>
        <v>SC</v>
      </c>
      <c r="I79" s="30">
        <f>IF(OR(SD!V75=""),"",SD!V75)</f>
        <v>9587177396</v>
      </c>
      <c r="J79" s="31">
        <f>IF(SD!D75="","",SD!D75)</f>
        <v>43064</v>
      </c>
      <c r="K79" s="2"/>
    </row>
    <row r="80" spans="1:11" ht="15">
      <c r="A80" s="2"/>
      <c r="B80" s="28">
        <f>IF(E80="","",ROWS($B$6:B80))</f>
        <v>75</v>
      </c>
      <c r="C80" s="29">
        <f>IF(OR(SD!A76=""),"",SD!A76)</f>
        <v>5</v>
      </c>
      <c r="D80" s="29">
        <f>IF(OR(SD!C76=""),"",SD!C76)</f>
        <v>775</v>
      </c>
      <c r="E80" s="29" t="str">
        <f>IF(OR(SD!E76=""),"",SD!E76)</f>
        <v>abc75</v>
      </c>
      <c r="F80" s="29" t="str">
        <f>IF(OR(SD!G76=""),"",SD!G76)</f>
        <v>xyz75</v>
      </c>
      <c r="G80" s="29" t="str">
        <f>IF(OR(SD!I76=""),"",SD!I76)</f>
        <v>F</v>
      </c>
      <c r="H80" s="29" t="str">
        <f>IF(OR(SD!O76=""),"",SD!O76)</f>
        <v>SC</v>
      </c>
      <c r="I80" s="30">
        <f>IF(OR(SD!V76=""),"",SD!V76)</f>
        <v>7427891268</v>
      </c>
      <c r="J80" s="31">
        <f>IF(SD!D76="","",SD!D76)</f>
        <v>43651</v>
      </c>
      <c r="K80" s="2"/>
    </row>
    <row r="81" spans="1:11" ht="15">
      <c r="A81" s="2"/>
      <c r="B81" s="28">
        <f>IF(E81="","",ROWS($B$6:B81))</f>
        <v>76</v>
      </c>
      <c r="C81" s="29">
        <f>IF(OR(SD!A77=""),"",SD!A77)</f>
        <v>5</v>
      </c>
      <c r="D81" s="29">
        <f>IF(OR(SD!C77=""),"",SD!C77)</f>
        <v>776</v>
      </c>
      <c r="E81" s="29" t="str">
        <f>IF(OR(SD!E77=""),"",SD!E77)</f>
        <v>abc76</v>
      </c>
      <c r="F81" s="29" t="str">
        <f>IF(OR(SD!G77=""),"",SD!G77)</f>
        <v>xyz76</v>
      </c>
      <c r="G81" s="29" t="str">
        <f>IF(OR(SD!I77=""),"",SD!I77)</f>
        <v>M</v>
      </c>
      <c r="H81" s="29" t="str">
        <f>IF(OR(SD!O77=""),"",SD!O77)</f>
        <v>OBC</v>
      </c>
      <c r="I81" s="30">
        <f>IF(OR(SD!V77=""),"",SD!V77)</f>
        <v>9929856970</v>
      </c>
      <c r="J81" s="31">
        <f>IF(SD!D77="","",SD!D77)</f>
        <v>42923</v>
      </c>
      <c r="K81" s="2"/>
    </row>
    <row r="82" spans="1:11" ht="15">
      <c r="A82" s="2"/>
      <c r="B82" s="28">
        <f>IF(E82="","",ROWS($B$6:B82))</f>
        <v>77</v>
      </c>
      <c r="C82" s="29">
        <f>IF(OR(SD!A78=""),"",SD!A78)</f>
        <v>5</v>
      </c>
      <c r="D82" s="29">
        <f>IF(OR(SD!C78=""),"",SD!C78)</f>
        <v>777</v>
      </c>
      <c r="E82" s="29" t="str">
        <f>IF(OR(SD!E78=""),"",SD!E78)</f>
        <v>abc77</v>
      </c>
      <c r="F82" s="29" t="str">
        <f>IF(OR(SD!G78=""),"",SD!G78)</f>
        <v>xyz77</v>
      </c>
      <c r="G82" s="29" t="str">
        <f>IF(OR(SD!I78=""),"",SD!I78)</f>
        <v>F</v>
      </c>
      <c r="H82" s="29" t="str">
        <f>IF(OR(SD!O78=""),"",SD!O78)</f>
        <v>OBC</v>
      </c>
      <c r="I82" s="30">
        <f>IF(OR(SD!V78=""),"",SD!V78)</f>
        <v>8005918857</v>
      </c>
      <c r="J82" s="31">
        <f>IF(SD!D78="","",SD!D78)</f>
        <v>44198</v>
      </c>
      <c r="K82" s="2"/>
    </row>
    <row r="83" spans="1:11" ht="15">
      <c r="A83" s="2"/>
      <c r="B83" s="28">
        <f>IF(E83="","",ROWS($B$6:B83))</f>
        <v>78</v>
      </c>
      <c r="C83" s="29">
        <f>IF(OR(SD!A79=""),"",SD!A79)</f>
        <v>6</v>
      </c>
      <c r="D83" s="29">
        <f>IF(OR(SD!C79=""),"",SD!C79)</f>
        <v>778</v>
      </c>
      <c r="E83" s="29" t="str">
        <f>IF(OR(SD!E79=""),"",SD!E79)</f>
        <v>abc78</v>
      </c>
      <c r="F83" s="29" t="str">
        <f>IF(OR(SD!G79=""),"",SD!G79)</f>
        <v>xyz78</v>
      </c>
      <c r="G83" s="29" t="str">
        <f>IF(OR(SD!I79=""),"",SD!I79)</f>
        <v>F</v>
      </c>
      <c r="H83" s="29" t="str">
        <f>IF(OR(SD!O79=""),"",SD!O79)</f>
        <v>OBC</v>
      </c>
      <c r="I83" s="30">
        <f>IF(OR(SD!V79=""),"",SD!V79)</f>
        <v>6376182311</v>
      </c>
      <c r="J83" s="31">
        <f>IF(SD!D79="","",SD!D79)</f>
        <v>44201</v>
      </c>
      <c r="K83" s="2"/>
    </row>
    <row r="84" spans="1:11" ht="15">
      <c r="A84" s="2"/>
      <c r="B84" s="28">
        <f>IF(E84="","",ROWS($B$6:B84))</f>
        <v>79</v>
      </c>
      <c r="C84" s="29">
        <f>IF(OR(SD!A80=""),"",SD!A80)</f>
        <v>6</v>
      </c>
      <c r="D84" s="29">
        <f>IF(OR(SD!C80=""),"",SD!C80)</f>
        <v>779</v>
      </c>
      <c r="E84" s="29" t="str">
        <f>IF(OR(SD!E80=""),"",SD!E80)</f>
        <v>abc79</v>
      </c>
      <c r="F84" s="29" t="str">
        <f>IF(OR(SD!G80=""),"",SD!G80)</f>
        <v>xyz79</v>
      </c>
      <c r="G84" s="29" t="str">
        <f>IF(OR(SD!I80=""),"",SD!I80)</f>
        <v>M</v>
      </c>
      <c r="H84" s="29" t="str">
        <f>IF(OR(SD!O80=""),"",SD!O80)</f>
        <v>OBC</v>
      </c>
      <c r="I84" s="30">
        <f>IF(OR(SD!V80=""),"",SD!V80)</f>
        <v>9352891172</v>
      </c>
      <c r="J84" s="31">
        <f>IF(SD!D80="","",SD!D80)</f>
        <v>42492</v>
      </c>
      <c r="K84" s="2"/>
    </row>
    <row r="85" spans="1:11" ht="15">
      <c r="A85" s="2"/>
      <c r="B85" s="28">
        <f>IF(E85="","",ROWS($B$6:B85))</f>
        <v>80</v>
      </c>
      <c r="C85" s="29">
        <f>IF(OR(SD!A81=""),"",SD!A81)</f>
        <v>6</v>
      </c>
      <c r="D85" s="29">
        <f>IF(OR(SD!C81=""),"",SD!C81)</f>
        <v>780</v>
      </c>
      <c r="E85" s="29" t="str">
        <f>IF(OR(SD!E81=""),"",SD!E81)</f>
        <v>abc80</v>
      </c>
      <c r="F85" s="29" t="str">
        <f>IF(OR(SD!G81=""),"",SD!G81)</f>
        <v>xyz80</v>
      </c>
      <c r="G85" s="29" t="str">
        <f>IF(OR(SD!I81=""),"",SD!I81)</f>
        <v>M</v>
      </c>
      <c r="H85" s="29" t="str">
        <f>IF(OR(SD!O81=""),"",SD!O81)</f>
        <v>OBC</v>
      </c>
      <c r="I85" s="30">
        <f>IF(OR(SD!V81=""),"",SD!V81)</f>
        <v>7737282798</v>
      </c>
      <c r="J85" s="31">
        <f>IF(SD!D81="","",SD!D81)</f>
        <v>42492</v>
      </c>
      <c r="K85" s="2"/>
    </row>
    <row r="86" spans="1:11" ht="15">
      <c r="A86" s="2"/>
      <c r="B86" s="28">
        <f>IF(E86="","",ROWS($B$6:B86))</f>
        <v>81</v>
      </c>
      <c r="C86" s="29">
        <f>IF(OR(SD!A82=""),"",SD!A82)</f>
        <v>6</v>
      </c>
      <c r="D86" s="29">
        <f>IF(OR(SD!C82=""),"",SD!C82)</f>
        <v>781</v>
      </c>
      <c r="E86" s="29" t="str">
        <f>IF(OR(SD!E82=""),"",SD!E82)</f>
        <v>abc81</v>
      </c>
      <c r="F86" s="29" t="str">
        <f>IF(OR(SD!G82=""),"",SD!G82)</f>
        <v>xyz81</v>
      </c>
      <c r="G86" s="29" t="str">
        <f>IF(OR(SD!I82=""),"",SD!I82)</f>
        <v>F</v>
      </c>
      <c r="H86" s="29" t="str">
        <f>IF(OR(SD!O82=""),"",SD!O82)</f>
        <v>ST</v>
      </c>
      <c r="I86" s="30">
        <f>IF(OR(SD!V82=""),"",SD!V82)</f>
        <v>7727864518</v>
      </c>
      <c r="J86" s="31">
        <f>IF(SD!D82="","",SD!D82)</f>
        <v>42588</v>
      </c>
      <c r="K86" s="2"/>
    </row>
    <row r="87" spans="1:11" ht="15">
      <c r="A87" s="2"/>
      <c r="B87" s="28">
        <f>IF(E87="","",ROWS($B$6:B87))</f>
        <v>82</v>
      </c>
      <c r="C87" s="29">
        <f>IF(OR(SD!A83=""),"",SD!A83)</f>
        <v>6</v>
      </c>
      <c r="D87" s="29">
        <f>IF(OR(SD!C83=""),"",SD!C83)</f>
        <v>782</v>
      </c>
      <c r="E87" s="29" t="str">
        <f>IF(OR(SD!E83=""),"",SD!E83)</f>
        <v>abc82</v>
      </c>
      <c r="F87" s="29" t="str">
        <f>IF(OR(SD!G83=""),"",SD!G83)</f>
        <v>xyz82</v>
      </c>
      <c r="G87" s="29" t="str">
        <f>IF(OR(SD!I83=""),"",SD!I83)</f>
        <v>F</v>
      </c>
      <c r="H87" s="29" t="str">
        <f>IF(OR(SD!O83=""),"",SD!O83)</f>
        <v>OBC</v>
      </c>
      <c r="I87" s="30">
        <f>IF(OR(SD!V83=""),"",SD!V83)</f>
        <v>9828590897</v>
      </c>
      <c r="J87" s="31">
        <f>IF(SD!D83="","",SD!D83)</f>
        <v>42499</v>
      </c>
      <c r="K87" s="2"/>
    </row>
    <row r="88" spans="1:11" ht="15">
      <c r="A88" s="2"/>
      <c r="B88" s="28">
        <f>IF(E88="","",ROWS($B$6:B88))</f>
        <v>83</v>
      </c>
      <c r="C88" s="29">
        <f>IF(OR(SD!A84=""),"",SD!A84)</f>
        <v>6</v>
      </c>
      <c r="D88" s="29">
        <f>IF(OR(SD!C84=""),"",SD!C84)</f>
        <v>783</v>
      </c>
      <c r="E88" s="29" t="str">
        <f>IF(OR(SD!E84=""),"",SD!E84)</f>
        <v>abc83</v>
      </c>
      <c r="F88" s="29" t="str">
        <f>IF(OR(SD!G84=""),"",SD!G84)</f>
        <v>xyz83</v>
      </c>
      <c r="G88" s="29" t="str">
        <f>IF(OR(SD!I84=""),"",SD!I84)</f>
        <v>F</v>
      </c>
      <c r="H88" s="29" t="str">
        <f>IF(OR(SD!O84=""),"",SD!O84)</f>
        <v>ST</v>
      </c>
      <c r="I88" s="30">
        <f>IF(OR(SD!V84=""),"",SD!V84)</f>
        <v>7727864518</v>
      </c>
      <c r="J88" s="31">
        <f>IF(SD!D84="","",SD!D84)</f>
        <v>42588</v>
      </c>
      <c r="K88" s="2"/>
    </row>
    <row r="89" spans="1:11" ht="15">
      <c r="A89" s="2"/>
      <c r="B89" s="28">
        <f>IF(E89="","",ROWS($B$6:B89))</f>
        <v>84</v>
      </c>
      <c r="C89" s="29">
        <f>IF(OR(SD!A85=""),"",SD!A85)</f>
        <v>6</v>
      </c>
      <c r="D89" s="29">
        <f>IF(OR(SD!C85=""),"",SD!C85)</f>
        <v>784</v>
      </c>
      <c r="E89" s="29" t="str">
        <f>IF(OR(SD!E85=""),"",SD!E85)</f>
        <v>abc84</v>
      </c>
      <c r="F89" s="29" t="str">
        <f>IF(OR(SD!G85=""),"",SD!G85)</f>
        <v>xyz84</v>
      </c>
      <c r="G89" s="29" t="str">
        <f>IF(OR(SD!I85=""),"",SD!I85)</f>
        <v>M</v>
      </c>
      <c r="H89" s="29" t="str">
        <f>IF(OR(SD!O85=""),"",SD!O85)</f>
        <v>SC</v>
      </c>
      <c r="I89" s="30">
        <f>IF(OR(SD!V85=""),"",SD!V85)</f>
        <v>9079474334</v>
      </c>
      <c r="J89" s="31">
        <f>IF(SD!D85="","",SD!D85)</f>
        <v>42555</v>
      </c>
      <c r="K89" s="2"/>
    </row>
    <row r="90" spans="1:11" ht="15">
      <c r="A90" s="2"/>
      <c r="B90" s="28">
        <f>IF(E90="","",ROWS($B$6:B90))</f>
        <v>85</v>
      </c>
      <c r="C90" s="29">
        <f>IF(OR(SD!A86=""),"",SD!A86)</f>
        <v>6</v>
      </c>
      <c r="D90" s="29">
        <f>IF(OR(SD!C86=""),"",SD!C86)</f>
        <v>785</v>
      </c>
      <c r="E90" s="29" t="str">
        <f>IF(OR(SD!E86=""),"",SD!E86)</f>
        <v>abc85</v>
      </c>
      <c r="F90" s="29" t="str">
        <f>IF(OR(SD!G86=""),"",SD!G86)</f>
        <v>xyz85</v>
      </c>
      <c r="G90" s="29" t="str">
        <f>IF(OR(SD!I86=""),"",SD!I86)</f>
        <v>F</v>
      </c>
      <c r="H90" s="29" t="str">
        <f>IF(OR(SD!O86=""),"",SD!O86)</f>
        <v>OBC</v>
      </c>
      <c r="I90" s="30">
        <f>IF(OR(SD!V86=""),"",SD!V86)</f>
        <v>9610108283</v>
      </c>
      <c r="J90" s="31">
        <f>IF(SD!D86="","",SD!D86)</f>
        <v>44205</v>
      </c>
      <c r="K90" s="2"/>
    </row>
    <row r="91" spans="1:11" ht="15">
      <c r="A91" s="2"/>
      <c r="B91" s="28">
        <f>IF(E91="","",ROWS($B$6:B91))</f>
        <v>86</v>
      </c>
      <c r="C91" s="29">
        <f>IF(OR(SD!A87=""),"",SD!A87)</f>
        <v>6</v>
      </c>
      <c r="D91" s="29">
        <f>IF(OR(SD!C87=""),"",SD!C87)</f>
        <v>786</v>
      </c>
      <c r="E91" s="29" t="str">
        <f>IF(OR(SD!E87=""),"",SD!E87)</f>
        <v>abc86</v>
      </c>
      <c r="F91" s="29" t="str">
        <f>IF(OR(SD!G87=""),"",SD!G87)</f>
        <v>xyz86</v>
      </c>
      <c r="G91" s="29" t="str">
        <f>IF(OR(SD!I87=""),"",SD!I87)</f>
        <v>F</v>
      </c>
      <c r="H91" s="29" t="str">
        <f>IF(OR(SD!O87=""),"",SD!O87)</f>
        <v>OBC</v>
      </c>
      <c r="I91" s="30">
        <f>IF(OR(SD!V87=""),"",SD!V87)</f>
        <v>9784774814</v>
      </c>
      <c r="J91" s="31">
        <f>IF(SD!D87="","",SD!D87)</f>
        <v>42929</v>
      </c>
      <c r="K91" s="2"/>
    </row>
    <row r="92" spans="1:11" ht="15">
      <c r="A92" s="2"/>
      <c r="B92" s="28">
        <f>IF(E92="","",ROWS($B$6:B92))</f>
        <v>87</v>
      </c>
      <c r="C92" s="29">
        <f>IF(OR(SD!A88=""),"",SD!A88)</f>
        <v>6</v>
      </c>
      <c r="D92" s="29">
        <f>IF(OR(SD!C88=""),"",SD!C88)</f>
        <v>787</v>
      </c>
      <c r="E92" s="29" t="str">
        <f>IF(OR(SD!E88=""),"",SD!E88)</f>
        <v>abc87</v>
      </c>
      <c r="F92" s="29" t="str">
        <f>IF(OR(SD!G88=""),"",SD!G88)</f>
        <v>xyz87</v>
      </c>
      <c r="G92" s="29" t="str">
        <f>IF(OR(SD!I88=""),"",SD!I88)</f>
        <v>F</v>
      </c>
      <c r="H92" s="29" t="str">
        <f>IF(OR(SD!O88=""),"",SD!O88)</f>
        <v>OBC</v>
      </c>
      <c r="I92" s="30">
        <f>IF(OR(SD!V88=""),"",SD!V88)</f>
        <v>7737282798</v>
      </c>
      <c r="J92" s="31">
        <f>IF(SD!D88="","",SD!D88)</f>
        <v>42661</v>
      </c>
      <c r="K92" s="2"/>
    </row>
    <row r="93" spans="1:11" ht="15">
      <c r="A93" s="2"/>
      <c r="B93" s="28">
        <f>IF(E93="","",ROWS($B$6:B93))</f>
        <v>88</v>
      </c>
      <c r="C93" s="29">
        <f>IF(OR(SD!A89=""),"",SD!A89)</f>
        <v>6</v>
      </c>
      <c r="D93" s="29">
        <f>IF(OR(SD!C89=""),"",SD!C89)</f>
        <v>788</v>
      </c>
      <c r="E93" s="29" t="str">
        <f>IF(OR(SD!E89=""),"",SD!E89)</f>
        <v>abc88</v>
      </c>
      <c r="F93" s="29" t="str">
        <f>IF(OR(SD!G89=""),"",SD!G89)</f>
        <v>xyz88</v>
      </c>
      <c r="G93" s="29" t="str">
        <f>IF(OR(SD!I89=""),"",SD!I89)</f>
        <v>M</v>
      </c>
      <c r="H93" s="29" t="str">
        <f>IF(OR(SD!O89=""),"",SD!O89)</f>
        <v>OBC</v>
      </c>
      <c r="I93" s="30">
        <f>IF(OR(SD!V89=""),"",SD!V89)</f>
        <v>9982492186</v>
      </c>
      <c r="J93" s="31">
        <f>IF(SD!D89="","",SD!D89)</f>
        <v>42947</v>
      </c>
      <c r="K93" s="2"/>
    </row>
    <row r="94" spans="1:11" ht="15">
      <c r="A94" s="2"/>
      <c r="B94" s="28">
        <f>IF(E94="","",ROWS($B$6:B94))</f>
        <v>89</v>
      </c>
      <c r="C94" s="29">
        <f>IF(OR(SD!A90=""),"",SD!A90)</f>
        <v>6</v>
      </c>
      <c r="D94" s="29">
        <f>IF(OR(SD!C90=""),"",SD!C90)</f>
        <v>789</v>
      </c>
      <c r="E94" s="29" t="str">
        <f>IF(OR(SD!E90=""),"",SD!E90)</f>
        <v>abc89</v>
      </c>
      <c r="F94" s="29" t="str">
        <f>IF(OR(SD!G90=""),"",SD!G90)</f>
        <v>xyz89</v>
      </c>
      <c r="G94" s="29" t="str">
        <f>IF(OR(SD!I90=""),"",SD!I90)</f>
        <v>F</v>
      </c>
      <c r="H94" s="29" t="str">
        <f>IF(OR(SD!O90=""),"",SD!O90)</f>
        <v>SC</v>
      </c>
      <c r="I94" s="30">
        <f>IF(OR(SD!V90=""),"",SD!V90)</f>
        <v>9982437907</v>
      </c>
      <c r="J94" s="31">
        <f>IF(SD!D90="","",SD!D90)</f>
        <v>42499</v>
      </c>
      <c r="K94" s="2"/>
    </row>
    <row r="95" spans="1:11" ht="15">
      <c r="A95" s="2"/>
      <c r="B95" s="28">
        <f>IF(E95="","",ROWS($B$6:B95))</f>
        <v>90</v>
      </c>
      <c r="C95" s="29">
        <f>IF(OR(SD!A91=""),"",SD!A91)</f>
        <v>6</v>
      </c>
      <c r="D95" s="29">
        <f>IF(OR(SD!C91=""),"",SD!C91)</f>
        <v>790</v>
      </c>
      <c r="E95" s="29" t="str">
        <f>IF(OR(SD!E91=""),"",SD!E91)</f>
        <v>abc90</v>
      </c>
      <c r="F95" s="29" t="str">
        <f>IF(OR(SD!G91=""),"",SD!G91)</f>
        <v>xyz90</v>
      </c>
      <c r="G95" s="29" t="str">
        <f>IF(OR(SD!I91=""),"",SD!I91)</f>
        <v>F</v>
      </c>
      <c r="H95" s="29" t="str">
        <f>IF(OR(SD!O91=""),"",SD!O91)</f>
        <v>OBC</v>
      </c>
      <c r="I95" s="30">
        <f>IF(OR(SD!V91=""),"",SD!V91)</f>
        <v>9982415519</v>
      </c>
      <c r="J95" s="31">
        <f>IF(SD!D91="","",SD!D91)</f>
        <v>42611</v>
      </c>
      <c r="K95" s="2"/>
    </row>
    <row r="96" spans="1:11" ht="15">
      <c r="A96" s="2"/>
      <c r="B96" s="28">
        <f>IF(E96="","",ROWS($B$6:B96))</f>
        <v>91</v>
      </c>
      <c r="C96" s="29">
        <f>IF(OR(SD!A92=""),"",SD!A92)</f>
        <v>6</v>
      </c>
      <c r="D96" s="29">
        <f>IF(OR(SD!C92=""),"",SD!C92)</f>
        <v>791</v>
      </c>
      <c r="E96" s="29" t="str">
        <f>IF(OR(SD!E92=""),"",SD!E92)</f>
        <v>abc91</v>
      </c>
      <c r="F96" s="29" t="str">
        <f>IF(OR(SD!G92=""),"",SD!G92)</f>
        <v>xyz91</v>
      </c>
      <c r="G96" s="29" t="str">
        <f>IF(OR(SD!I92=""),"",SD!I92)</f>
        <v>M</v>
      </c>
      <c r="H96" s="29" t="str">
        <f>IF(OR(SD!O92=""),"",SD!O92)</f>
        <v>OBC</v>
      </c>
      <c r="I96" s="30">
        <f>IF(OR(SD!V92=""),"",SD!V92)</f>
        <v>7690906086</v>
      </c>
      <c r="J96" s="31">
        <f>IF(SD!D92="","",SD!D92)</f>
        <v>42559</v>
      </c>
      <c r="K96" s="2"/>
    </row>
    <row r="97" spans="1:11" ht="15">
      <c r="A97" s="2"/>
      <c r="B97" s="28">
        <f>IF(E97="","",ROWS($B$6:B97))</f>
        <v>92</v>
      </c>
      <c r="C97" s="29">
        <f>IF(OR(SD!A93=""),"",SD!A93)</f>
        <v>6</v>
      </c>
      <c r="D97" s="29">
        <f>IF(OR(SD!C93=""),"",SD!C93)</f>
        <v>792</v>
      </c>
      <c r="E97" s="29" t="str">
        <f>IF(OR(SD!E93=""),"",SD!E93)</f>
        <v>abc92</v>
      </c>
      <c r="F97" s="29" t="str">
        <f>IF(OR(SD!G93=""),"",SD!G93)</f>
        <v>xyz92</v>
      </c>
      <c r="G97" s="29" t="str">
        <f>IF(OR(SD!I93=""),"",SD!I93)</f>
        <v>F</v>
      </c>
      <c r="H97" s="29" t="str">
        <f>IF(OR(SD!O93=""),"",SD!O93)</f>
        <v>SC</v>
      </c>
      <c r="I97" s="30">
        <f>IF(OR(SD!V93=""),"",SD!V93)</f>
        <v>9983226240</v>
      </c>
      <c r="J97" s="31">
        <f>IF(SD!D93="","",SD!D93)</f>
        <v>42548</v>
      </c>
      <c r="K97" s="2"/>
    </row>
    <row r="98" spans="1:11" ht="15">
      <c r="A98" s="2"/>
      <c r="B98" s="28">
        <f>IF(E98="","",ROWS($B$6:B98))</f>
        <v>93</v>
      </c>
      <c r="C98" s="29">
        <f>IF(OR(SD!A94=""),"",SD!A94)</f>
        <v>6</v>
      </c>
      <c r="D98" s="29">
        <f>IF(OR(SD!C94=""),"",SD!C94)</f>
        <v>793</v>
      </c>
      <c r="E98" s="29" t="str">
        <f>IF(OR(SD!E94=""),"",SD!E94)</f>
        <v>abc93</v>
      </c>
      <c r="F98" s="29" t="str">
        <f>IF(OR(SD!G94=""),"",SD!G94)</f>
        <v>xyz93</v>
      </c>
      <c r="G98" s="29" t="str">
        <f>IF(OR(SD!I94=""),"",SD!I94)</f>
        <v>F</v>
      </c>
      <c r="H98" s="29" t="str">
        <f>IF(OR(SD!O94=""),"",SD!O94)</f>
        <v>SC</v>
      </c>
      <c r="I98" s="30">
        <f>IF(OR(SD!V94=""),"",SD!V94)</f>
        <v>9785271820</v>
      </c>
      <c r="J98" s="31">
        <f>IF(SD!D94="","",SD!D94)</f>
        <v>43301</v>
      </c>
      <c r="K98" s="2"/>
    </row>
    <row r="99" spans="1:11" ht="15">
      <c r="A99" s="2"/>
      <c r="B99" s="28">
        <f>IF(E99="","",ROWS($B$6:B99))</f>
        <v>94</v>
      </c>
      <c r="C99" s="29">
        <f>IF(OR(SD!A95=""),"",SD!A95)</f>
        <v>6</v>
      </c>
      <c r="D99" s="29">
        <f>IF(OR(SD!C95=""),"",SD!C95)</f>
        <v>794</v>
      </c>
      <c r="E99" s="29" t="str">
        <f>IF(OR(SD!E95=""),"",SD!E95)</f>
        <v>abc94</v>
      </c>
      <c r="F99" s="29" t="str">
        <f>IF(OR(SD!G95=""),"",SD!G95)</f>
        <v>xyz94</v>
      </c>
      <c r="G99" s="29" t="str">
        <f>IF(OR(SD!I95=""),"",SD!I95)</f>
        <v>F</v>
      </c>
      <c r="H99" s="29" t="str">
        <f>IF(OR(SD!O95=""),"",SD!O95)</f>
        <v>OBC</v>
      </c>
      <c r="I99" s="30">
        <f>IF(OR(SD!V95=""),"",SD!V95)</f>
        <v>8094875353</v>
      </c>
      <c r="J99" s="31">
        <f>IF(SD!D95="","",SD!D95)</f>
        <v>42686</v>
      </c>
      <c r="K99" s="2"/>
    </row>
    <row r="100" spans="1:11" ht="15">
      <c r="A100" s="2"/>
      <c r="B100" s="28">
        <f>IF(E100="","",ROWS($B$6:B100))</f>
        <v>95</v>
      </c>
      <c r="C100" s="29">
        <f>IF(OR(SD!A96=""),"",SD!A96)</f>
        <v>6</v>
      </c>
      <c r="D100" s="29">
        <f>IF(OR(SD!C96=""),"",SD!C96)</f>
        <v>795</v>
      </c>
      <c r="E100" s="29" t="str">
        <f>IF(OR(SD!E96=""),"",SD!E96)</f>
        <v>abc95</v>
      </c>
      <c r="F100" s="29" t="str">
        <f>IF(OR(SD!G96=""),"",SD!G96)</f>
        <v>xyz95</v>
      </c>
      <c r="G100" s="29" t="str">
        <f>IF(OR(SD!I96=""),"",SD!I96)</f>
        <v>F</v>
      </c>
      <c r="H100" s="29" t="str">
        <f>IF(OR(SD!O96=""),"",SD!O96)</f>
        <v>SC</v>
      </c>
      <c r="I100" s="30">
        <f>IF(OR(SD!V96=""),"",SD!V96)</f>
        <v>9521366396</v>
      </c>
      <c r="J100" s="31">
        <f>IF(SD!D96="","",SD!D96)</f>
        <v>42929</v>
      </c>
      <c r="K100" s="2"/>
    </row>
    <row r="101" spans="1:11" ht="15">
      <c r="A101" s="2"/>
      <c r="B101" s="28">
        <f>IF(E101="","",ROWS($B$6:B101))</f>
        <v>96</v>
      </c>
      <c r="C101" s="29">
        <f>IF(OR(SD!A97=""),"",SD!A97)</f>
        <v>6</v>
      </c>
      <c r="D101" s="29">
        <f>IF(OR(SD!C97=""),"",SD!C97)</f>
        <v>796</v>
      </c>
      <c r="E101" s="29" t="str">
        <f>IF(OR(SD!E97=""),"",SD!E97)</f>
        <v>abc96</v>
      </c>
      <c r="F101" s="29" t="str">
        <f>IF(OR(SD!G97=""),"",SD!G97)</f>
        <v>xyz96</v>
      </c>
      <c r="G101" s="29" t="str">
        <f>IF(OR(SD!I97=""),"",SD!I97)</f>
        <v>F</v>
      </c>
      <c r="H101" s="29" t="str">
        <f>IF(OR(SD!O97=""),"",SD!O97)</f>
        <v>SC</v>
      </c>
      <c r="I101" s="30">
        <f>IF(OR(SD!V97=""),"",SD!V97)</f>
        <v>9358596013</v>
      </c>
      <c r="J101" s="31">
        <f>IF(SD!D97="","",SD!D97)</f>
        <v>43652</v>
      </c>
      <c r="K101" s="2"/>
    </row>
    <row r="102" spans="1:11" ht="15">
      <c r="A102" s="2"/>
      <c r="B102" s="28">
        <f>IF(E102="","",ROWS($B$6:B102))</f>
        <v>97</v>
      </c>
      <c r="C102" s="29">
        <f>IF(OR(SD!A98=""),"",SD!A98)</f>
        <v>6</v>
      </c>
      <c r="D102" s="29">
        <f>IF(OR(SD!C98=""),"",SD!C98)</f>
        <v>797</v>
      </c>
      <c r="E102" s="29" t="str">
        <f>IF(OR(SD!E98=""),"",SD!E98)</f>
        <v>abc97</v>
      </c>
      <c r="F102" s="29" t="str">
        <f>IF(OR(SD!G98=""),"",SD!G98)</f>
        <v>xyz97</v>
      </c>
      <c r="G102" s="29" t="str">
        <f>IF(OR(SD!I98=""),"",SD!I98)</f>
        <v>F</v>
      </c>
      <c r="H102" s="29" t="str">
        <f>IF(OR(SD!O98=""),"",SD!O98)</f>
        <v>OBC</v>
      </c>
      <c r="I102" s="30">
        <f>IF(OR(SD!V98=""),"",SD!V98)</f>
        <v>8441074083</v>
      </c>
      <c r="J102" s="31">
        <f>IF(SD!D98="","",SD!D98)</f>
        <v>42559</v>
      </c>
      <c r="K102" s="2"/>
    </row>
    <row r="103" spans="1:11" ht="15">
      <c r="A103" s="2"/>
      <c r="B103" s="28">
        <f>IF(E103="","",ROWS($B$6:B103))</f>
        <v>98</v>
      </c>
      <c r="C103" s="29">
        <f>IF(OR(SD!A99=""),"",SD!A99)</f>
        <v>6</v>
      </c>
      <c r="D103" s="29">
        <f>IF(OR(SD!C99=""),"",SD!C99)</f>
        <v>798</v>
      </c>
      <c r="E103" s="29" t="str">
        <f>IF(OR(SD!E99=""),"",SD!E99)</f>
        <v>abc98</v>
      </c>
      <c r="F103" s="29" t="str">
        <f>IF(OR(SD!G99=""),"",SD!G99)</f>
        <v>xyz98</v>
      </c>
      <c r="G103" s="29" t="str">
        <f>IF(OR(SD!I99=""),"",SD!I99)</f>
        <v>F</v>
      </c>
      <c r="H103" s="29" t="str">
        <f>IF(OR(SD!O99=""),"",SD!O99)</f>
        <v>OBC</v>
      </c>
      <c r="I103" s="30">
        <f>IF(OR(SD!V99=""),"",SD!V99)</f>
        <v>9982723696</v>
      </c>
      <c r="J103" s="31">
        <f>IF(SD!D99="","",SD!D99)</f>
        <v>42492</v>
      </c>
      <c r="K103" s="2"/>
    </row>
    <row r="104" spans="1:11" ht="15">
      <c r="A104" s="2"/>
      <c r="B104" s="28">
        <f>IF(E104="","",ROWS($B$6:B104))</f>
        <v>99</v>
      </c>
      <c r="C104" s="29">
        <f>IF(OR(SD!A100=""),"",SD!A100)</f>
        <v>6</v>
      </c>
      <c r="D104" s="29">
        <f>IF(OR(SD!C100=""),"",SD!C100)</f>
        <v>799</v>
      </c>
      <c r="E104" s="29" t="str">
        <f>IF(OR(SD!E100=""),"",SD!E100)</f>
        <v>abc99</v>
      </c>
      <c r="F104" s="29" t="str">
        <f>IF(OR(SD!G100=""),"",SD!G100)</f>
        <v>xyz99</v>
      </c>
      <c r="G104" s="29" t="str">
        <f>IF(OR(SD!I100=""),"",SD!I100)</f>
        <v>M</v>
      </c>
      <c r="H104" s="29" t="str">
        <f>IF(OR(SD!O100=""),"",SD!O100)</f>
        <v>SC</v>
      </c>
      <c r="I104" s="30">
        <f>IF(OR(SD!V100=""),"",SD!V100)</f>
        <v>9351256273</v>
      </c>
      <c r="J104" s="31">
        <f>IF(SD!D100="","",SD!D100)</f>
        <v>43678</v>
      </c>
      <c r="K104" s="2"/>
    </row>
    <row r="105" spans="1:11" ht="15">
      <c r="A105" s="2"/>
      <c r="B105" s="28">
        <f>IF(E105="","",ROWS($B$6:B105))</f>
        <v>100</v>
      </c>
      <c r="C105" s="29">
        <f>IF(OR(SD!A101=""),"",SD!A101)</f>
        <v>6</v>
      </c>
      <c r="D105" s="29">
        <f>IF(OR(SD!C101=""),"",SD!C101)</f>
        <v>800</v>
      </c>
      <c r="E105" s="29" t="str">
        <f>IF(OR(SD!E101=""),"",SD!E101)</f>
        <v>abc100</v>
      </c>
      <c r="F105" s="29" t="str">
        <f>IF(OR(SD!G101=""),"",SD!G101)</f>
        <v>xyz100</v>
      </c>
      <c r="G105" s="29" t="str">
        <f>IF(OR(SD!I101=""),"",SD!I101)</f>
        <v>M</v>
      </c>
      <c r="H105" s="29" t="str">
        <f>IF(OR(SD!O101=""),"",SD!O101)</f>
        <v>SC</v>
      </c>
      <c r="I105" s="30">
        <f>IF(OR(SD!V101=""),"",SD!V101)</f>
        <v>9509690166</v>
      </c>
      <c r="J105" s="31">
        <f>IF(SD!D101="","",SD!D101)</f>
        <v>44023</v>
      </c>
      <c r="K105" s="2"/>
    </row>
    <row r="106" spans="1:11" ht="15">
      <c r="A106" s="2"/>
      <c r="B106" s="28">
        <f>IF(E106="","",ROWS($B$6:B106))</f>
        <v>101</v>
      </c>
      <c r="C106" s="29">
        <f>IF(OR(SD!A102=""),"",SD!A102)</f>
        <v>7</v>
      </c>
      <c r="D106" s="29">
        <f>IF(OR(SD!C102=""),"",SD!C102)</f>
        <v>801</v>
      </c>
      <c r="E106" s="29" t="str">
        <f>IF(OR(SD!E102=""),"",SD!E102)</f>
        <v>abc101</v>
      </c>
      <c r="F106" s="29" t="str">
        <f>IF(OR(SD!G102=""),"",SD!G102)</f>
        <v>xyz101</v>
      </c>
      <c r="G106" s="29" t="str">
        <f>IF(OR(SD!I102=""),"",SD!I102)</f>
        <v>F</v>
      </c>
      <c r="H106" s="29" t="str">
        <f>IF(OR(SD!O102=""),"",SD!O102)</f>
        <v>SC</v>
      </c>
      <c r="I106" s="30">
        <f>IF(OR(SD!V102=""),"",SD!V102)</f>
        <v>7691008563</v>
      </c>
      <c r="J106" s="31">
        <f>IF(SD!D102="","",SD!D102)</f>
        <v>42191</v>
      </c>
      <c r="K106" s="2"/>
    </row>
    <row r="107" spans="1:11" ht="15">
      <c r="A107" s="2"/>
      <c r="B107" s="28">
        <f>IF(E107="","",ROWS($B$6:B107))</f>
        <v>102</v>
      </c>
      <c r="C107" s="29">
        <f>IF(OR(SD!A103=""),"",SD!A103)</f>
        <v>7</v>
      </c>
      <c r="D107" s="29">
        <f>IF(OR(SD!C103=""),"",SD!C103)</f>
        <v>802</v>
      </c>
      <c r="E107" s="29" t="str">
        <f>IF(OR(SD!E103=""),"",SD!E103)</f>
        <v>abc102</v>
      </c>
      <c r="F107" s="29" t="str">
        <f>IF(OR(SD!G103=""),"",SD!G103)</f>
        <v>xyz102</v>
      </c>
      <c r="G107" s="29" t="str">
        <f>IF(OR(SD!I103=""),"",SD!I103)</f>
        <v>M</v>
      </c>
      <c r="H107" s="29" t="str">
        <f>IF(OR(SD!O103=""),"",SD!O103)</f>
        <v>SC</v>
      </c>
      <c r="I107" s="30">
        <f>IF(OR(SD!V103=""),"",SD!V103)</f>
        <v>9351194292</v>
      </c>
      <c r="J107" s="31">
        <f>IF(SD!D103="","",SD!D103)</f>
        <v>42200</v>
      </c>
      <c r="K107" s="2"/>
    </row>
    <row r="108" spans="1:11" ht="15">
      <c r="A108" s="2"/>
      <c r="B108" s="28">
        <f>IF(E108="","",ROWS($B$6:B108))</f>
        <v>103</v>
      </c>
      <c r="C108" s="29">
        <f>IF(OR(SD!A104=""),"",SD!A104)</f>
        <v>7</v>
      </c>
      <c r="D108" s="29">
        <f>IF(OR(SD!C104=""),"",SD!C104)</f>
        <v>803</v>
      </c>
      <c r="E108" s="29" t="str">
        <f>IF(OR(SD!E104=""),"",SD!E104)</f>
        <v>abc103</v>
      </c>
      <c r="F108" s="29" t="str">
        <f>IF(OR(SD!G104=""),"",SD!G104)</f>
        <v>xyz103</v>
      </c>
      <c r="G108" s="29" t="str">
        <f>IF(OR(SD!I104=""),"",SD!I104)</f>
        <v>F</v>
      </c>
      <c r="H108" s="29" t="str">
        <f>IF(OR(SD!O104=""),"",SD!O104)</f>
        <v>SC</v>
      </c>
      <c r="I108" s="30">
        <f>IF(OR(SD!V104=""),"",SD!V104)</f>
        <v>9358596013</v>
      </c>
      <c r="J108" s="31">
        <f>IF(SD!D104="","",SD!D104)</f>
        <v>43652</v>
      </c>
      <c r="K108" s="2"/>
    </row>
    <row r="109" spans="1:11" ht="15">
      <c r="A109" s="2"/>
      <c r="B109" s="28">
        <f>IF(E109="","",ROWS($B$6:B109))</f>
        <v>104</v>
      </c>
      <c r="C109" s="29">
        <f>IF(OR(SD!A105=""),"",SD!A105)</f>
        <v>7</v>
      </c>
      <c r="D109" s="29">
        <f>IF(OR(SD!C105=""),"",SD!C105)</f>
        <v>804</v>
      </c>
      <c r="E109" s="29" t="str">
        <f>IF(OR(SD!E105=""),"",SD!E105)</f>
        <v>abc104</v>
      </c>
      <c r="F109" s="29" t="str">
        <f>IF(OR(SD!G105=""),"",SD!G105)</f>
        <v>xyz104</v>
      </c>
      <c r="G109" s="29" t="str">
        <f>IF(OR(SD!I105=""),"",SD!I105)</f>
        <v>M</v>
      </c>
      <c r="H109" s="29" t="str">
        <f>IF(OR(SD!O105=""),"",SD!O105)</f>
        <v>SC</v>
      </c>
      <c r="I109" s="30">
        <f>IF(OR(SD!V105=""),"",SD!V105)</f>
        <v>6378325526</v>
      </c>
      <c r="J109" s="31">
        <f>IF(SD!D105="","",SD!D105)</f>
        <v>43661</v>
      </c>
      <c r="K109" s="2"/>
    </row>
    <row r="110" spans="1:11" ht="15">
      <c r="A110" s="2"/>
      <c r="B110" s="28">
        <f>IF(E110="","",ROWS($B$6:B110))</f>
        <v>105</v>
      </c>
      <c r="C110" s="29">
        <f>IF(OR(SD!A106=""),"",SD!A106)</f>
        <v>7</v>
      </c>
      <c r="D110" s="29">
        <f>IF(OR(SD!C106=""),"",SD!C106)</f>
        <v>805</v>
      </c>
      <c r="E110" s="29" t="str">
        <f>IF(OR(SD!E106=""),"",SD!E106)</f>
        <v>abc105</v>
      </c>
      <c r="F110" s="29" t="str">
        <f>IF(OR(SD!G106=""),"",SD!G106)</f>
        <v>xyz105</v>
      </c>
      <c r="G110" s="29" t="str">
        <f>IF(OR(SD!I106=""),"",SD!I106)</f>
        <v>M</v>
      </c>
      <c r="H110" s="29" t="str">
        <f>IF(OR(SD!O106=""),"",SD!O106)</f>
        <v>SC</v>
      </c>
      <c r="I110" s="30">
        <f>IF(OR(SD!V106=""),"",SD!V106)</f>
        <v>6376539886</v>
      </c>
      <c r="J110" s="31">
        <f>IF(SD!D106="","",SD!D106)</f>
        <v>44033</v>
      </c>
      <c r="K110" s="2"/>
    </row>
    <row r="111" spans="1:11" ht="15">
      <c r="A111" s="2"/>
      <c r="B111" s="28">
        <f>IF(E111="","",ROWS($B$6:B111))</f>
        <v>106</v>
      </c>
      <c r="C111" s="29">
        <f>IF(OR(SD!A107=""),"",SD!A107)</f>
        <v>7</v>
      </c>
      <c r="D111" s="29">
        <f>IF(OR(SD!C107=""),"",SD!C107)</f>
        <v>806</v>
      </c>
      <c r="E111" s="29" t="str">
        <f>IF(OR(SD!E107=""),"",SD!E107)</f>
        <v>abc106</v>
      </c>
      <c r="F111" s="29" t="str">
        <f>IF(OR(SD!G107=""),"",SD!G107)</f>
        <v>xyz106</v>
      </c>
      <c r="G111" s="29" t="str">
        <f>IF(OR(SD!I107=""),"",SD!I107)</f>
        <v>M</v>
      </c>
      <c r="H111" s="29" t="str">
        <f>IF(OR(SD!O107=""),"",SD!O107)</f>
        <v>OBC</v>
      </c>
      <c r="I111" s="30">
        <f>IF(OR(SD!V107=""),"",SD!V107)</f>
        <v>9928483704</v>
      </c>
      <c r="J111" s="31" t="str">
        <f>IF(SD!D107="","",SD!D107)</f>
        <v/>
      </c>
      <c r="K111" s="2"/>
    </row>
    <row r="112" spans="1:11" ht="15">
      <c r="A112" s="2"/>
      <c r="B112" s="28">
        <f>IF(E112="","",ROWS($B$6:B112))</f>
        <v>107</v>
      </c>
      <c r="C112" s="29">
        <f>IF(OR(SD!A108=""),"",SD!A108)</f>
        <v>7</v>
      </c>
      <c r="D112" s="29">
        <f>IF(OR(SD!C108=""),"",SD!C108)</f>
        <v>807</v>
      </c>
      <c r="E112" s="29" t="str">
        <f>IF(OR(SD!E108=""),"",SD!E108)</f>
        <v>abc107</v>
      </c>
      <c r="F112" s="29" t="str">
        <f>IF(OR(SD!G108=""),"",SD!G108)</f>
        <v>xyz107</v>
      </c>
      <c r="G112" s="29" t="str">
        <f>IF(OR(SD!I108=""),"",SD!I108)</f>
        <v>F</v>
      </c>
      <c r="H112" s="29" t="str">
        <f>IF(OR(SD!O108=""),"",SD!O108)</f>
        <v>SC</v>
      </c>
      <c r="I112" s="30">
        <f>IF(OR(SD!V108=""),"",SD!V108)</f>
        <v>9549581239</v>
      </c>
      <c r="J112" s="31">
        <f>IF(SD!D108="","",SD!D108)</f>
        <v>42566</v>
      </c>
      <c r="K112" s="2"/>
    </row>
    <row r="113" spans="1:11" ht="15">
      <c r="A113" s="2"/>
      <c r="B113" s="28">
        <f>IF(E113="","",ROWS($B$6:B113))</f>
        <v>108</v>
      </c>
      <c r="C113" s="29">
        <f>IF(OR(SD!A109=""),"",SD!A109)</f>
        <v>7</v>
      </c>
      <c r="D113" s="29">
        <f>IF(OR(SD!C109=""),"",SD!C109)</f>
        <v>808</v>
      </c>
      <c r="E113" s="29" t="str">
        <f>IF(OR(SD!E109=""),"",SD!E109)</f>
        <v>abc108</v>
      </c>
      <c r="F113" s="29" t="str">
        <f>IF(OR(SD!G109=""),"",SD!G109)</f>
        <v>xyz108</v>
      </c>
      <c r="G113" s="29" t="str">
        <f>IF(OR(SD!I109=""),"",SD!I109)</f>
        <v>M</v>
      </c>
      <c r="H113" s="29" t="str">
        <f>IF(OR(SD!O109=""),"",SD!O109)</f>
        <v>OBC</v>
      </c>
      <c r="I113" s="30">
        <f>IF(OR(SD!V109=""),"",SD!V109)</f>
        <v>8094737717</v>
      </c>
      <c r="J113" s="31">
        <f>IF(SD!D109="","",SD!D109)</f>
        <v>44170</v>
      </c>
      <c r="K113" s="2"/>
    </row>
    <row r="114" spans="1:11" ht="15">
      <c r="A114" s="2"/>
      <c r="B114" s="28">
        <f>IF(E114="","",ROWS($B$6:B114))</f>
        <v>109</v>
      </c>
      <c r="C114" s="29">
        <f>IF(OR(SD!A110=""),"",SD!A110)</f>
        <v>7</v>
      </c>
      <c r="D114" s="29">
        <f>IF(OR(SD!C110=""),"",SD!C110)</f>
        <v>809</v>
      </c>
      <c r="E114" s="29" t="str">
        <f>IF(OR(SD!E110=""),"",SD!E110)</f>
        <v>abc109</v>
      </c>
      <c r="F114" s="29" t="str">
        <f>IF(OR(SD!G110=""),"",SD!G110)</f>
        <v>xyz109</v>
      </c>
      <c r="G114" s="29" t="str">
        <f>IF(OR(SD!I110=""),"",SD!I110)</f>
        <v>F</v>
      </c>
      <c r="H114" s="29" t="str">
        <f>IF(OR(SD!O110=""),"",SD!O110)</f>
        <v>SC</v>
      </c>
      <c r="I114" s="30">
        <f>IF(OR(SD!V110=""),"",SD!V110)</f>
        <v>9982296986</v>
      </c>
      <c r="J114" s="31">
        <f>IF(SD!D110="","",SD!D110)</f>
        <v>42571</v>
      </c>
      <c r="K114" s="2"/>
    </row>
    <row r="115" spans="1:11" ht="15">
      <c r="A115" s="2"/>
      <c r="B115" s="28">
        <f>IF(E115="","",ROWS($B$6:B115))</f>
        <v>110</v>
      </c>
      <c r="C115" s="29">
        <f>IF(OR(SD!A111=""),"",SD!A111)</f>
        <v>7</v>
      </c>
      <c r="D115" s="29">
        <f>IF(OR(SD!C111=""),"",SD!C111)</f>
        <v>810</v>
      </c>
      <c r="E115" s="29" t="str">
        <f>IF(OR(SD!E111=""),"",SD!E111)</f>
        <v>abc110</v>
      </c>
      <c r="F115" s="29" t="str">
        <f>IF(OR(SD!G111=""),"",SD!G111)</f>
        <v>xyz110</v>
      </c>
      <c r="G115" s="29" t="str">
        <f>IF(OR(SD!I111=""),"",SD!I111)</f>
        <v>M</v>
      </c>
      <c r="H115" s="29" t="str">
        <f>IF(OR(SD!O111=""),"",SD!O111)</f>
        <v>OBC</v>
      </c>
      <c r="I115" s="30">
        <f>IF(OR(SD!V111=""),"",SD!V111)</f>
        <v>9785535274</v>
      </c>
      <c r="J115" s="31">
        <f>IF(SD!D111="","",SD!D111)</f>
        <v>43298</v>
      </c>
      <c r="K115" s="2"/>
    </row>
    <row r="116" spans="1:11" ht="15">
      <c r="A116" s="2"/>
      <c r="B116" s="28">
        <f>IF(E116="","",ROWS($B$6:B116))</f>
        <v>111</v>
      </c>
      <c r="C116" s="29">
        <f>IF(OR(SD!A112=""),"",SD!A112)</f>
        <v>7</v>
      </c>
      <c r="D116" s="29">
        <f>IF(OR(SD!C112=""),"",SD!C112)</f>
        <v>811</v>
      </c>
      <c r="E116" s="29" t="str">
        <f>IF(OR(SD!E112=""),"",SD!E112)</f>
        <v>abc111</v>
      </c>
      <c r="F116" s="29" t="str">
        <f>IF(OR(SD!G112=""),"",SD!G112)</f>
        <v>xyz111</v>
      </c>
      <c r="G116" s="29" t="str">
        <f>IF(OR(SD!I112=""),"",SD!I112)</f>
        <v>F</v>
      </c>
      <c r="H116" s="29" t="str">
        <f>IF(OR(SD!O112=""),"",SD!O112)</f>
        <v>ST</v>
      </c>
      <c r="I116" s="30">
        <f>IF(OR(SD!V112=""),"",SD!V112)</f>
        <v>9783280658</v>
      </c>
      <c r="J116" s="31">
        <f>IF(SD!D112="","",SD!D112)</f>
        <v>44050</v>
      </c>
      <c r="K116" s="2"/>
    </row>
    <row r="117" spans="1:11" ht="15">
      <c r="A117" s="2"/>
      <c r="B117" s="28">
        <f>IF(E117="","",ROWS($B$6:B117))</f>
        <v>112</v>
      </c>
      <c r="C117" s="29">
        <f>IF(OR(SD!A113=""),"",SD!A113)</f>
        <v>7</v>
      </c>
      <c r="D117" s="29">
        <f>IF(OR(SD!C113=""),"",SD!C113)</f>
        <v>812</v>
      </c>
      <c r="E117" s="29" t="str">
        <f>IF(OR(SD!E113=""),"",SD!E113)</f>
        <v>abc112</v>
      </c>
      <c r="F117" s="29" t="str">
        <f>IF(OR(SD!G113=""),"",SD!G113)</f>
        <v>xyz112</v>
      </c>
      <c r="G117" s="29" t="str">
        <f>IF(OR(SD!I113=""),"",SD!I113)</f>
        <v>F</v>
      </c>
      <c r="H117" s="29" t="str">
        <f>IF(OR(SD!O113=""),"",SD!O113)</f>
        <v>OBC</v>
      </c>
      <c r="I117" s="30">
        <f>IF(OR(SD!V113=""),"",SD!V113)</f>
        <v>9784774814</v>
      </c>
      <c r="J117" s="31">
        <f>IF(SD!D113="","",SD!D113)</f>
        <v>42927</v>
      </c>
      <c r="K117" s="2"/>
    </row>
    <row r="118" spans="1:11" ht="15">
      <c r="A118" s="2"/>
      <c r="B118" s="28">
        <f>IF(E118="","",ROWS($B$6:B118))</f>
        <v>113</v>
      </c>
      <c r="C118" s="29">
        <f>IF(OR(SD!A114=""),"",SD!A114)</f>
        <v>7</v>
      </c>
      <c r="D118" s="29">
        <f>IF(OR(SD!C114=""),"",SD!C114)</f>
        <v>813</v>
      </c>
      <c r="E118" s="29" t="str">
        <f>IF(OR(SD!E114=""),"",SD!E114)</f>
        <v>abc113</v>
      </c>
      <c r="F118" s="29" t="str">
        <f>IF(OR(SD!G114=""),"",SD!G114)</f>
        <v>xyz113</v>
      </c>
      <c r="G118" s="29" t="str">
        <f>IF(OR(SD!I114=""),"",SD!I114)</f>
        <v>M</v>
      </c>
      <c r="H118" s="29" t="str">
        <f>IF(OR(SD!O114=""),"",SD!O114)</f>
        <v>OBC</v>
      </c>
      <c r="I118" s="30">
        <f>IF(OR(SD!V114=""),"",SD!V114)</f>
        <v>9694703389</v>
      </c>
      <c r="J118" s="31">
        <f>IF(SD!D114="","",SD!D114)</f>
        <v>43298</v>
      </c>
      <c r="K118" s="2"/>
    </row>
    <row r="119" spans="1:11" ht="15">
      <c r="A119" s="2"/>
      <c r="B119" s="28">
        <f>IF(E119="","",ROWS($B$6:B119))</f>
        <v>114</v>
      </c>
      <c r="C119" s="29">
        <f>IF(OR(SD!A115=""),"",SD!A115)</f>
        <v>7</v>
      </c>
      <c r="D119" s="29">
        <f>IF(OR(SD!C115=""),"",SD!C115)</f>
        <v>814</v>
      </c>
      <c r="E119" s="29" t="str">
        <f>IF(OR(SD!E115=""),"",SD!E115)</f>
        <v>abc114</v>
      </c>
      <c r="F119" s="29" t="str">
        <f>IF(OR(SD!G115=""),"",SD!G115)</f>
        <v>xyz114</v>
      </c>
      <c r="G119" s="29" t="str">
        <f>IF(OR(SD!I115=""),"",SD!I115)</f>
        <v>F</v>
      </c>
      <c r="H119" s="29" t="str">
        <f>IF(OR(SD!O115=""),"",SD!O115)</f>
        <v>OBC</v>
      </c>
      <c r="I119" s="30">
        <f>IF(OR(SD!V115=""),"",SD!V115)</f>
        <v>8094252744</v>
      </c>
      <c r="J119" s="31">
        <f>IF(SD!D115="","",SD!D115)</f>
        <v>42200</v>
      </c>
      <c r="K119" s="2"/>
    </row>
    <row r="120" spans="1:11" ht="15">
      <c r="A120" s="2"/>
      <c r="B120" s="28">
        <f>IF(E120="","",ROWS($B$6:B120))</f>
        <v>115</v>
      </c>
      <c r="C120" s="29">
        <f>IF(OR(SD!A116=""),"",SD!A116)</f>
        <v>7</v>
      </c>
      <c r="D120" s="29">
        <f>IF(OR(SD!C116=""),"",SD!C116)</f>
        <v>815</v>
      </c>
      <c r="E120" s="29" t="str">
        <f>IF(OR(SD!E116=""),"",SD!E116)</f>
        <v>abc115</v>
      </c>
      <c r="F120" s="29" t="str">
        <f>IF(OR(SD!G116=""),"",SD!G116)</f>
        <v>xyz115</v>
      </c>
      <c r="G120" s="29" t="str">
        <f>IF(OR(SD!I116=""),"",SD!I116)</f>
        <v>M</v>
      </c>
      <c r="H120" s="29" t="str">
        <f>IF(OR(SD!O116=""),"",SD!O116)</f>
        <v>OBC</v>
      </c>
      <c r="I120" s="30">
        <f>IF(OR(SD!V116=""),"",SD!V116)</f>
        <v>8302961602</v>
      </c>
      <c r="J120" s="31">
        <f>IF(SD!D116="","",SD!D116)</f>
        <v>42193</v>
      </c>
      <c r="K120" s="2"/>
    </row>
    <row r="121" spans="1:11" ht="15">
      <c r="A121" s="2"/>
      <c r="B121" s="28">
        <f>IF(E121="","",ROWS($B$6:B121))</f>
        <v>116</v>
      </c>
      <c r="C121" s="29">
        <f>IF(OR(SD!A117=""),"",SD!A117)</f>
        <v>7</v>
      </c>
      <c r="D121" s="29">
        <f>IF(OR(SD!C117=""),"",SD!C117)</f>
        <v>816</v>
      </c>
      <c r="E121" s="29" t="str">
        <f>IF(OR(SD!E117=""),"",SD!E117)</f>
        <v>abc116</v>
      </c>
      <c r="F121" s="29" t="str">
        <f>IF(OR(SD!G117=""),"",SD!G117)</f>
        <v>xyz116</v>
      </c>
      <c r="G121" s="29" t="str">
        <f>IF(OR(SD!I117=""),"",SD!I117)</f>
        <v>M</v>
      </c>
      <c r="H121" s="29" t="str">
        <f>IF(OR(SD!O117=""),"",SD!O117)</f>
        <v>SC</v>
      </c>
      <c r="I121" s="30">
        <f>IF(OR(SD!V117=""),"",SD!V117)</f>
        <v>9351256273</v>
      </c>
      <c r="J121" s="31">
        <f>IF(SD!D117="","",SD!D117)</f>
        <v>44084</v>
      </c>
      <c r="K121" s="2"/>
    </row>
    <row r="122" spans="1:11" ht="15">
      <c r="A122" s="2"/>
      <c r="B122" s="28">
        <f>IF(E122="","",ROWS($B$6:B122))</f>
        <v>117</v>
      </c>
      <c r="C122" s="29">
        <f>IF(OR(SD!A118=""),"",SD!A118)</f>
        <v>7</v>
      </c>
      <c r="D122" s="29">
        <f>IF(OR(SD!C118=""),"",SD!C118)</f>
        <v>817</v>
      </c>
      <c r="E122" s="29" t="str">
        <f>IF(OR(SD!E118=""),"",SD!E118)</f>
        <v>abc117</v>
      </c>
      <c r="F122" s="29" t="str">
        <f>IF(OR(SD!G118=""),"",SD!G118)</f>
        <v>xyz117</v>
      </c>
      <c r="G122" s="29" t="str">
        <f>IF(OR(SD!I118=""),"",SD!I118)</f>
        <v>F</v>
      </c>
      <c r="H122" s="29" t="str">
        <f>IF(OR(SD!O118=""),"",SD!O118)</f>
        <v>SC</v>
      </c>
      <c r="I122" s="30">
        <f>IF(OR(SD!V118=""),"",SD!V118)</f>
        <v>9772048969</v>
      </c>
      <c r="J122" s="31">
        <f>IF(SD!D118="","",SD!D118)</f>
        <v>42193</v>
      </c>
      <c r="K122" s="2"/>
    </row>
    <row r="123" spans="1:11" ht="15">
      <c r="A123" s="2"/>
      <c r="B123" s="28">
        <f>IF(E123="","",ROWS($B$6:B123))</f>
        <v>118</v>
      </c>
      <c r="C123" s="29">
        <f>IF(OR(SD!A119=""),"",SD!A119)</f>
        <v>7</v>
      </c>
      <c r="D123" s="29">
        <f>IF(OR(SD!C119=""),"",SD!C119)</f>
        <v>818</v>
      </c>
      <c r="E123" s="29" t="str">
        <f>IF(OR(SD!E119=""),"",SD!E119)</f>
        <v>abc118</v>
      </c>
      <c r="F123" s="29" t="str">
        <f>IF(OR(SD!G119=""),"",SD!G119)</f>
        <v>xyz118</v>
      </c>
      <c r="G123" s="29" t="str">
        <f>IF(OR(SD!I119=""),"",SD!I119)</f>
        <v>M</v>
      </c>
      <c r="H123" s="29" t="str">
        <f>IF(OR(SD!O119=""),"",SD!O119)</f>
        <v>OBC</v>
      </c>
      <c r="I123" s="30">
        <f>IF(OR(SD!V119=""),"",SD!V119)</f>
        <v>9982042735</v>
      </c>
      <c r="J123" s="31">
        <f>IF(SD!D119="","",SD!D119)</f>
        <v>44235</v>
      </c>
      <c r="K123" s="2"/>
    </row>
    <row r="124" spans="1:11" ht="15">
      <c r="A124" s="2"/>
      <c r="B124" s="28">
        <f>IF(E124="","",ROWS($B$6:B124))</f>
        <v>119</v>
      </c>
      <c r="C124" s="29">
        <f>IF(OR(SD!A120=""),"",SD!A120)</f>
        <v>7</v>
      </c>
      <c r="D124" s="29">
        <f>IF(OR(SD!C120=""),"",SD!C120)</f>
        <v>819</v>
      </c>
      <c r="E124" s="29" t="str">
        <f>IF(OR(SD!E120=""),"",SD!E120)</f>
        <v>abc119</v>
      </c>
      <c r="F124" s="29" t="str">
        <f>IF(OR(SD!G120=""),"",SD!G120)</f>
        <v>xyz119</v>
      </c>
      <c r="G124" s="29" t="str">
        <f>IF(OR(SD!I120=""),"",SD!I120)</f>
        <v>F</v>
      </c>
      <c r="H124" s="29" t="str">
        <f>IF(OR(SD!O120=""),"",SD!O120)</f>
        <v>SC</v>
      </c>
      <c r="I124" s="30">
        <f>IF(OR(SD!V120=""),"",SD!V120)</f>
        <v>6376539886</v>
      </c>
      <c r="J124" s="31">
        <f>IF(SD!D120="","",SD!D120)</f>
        <v>44033</v>
      </c>
      <c r="K124" s="2"/>
    </row>
    <row r="125" spans="1:11" ht="15">
      <c r="A125" s="2"/>
      <c r="B125" s="28">
        <f>IF(E125="","",ROWS($B$6:B125))</f>
        <v>120</v>
      </c>
      <c r="C125" s="29">
        <f>IF(OR(SD!A121=""),"",SD!A121)</f>
        <v>8</v>
      </c>
      <c r="D125" s="29">
        <f>IF(OR(SD!C121=""),"",SD!C121)</f>
        <v>820</v>
      </c>
      <c r="E125" s="29" t="str">
        <f>IF(OR(SD!E121=""),"",SD!E121)</f>
        <v>abc120</v>
      </c>
      <c r="F125" s="29" t="str">
        <f>IF(OR(SD!G121=""),"",SD!G121)</f>
        <v>xyz120</v>
      </c>
      <c r="G125" s="29" t="str">
        <f>IF(OR(SD!I121=""),"",SD!I121)</f>
        <v>F</v>
      </c>
      <c r="H125" s="29" t="str">
        <f>IF(OR(SD!O121=""),"",SD!O121)</f>
        <v>OBC</v>
      </c>
      <c r="I125" s="30">
        <f>IF(OR(SD!V121=""),"",SD!V121)</f>
        <v>9983190971</v>
      </c>
      <c r="J125" s="31">
        <f>IF(SD!D121="","",SD!D121)</f>
        <v>42217</v>
      </c>
      <c r="K125" s="2"/>
    </row>
    <row r="126" spans="1:11" ht="15">
      <c r="A126" s="2"/>
      <c r="B126" s="28">
        <f>IF(E126="","",ROWS($B$6:B126))</f>
        <v>121</v>
      </c>
      <c r="C126" s="29">
        <f>IF(OR(SD!A122=""),"",SD!A122)</f>
        <v>8</v>
      </c>
      <c r="D126" s="29">
        <f>IF(OR(SD!C122=""),"",SD!C122)</f>
        <v>821</v>
      </c>
      <c r="E126" s="29" t="str">
        <f>IF(OR(SD!E122=""),"",SD!E122)</f>
        <v>abc121</v>
      </c>
      <c r="F126" s="29" t="str">
        <f>IF(OR(SD!G122=""),"",SD!G122)</f>
        <v>xyz121</v>
      </c>
      <c r="G126" s="29" t="str">
        <f>IF(OR(SD!I122=""),"",SD!I122)</f>
        <v>F</v>
      </c>
      <c r="H126" s="29" t="str">
        <f>IF(OR(SD!O122=""),"",SD!O122)</f>
        <v>ST</v>
      </c>
      <c r="I126" s="30">
        <f>IF(OR(SD!V122=""),"",SD!V122)</f>
        <v>8824043167</v>
      </c>
      <c r="J126" s="31">
        <f>IF(SD!D122="","",SD!D122)</f>
        <v>42559</v>
      </c>
      <c r="K126" s="2"/>
    </row>
    <row r="127" spans="1:11" ht="15">
      <c r="A127" s="2"/>
      <c r="B127" s="28">
        <f>IF(E127="","",ROWS($B$6:B127))</f>
        <v>122</v>
      </c>
      <c r="C127" s="29">
        <f>IF(OR(SD!A123=""),"",SD!A123)</f>
        <v>8</v>
      </c>
      <c r="D127" s="29">
        <f>IF(OR(SD!C123=""),"",SD!C123)</f>
        <v>822</v>
      </c>
      <c r="E127" s="29" t="str">
        <f>IF(OR(SD!E123=""),"",SD!E123)</f>
        <v>abc122</v>
      </c>
      <c r="F127" s="29" t="str">
        <f>IF(OR(SD!G123=""),"",SD!G123)</f>
        <v>xyz122</v>
      </c>
      <c r="G127" s="29" t="str">
        <f>IF(OR(SD!I123=""),"",SD!I123)</f>
        <v>F</v>
      </c>
      <c r="H127" s="29" t="str">
        <f>IF(OR(SD!O123=""),"",SD!O123)</f>
        <v>SC</v>
      </c>
      <c r="I127" s="30">
        <f>IF(OR(SD!V123=""),"",SD!V123)</f>
        <v>9983773398</v>
      </c>
      <c r="J127" s="31">
        <f>IF(SD!D123="","",SD!D123)</f>
        <v>43721</v>
      </c>
      <c r="K127" s="2"/>
    </row>
    <row r="128" spans="1:11" ht="15">
      <c r="A128" s="2"/>
      <c r="B128" s="28">
        <f>IF(E128="","",ROWS($B$6:B128))</f>
        <v>123</v>
      </c>
      <c r="C128" s="29">
        <f>IF(OR(SD!A124=""),"",SD!A124)</f>
        <v>8</v>
      </c>
      <c r="D128" s="29">
        <f>IF(OR(SD!C124=""),"",SD!C124)</f>
        <v>823</v>
      </c>
      <c r="E128" s="29" t="str">
        <f>IF(OR(SD!E124=""),"",SD!E124)</f>
        <v>abc123</v>
      </c>
      <c r="F128" s="29" t="str">
        <f>IF(OR(SD!G124=""),"",SD!G124)</f>
        <v>xyz123</v>
      </c>
      <c r="G128" s="29" t="str">
        <f>IF(OR(SD!I124=""),"",SD!I124)</f>
        <v>F</v>
      </c>
      <c r="H128" s="29" t="str">
        <f>IF(OR(SD!O124=""),"",SD!O124)</f>
        <v>SC</v>
      </c>
      <c r="I128" s="30">
        <f>IF(OR(SD!V124=""),"",SD!V124)</f>
        <v>9636546417</v>
      </c>
      <c r="J128" s="31">
        <f>IF(SD!D124="","",SD!D124)</f>
        <v>41871</v>
      </c>
      <c r="K128" s="2"/>
    </row>
    <row r="129" spans="1:11" ht="15">
      <c r="A129" s="2"/>
      <c r="B129" s="28">
        <f>IF(E129="","",ROWS($B$6:B129))</f>
        <v>124</v>
      </c>
      <c r="C129" s="29">
        <f>IF(OR(SD!A125=""),"",SD!A125)</f>
        <v>8</v>
      </c>
      <c r="D129" s="29">
        <f>IF(OR(SD!C125=""),"",SD!C125)</f>
        <v>824</v>
      </c>
      <c r="E129" s="29" t="str">
        <f>IF(OR(SD!E125=""),"",SD!E125)</f>
        <v>abc124</v>
      </c>
      <c r="F129" s="29" t="str">
        <f>IF(OR(SD!G125=""),"",SD!G125)</f>
        <v>xyz124</v>
      </c>
      <c r="G129" s="29" t="str">
        <f>IF(OR(SD!I125=""),"",SD!I125)</f>
        <v>F</v>
      </c>
      <c r="H129" s="29" t="str">
        <f>IF(OR(SD!O125=""),"",SD!O125)</f>
        <v>SC</v>
      </c>
      <c r="I129" s="30">
        <f>IF(OR(SD!V125=""),"",SD!V125)</f>
        <v>9828999192</v>
      </c>
      <c r="J129" s="31">
        <f>IF(SD!D125="","",SD!D125)</f>
        <v>43297</v>
      </c>
      <c r="K129" s="2"/>
    </row>
    <row r="130" spans="1:11" ht="15">
      <c r="A130" s="2"/>
      <c r="B130" s="28">
        <f>IF(E130="","",ROWS($B$6:B130))</f>
        <v>125</v>
      </c>
      <c r="C130" s="29">
        <f>IF(OR(SD!A126=""),"",SD!A126)</f>
        <v>8</v>
      </c>
      <c r="D130" s="29">
        <f>IF(OR(SD!C126=""),"",SD!C126)</f>
        <v>825</v>
      </c>
      <c r="E130" s="29" t="str">
        <f>IF(OR(SD!E126=""),"",SD!E126)</f>
        <v>abc125</v>
      </c>
      <c r="F130" s="29" t="str">
        <f>IF(OR(SD!G126=""),"",SD!G126)</f>
        <v>xyz125</v>
      </c>
      <c r="G130" s="29" t="str">
        <f>IF(OR(SD!I126=""),"",SD!I126)</f>
        <v>F</v>
      </c>
      <c r="H130" s="29" t="str">
        <f>IF(OR(SD!O126=""),"",SD!O126)</f>
        <v>SC</v>
      </c>
      <c r="I130" s="30">
        <f>IF(OR(SD!V126=""),"",SD!V126)</f>
        <v>9636546417</v>
      </c>
      <c r="J130" s="31">
        <f>IF(SD!D126="","",SD!D126)</f>
        <v>41871</v>
      </c>
      <c r="K130" s="2"/>
    </row>
    <row r="131" spans="1:11" ht="15">
      <c r="A131" s="2"/>
      <c r="B131" s="28">
        <f>IF(E131="","",ROWS($B$6:B131))</f>
        <v>126</v>
      </c>
      <c r="C131" s="29">
        <f>IF(OR(SD!A127=""),"",SD!A127)</f>
        <v>8</v>
      </c>
      <c r="D131" s="29">
        <f>IF(OR(SD!C127=""),"",SD!C127)</f>
        <v>826</v>
      </c>
      <c r="E131" s="29" t="str">
        <f>IF(OR(SD!E127=""),"",SD!E127)</f>
        <v>abc126</v>
      </c>
      <c r="F131" s="29" t="str">
        <f>IF(OR(SD!G127=""),"",SD!G127)</f>
        <v>xyz126</v>
      </c>
      <c r="G131" s="29" t="str">
        <f>IF(OR(SD!I127=""),"",SD!I127)</f>
        <v>F</v>
      </c>
      <c r="H131" s="29" t="str">
        <f>IF(OR(SD!O127=""),"",SD!O127)</f>
        <v>SC</v>
      </c>
      <c r="I131" s="30">
        <f>IF(OR(SD!V127=""),"",SD!V127)</f>
        <v>7772048969</v>
      </c>
      <c r="J131" s="31">
        <f>IF(SD!D127="","",SD!D127)</f>
        <v>41871</v>
      </c>
      <c r="K131" s="2"/>
    </row>
    <row r="132" spans="1:11" ht="15">
      <c r="A132" s="2"/>
      <c r="B132" s="28">
        <f>IF(E132="","",ROWS($B$6:B132))</f>
        <v>127</v>
      </c>
      <c r="C132" s="29">
        <f>IF(OR(SD!A128=""),"",SD!A128)</f>
        <v>8</v>
      </c>
      <c r="D132" s="29">
        <f>IF(OR(SD!C128=""),"",SD!C128)</f>
        <v>827</v>
      </c>
      <c r="E132" s="29" t="str">
        <f>IF(OR(SD!E128=""),"",SD!E128)</f>
        <v>abc127</v>
      </c>
      <c r="F132" s="29" t="str">
        <f>IF(OR(SD!G128=""),"",SD!G128)</f>
        <v>xyz127</v>
      </c>
      <c r="G132" s="29" t="str">
        <f>IF(OR(SD!I128=""),"",SD!I128)</f>
        <v>F</v>
      </c>
      <c r="H132" s="29" t="str">
        <f>IF(OR(SD!O128=""),"",SD!O128)</f>
        <v>SC</v>
      </c>
      <c r="I132" s="30">
        <f>IF(OR(SD!V128=""),"",SD!V128)</f>
        <v>6378335526</v>
      </c>
      <c r="J132" s="31">
        <f>IF(SD!D128="","",SD!D128)</f>
        <v>42572</v>
      </c>
      <c r="K132" s="2"/>
    </row>
    <row r="133" spans="1:11" ht="15">
      <c r="A133" s="2"/>
      <c r="B133" s="28">
        <f>IF(E133="","",ROWS($B$6:B133))</f>
        <v>128</v>
      </c>
      <c r="C133" s="29">
        <f>IF(OR(SD!A129=""),"",SD!A129)</f>
        <v>8</v>
      </c>
      <c r="D133" s="29">
        <f>IF(OR(SD!C129=""),"",SD!C129)</f>
        <v>828</v>
      </c>
      <c r="E133" s="29" t="str">
        <f>IF(OR(SD!E129=""),"",SD!E129)</f>
        <v>abc128</v>
      </c>
      <c r="F133" s="29" t="str">
        <f>IF(OR(SD!G129=""),"",SD!G129)</f>
        <v>xyz128</v>
      </c>
      <c r="G133" s="29" t="str">
        <f>IF(OR(SD!I129=""),"",SD!I129)</f>
        <v>F</v>
      </c>
      <c r="H133" s="29" t="str">
        <f>IF(OR(SD!O129=""),"",SD!O129)</f>
        <v>SC</v>
      </c>
      <c r="I133" s="30">
        <f>IF(OR(SD!V129=""),"",SD!V129)</f>
        <v>9828655871</v>
      </c>
      <c r="J133" s="31">
        <f>IF(SD!D129="","",SD!D129)</f>
        <v>43721</v>
      </c>
      <c r="K133" s="2"/>
    </row>
    <row r="134" spans="1:11" ht="15">
      <c r="A134" s="2"/>
      <c r="B134" s="28">
        <f>IF(E134="","",ROWS($B$6:B134))</f>
        <v>129</v>
      </c>
      <c r="C134" s="29">
        <f>IF(OR(SD!A130=""),"",SD!A130)</f>
        <v>8</v>
      </c>
      <c r="D134" s="29">
        <f>IF(OR(SD!C130=""),"",SD!C130)</f>
        <v>829</v>
      </c>
      <c r="E134" s="29" t="str">
        <f>IF(OR(SD!E130=""),"",SD!E130)</f>
        <v>abc129</v>
      </c>
      <c r="F134" s="29" t="str">
        <f>IF(OR(SD!G130=""),"",SD!G130)</f>
        <v>xyz129</v>
      </c>
      <c r="G134" s="29" t="str">
        <f>IF(OR(SD!I130=""),"",SD!I130)</f>
        <v>M</v>
      </c>
      <c r="H134" s="29" t="str">
        <f>IF(OR(SD!O130=""),"",SD!O130)</f>
        <v>OBC</v>
      </c>
      <c r="I134" s="30">
        <f>IF(OR(SD!V130=""),"",SD!V130)</f>
        <v>9828942993</v>
      </c>
      <c r="J134" s="31">
        <f>IF(SD!D130="","",SD!D130)</f>
        <v>44219</v>
      </c>
      <c r="K134" s="2"/>
    </row>
    <row r="135" spans="1:11" ht="15">
      <c r="A135" s="2"/>
      <c r="B135" s="28">
        <f>IF(E135="","",ROWS($B$6:B135))</f>
        <v>130</v>
      </c>
      <c r="C135" s="29">
        <f>IF(OR(SD!A131=""),"",SD!A131)</f>
        <v>8</v>
      </c>
      <c r="D135" s="29">
        <f>IF(OR(SD!C131=""),"",SD!C131)</f>
        <v>830</v>
      </c>
      <c r="E135" s="29" t="str">
        <f>IF(OR(SD!E131=""),"",SD!E131)</f>
        <v>abc130</v>
      </c>
      <c r="F135" s="29" t="str">
        <f>IF(OR(SD!G131=""),"",SD!G131)</f>
        <v>xyz130</v>
      </c>
      <c r="G135" s="29" t="str">
        <f>IF(OR(SD!I131=""),"",SD!I131)</f>
        <v>M</v>
      </c>
      <c r="H135" s="29" t="str">
        <f>IF(OR(SD!O131=""),"",SD!O131)</f>
        <v>ST</v>
      </c>
      <c r="I135" s="30">
        <f>IF(OR(SD!V131=""),"",SD!V131)</f>
        <v>9983773398</v>
      </c>
      <c r="J135" s="31">
        <f>IF(SD!D131="","",SD!D131)</f>
        <v>42555</v>
      </c>
      <c r="K135" s="2"/>
    </row>
    <row r="136" spans="1:11" ht="15">
      <c r="A136" s="2"/>
      <c r="B136" s="28">
        <f>IF(E136="","",ROWS($B$6:B136))</f>
        <v>131</v>
      </c>
      <c r="C136" s="29">
        <f>IF(OR(SD!A132=""),"",SD!A132)</f>
        <v>8</v>
      </c>
      <c r="D136" s="29">
        <f>IF(OR(SD!C132=""),"",SD!C132)</f>
        <v>831</v>
      </c>
      <c r="E136" s="29" t="str">
        <f>IF(OR(SD!E132=""),"",SD!E132)</f>
        <v>abc131</v>
      </c>
      <c r="F136" s="29" t="str">
        <f>IF(OR(SD!G132=""),"",SD!G132)</f>
        <v>xyz131</v>
      </c>
      <c r="G136" s="29" t="str">
        <f>IF(OR(SD!I132=""),"",SD!I132)</f>
        <v>F</v>
      </c>
      <c r="H136" s="29" t="str">
        <f>IF(OR(SD!O132=""),"",SD!O132)</f>
        <v>SC</v>
      </c>
      <c r="I136" s="30">
        <f>IF(OR(SD!V132=""),"",SD!V132)</f>
        <v>9772233178</v>
      </c>
      <c r="J136" s="31">
        <f>IF(SD!D132="","",SD!D132)</f>
        <v>41871</v>
      </c>
      <c r="K136" s="2"/>
    </row>
    <row r="137" spans="1:11" ht="15">
      <c r="A137" s="2"/>
      <c r="B137" s="28">
        <f>IF(E137="","",ROWS($B$6:B137))</f>
        <v>132</v>
      </c>
      <c r="C137" s="29">
        <f>IF(OR(SD!A133=""),"",SD!A133)</f>
        <v>8</v>
      </c>
      <c r="D137" s="29">
        <f>IF(OR(SD!C133=""),"",SD!C133)</f>
        <v>832</v>
      </c>
      <c r="E137" s="29" t="str">
        <f>IF(OR(SD!E133=""),"",SD!E133)</f>
        <v>abc132</v>
      </c>
      <c r="F137" s="29" t="str">
        <f>IF(OR(SD!G133=""),"",SD!G133)</f>
        <v>xyz132</v>
      </c>
      <c r="G137" s="29" t="str">
        <f>IF(OR(SD!I133=""),"",SD!I133)</f>
        <v>F</v>
      </c>
      <c r="H137" s="29" t="str">
        <f>IF(OR(SD!O133=""),"",SD!O133)</f>
        <v>SC</v>
      </c>
      <c r="I137" s="30">
        <f>IF(OR(SD!V133=""),"",SD!V133)</f>
        <v>8875549083</v>
      </c>
      <c r="J137" s="31">
        <f>IF(SD!D133="","",SD!D133)</f>
        <v>43721</v>
      </c>
      <c r="K137" s="2"/>
    </row>
    <row r="138" spans="1:11" ht="15">
      <c r="A138" s="2"/>
      <c r="B138" s="28">
        <f>IF(E138="","",ROWS($B$6:B138))</f>
        <v>133</v>
      </c>
      <c r="C138" s="29">
        <f>IF(OR(SD!A134=""),"",SD!A134)</f>
        <v>8</v>
      </c>
      <c r="D138" s="29">
        <f>IF(OR(SD!C134=""),"",SD!C134)</f>
        <v>833</v>
      </c>
      <c r="E138" s="29" t="str">
        <f>IF(OR(SD!E134=""),"",SD!E134)</f>
        <v>abc133</v>
      </c>
      <c r="F138" s="29" t="str">
        <f>IF(OR(SD!G134=""),"",SD!G134)</f>
        <v>xyz133</v>
      </c>
      <c r="G138" s="29" t="str">
        <f>IF(OR(SD!I134=""),"",SD!I134)</f>
        <v>F</v>
      </c>
      <c r="H138" s="29" t="str">
        <f>IF(OR(SD!O134=""),"",SD!O134)</f>
        <v>SC</v>
      </c>
      <c r="I138" s="30">
        <f>IF(OR(SD!V134=""),"",SD!V134)</f>
        <v>9982833379</v>
      </c>
      <c r="J138" s="31">
        <f>IF(SD!D134="","",SD!D134)</f>
        <v>43661</v>
      </c>
      <c r="K138" s="2"/>
    </row>
    <row r="139" spans="1:11" ht="15">
      <c r="A139" s="2"/>
      <c r="B139" s="28">
        <f>IF(E139="","",ROWS($B$6:B139))</f>
        <v>134</v>
      </c>
      <c r="C139" s="29">
        <f>IF(OR(SD!A135=""),"",SD!A135)</f>
        <v>8</v>
      </c>
      <c r="D139" s="29">
        <f>IF(OR(SD!C135=""),"",SD!C135)</f>
        <v>834</v>
      </c>
      <c r="E139" s="29" t="str">
        <f>IF(OR(SD!E135=""),"",SD!E135)</f>
        <v>abc134</v>
      </c>
      <c r="F139" s="29" t="str">
        <f>IF(OR(SD!G135=""),"",SD!G135)</f>
        <v>xyz134</v>
      </c>
      <c r="G139" s="29" t="str">
        <f>IF(OR(SD!I135=""),"",SD!I135)</f>
        <v>F</v>
      </c>
      <c r="H139" s="29" t="str">
        <f>IF(OR(SD!O135=""),"",SD!O135)</f>
        <v>SC</v>
      </c>
      <c r="I139" s="30">
        <f>IF(OR(SD!V135=""),"",SD!V135)</f>
        <v>9783258379</v>
      </c>
      <c r="J139" s="31">
        <f>IF(SD!D135="","",SD!D135)</f>
        <v>43301</v>
      </c>
      <c r="K139" s="2"/>
    </row>
    <row r="140" spans="1:11" ht="15">
      <c r="A140" s="2"/>
      <c r="B140" s="28">
        <f>IF(E140="","",ROWS($B$6:B140))</f>
        <v>135</v>
      </c>
      <c r="C140" s="29">
        <f>IF(OR(SD!A136=""),"",SD!A136)</f>
        <v>8</v>
      </c>
      <c r="D140" s="29">
        <f>IF(OR(SD!C136=""),"",SD!C136)</f>
        <v>835</v>
      </c>
      <c r="E140" s="29" t="str">
        <f>IF(OR(SD!E136=""),"",SD!E136)</f>
        <v>abc135</v>
      </c>
      <c r="F140" s="29" t="str">
        <f>IF(OR(SD!G136=""),"",SD!G136)</f>
        <v>xyz135</v>
      </c>
      <c r="G140" s="29" t="str">
        <f>IF(OR(SD!I136=""),"",SD!I136)</f>
        <v>F</v>
      </c>
      <c r="H140" s="29" t="str">
        <f>IF(OR(SD!O136=""),"",SD!O136)</f>
        <v>SC</v>
      </c>
      <c r="I140" s="30">
        <f>IF(OR(SD!V136=""),"",SD!V136)</f>
        <v>8769262996</v>
      </c>
      <c r="J140" s="31">
        <f>IF(SD!D136="","",SD!D136)</f>
        <v>43706</v>
      </c>
      <c r="K140" s="2"/>
    </row>
    <row r="141" spans="1:11" ht="15">
      <c r="A141" s="2"/>
      <c r="B141" s="28">
        <f>IF(E141="","",ROWS($B$6:B141))</f>
        <v>136</v>
      </c>
      <c r="C141" s="29">
        <f>IF(OR(SD!A137=""),"",SD!A137)</f>
        <v>8</v>
      </c>
      <c r="D141" s="29">
        <f>IF(OR(SD!C137=""),"",SD!C137)</f>
        <v>836</v>
      </c>
      <c r="E141" s="29" t="str">
        <f>IF(OR(SD!E137=""),"",SD!E137)</f>
        <v>abc136</v>
      </c>
      <c r="F141" s="29" t="str">
        <f>IF(OR(SD!G137=""),"",SD!G137)</f>
        <v>xyz136</v>
      </c>
      <c r="G141" s="29" t="str">
        <f>IF(OR(SD!I137=""),"",SD!I137)</f>
        <v>F</v>
      </c>
      <c r="H141" s="29" t="str">
        <f>IF(OR(SD!O137=""),"",SD!O137)</f>
        <v>SC</v>
      </c>
      <c r="I141" s="30">
        <f>IF(OR(SD!V137=""),"",SD!V137)</f>
        <v>9772625770</v>
      </c>
      <c r="J141" s="31">
        <f>IF(SD!D137="","",SD!D137)</f>
        <v>42195</v>
      </c>
      <c r="K141" s="2"/>
    </row>
    <row r="142" spans="1:11" ht="15">
      <c r="A142" s="2"/>
      <c r="B142" s="28">
        <f>IF(E142="","",ROWS($B$6:B142))</f>
        <v>137</v>
      </c>
      <c r="C142" s="29">
        <f>IF(OR(SD!A138=""),"",SD!A138)</f>
        <v>8</v>
      </c>
      <c r="D142" s="29">
        <f>IF(OR(SD!C138=""),"",SD!C138)</f>
        <v>837</v>
      </c>
      <c r="E142" s="29" t="str">
        <f>IF(OR(SD!E138=""),"",SD!E138)</f>
        <v>abc137</v>
      </c>
      <c r="F142" s="29" t="str">
        <f>IF(OR(SD!G138=""),"",SD!G138)</f>
        <v>xyz137</v>
      </c>
      <c r="G142" s="29" t="str">
        <f>IF(OR(SD!I138=""),"",SD!I138)</f>
        <v>F</v>
      </c>
      <c r="H142" s="29" t="str">
        <f>IF(OR(SD!O138=""),"",SD!O138)</f>
        <v>OBC</v>
      </c>
      <c r="I142" s="30">
        <f>IF(OR(SD!V138=""),"",SD!V138)</f>
        <v>9982723696</v>
      </c>
      <c r="J142" s="31">
        <f>IF(SD!D138="","",SD!D138)</f>
        <v>43685</v>
      </c>
      <c r="K142" s="2"/>
    </row>
    <row r="143" spans="1:11" ht="15">
      <c r="A143" s="2"/>
      <c r="B143" s="28">
        <f>IF(E143="","",ROWS($B$6:B143))</f>
        <v>138</v>
      </c>
      <c r="C143" s="29">
        <f>IF(OR(SD!A139=""),"",SD!A139)</f>
        <v>9</v>
      </c>
      <c r="D143" s="29">
        <f>IF(OR(SD!C139=""),"",SD!C139)</f>
        <v>838</v>
      </c>
      <c r="E143" s="29" t="str">
        <f>IF(OR(SD!E139=""),"",SD!E139)</f>
        <v>abc138</v>
      </c>
      <c r="F143" s="29" t="str">
        <f>IF(OR(SD!G139=""),"",SD!G139)</f>
        <v>xyz138</v>
      </c>
      <c r="G143" s="29" t="str">
        <f>IF(OR(SD!I139=""),"",SD!I139)</f>
        <v>F</v>
      </c>
      <c r="H143" s="29" t="str">
        <f>IF(OR(SD!O139=""),"",SD!O139)</f>
        <v>SC</v>
      </c>
      <c r="I143" s="30">
        <f>IF(OR(SD!V139=""),"",SD!V139)</f>
        <v>9928845116</v>
      </c>
      <c r="J143" s="31">
        <f>IF(SD!D139="","",SD!D139)</f>
        <v>41871</v>
      </c>
      <c r="K143" s="2"/>
    </row>
    <row r="144" spans="1:11" ht="15">
      <c r="A144" s="2"/>
      <c r="B144" s="28">
        <f>IF(E144="","",ROWS($B$6:B144))</f>
        <v>139</v>
      </c>
      <c r="C144" s="29">
        <f>IF(OR(SD!A140=""),"",SD!A140)</f>
        <v>9</v>
      </c>
      <c r="D144" s="29">
        <f>IF(OR(SD!C140=""),"",SD!C140)</f>
        <v>839</v>
      </c>
      <c r="E144" s="29" t="str">
        <f>IF(OR(SD!E140=""),"",SD!E140)</f>
        <v>abc139</v>
      </c>
      <c r="F144" s="29" t="str">
        <f>IF(OR(SD!G140=""),"",SD!G140)</f>
        <v>xyz139</v>
      </c>
      <c r="G144" s="29" t="str">
        <f>IF(OR(SD!I140=""),"",SD!I140)</f>
        <v>M</v>
      </c>
      <c r="H144" s="29" t="str">
        <f>IF(OR(SD!O140=""),"",SD!O140)</f>
        <v>OBC</v>
      </c>
      <c r="I144" s="30">
        <f>IF(OR(SD!V140=""),"",SD!V140)</f>
        <v>7742142697</v>
      </c>
      <c r="J144" s="31">
        <f>IF(SD!D140="","",SD!D140)</f>
        <v>42927</v>
      </c>
      <c r="K144" s="2"/>
    </row>
    <row r="145" spans="1:11" ht="15">
      <c r="A145" s="2"/>
      <c r="B145" s="28">
        <f>IF(E145="","",ROWS($B$6:B145))</f>
        <v>140</v>
      </c>
      <c r="C145" s="29">
        <f>IF(OR(SD!A141=""),"",SD!A141)</f>
        <v>9</v>
      </c>
      <c r="D145" s="29">
        <f>IF(OR(SD!C141=""),"",SD!C141)</f>
        <v>840</v>
      </c>
      <c r="E145" s="29" t="str">
        <f>IF(OR(SD!E141=""),"",SD!E141)</f>
        <v>abc140</v>
      </c>
      <c r="F145" s="29" t="str">
        <f>IF(OR(SD!G141=""),"",SD!G141)</f>
        <v>xyz140</v>
      </c>
      <c r="G145" s="29" t="str">
        <f>IF(OR(SD!I141=""),"",SD!I141)</f>
        <v>M</v>
      </c>
      <c r="H145" s="29" t="str">
        <f>IF(OR(SD!O141=""),"",SD!O141)</f>
        <v>SC</v>
      </c>
      <c r="I145" s="30">
        <f>IF(OR(SD!V141=""),"",SD!V141)</f>
        <v>8504892020</v>
      </c>
      <c r="J145" s="31">
        <f>IF(SD!D141="","",SD!D141)</f>
        <v>43696</v>
      </c>
      <c r="K145" s="2"/>
    </row>
    <row r="146" spans="1:11" ht="15">
      <c r="A146" s="2"/>
      <c r="B146" s="28">
        <f>IF(E146="","",ROWS($B$6:B146))</f>
        <v>141</v>
      </c>
      <c r="C146" s="29">
        <f>IF(OR(SD!A142=""),"",SD!A142)</f>
        <v>9</v>
      </c>
      <c r="D146" s="29">
        <f>IF(OR(SD!C142=""),"",SD!C142)</f>
        <v>841</v>
      </c>
      <c r="E146" s="29" t="str">
        <f>IF(OR(SD!E142=""),"",SD!E142)</f>
        <v>abc141</v>
      </c>
      <c r="F146" s="29" t="str">
        <f>IF(OR(SD!G142=""),"",SD!G142)</f>
        <v>xyz141</v>
      </c>
      <c r="G146" s="29" t="str">
        <f>IF(OR(SD!I142=""),"",SD!I142)</f>
        <v>M</v>
      </c>
      <c r="H146" s="29" t="str">
        <f>IF(OR(SD!O142=""),"",SD!O142)</f>
        <v>OBC</v>
      </c>
      <c r="I146" s="30">
        <f>IF(OR(SD!V142=""),"",SD!V142)</f>
        <v>9929233440</v>
      </c>
      <c r="J146" s="31">
        <f>IF(SD!D142="","",SD!D142)</f>
        <v>43287</v>
      </c>
      <c r="K146" s="2"/>
    </row>
    <row r="147" spans="1:11" ht="15">
      <c r="A147" s="2"/>
      <c r="B147" s="28">
        <f>IF(E147="","",ROWS($B$6:B147))</f>
        <v>142</v>
      </c>
      <c r="C147" s="29">
        <f>IF(OR(SD!A143=""),"",SD!A143)</f>
        <v>9</v>
      </c>
      <c r="D147" s="29">
        <f>IF(OR(SD!C143=""),"",SD!C143)</f>
        <v>842</v>
      </c>
      <c r="E147" s="29" t="str">
        <f>IF(OR(SD!E143=""),"",SD!E143)</f>
        <v>abc142</v>
      </c>
      <c r="F147" s="29" t="str">
        <f>IF(OR(SD!G143=""),"",SD!G143)</f>
        <v>xyz142</v>
      </c>
      <c r="G147" s="29" t="str">
        <f>IF(OR(SD!I143=""),"",SD!I143)</f>
        <v>M</v>
      </c>
      <c r="H147" s="29" t="str">
        <f>IF(OR(SD!O143=""),"",SD!O143)</f>
        <v>SC</v>
      </c>
      <c r="I147" s="30">
        <f>IF(OR(SD!V143=""),"",SD!V143)</f>
        <v>9665911286</v>
      </c>
      <c r="J147" s="31">
        <f>IF(SD!D143="","",SD!D143)</f>
        <v>42191</v>
      </c>
      <c r="K147" s="2"/>
    </row>
    <row r="148" spans="1:11" ht="15">
      <c r="A148" s="2"/>
      <c r="B148" s="28">
        <f>IF(E148="","",ROWS($B$6:B148))</f>
        <v>143</v>
      </c>
      <c r="C148" s="29">
        <f>IF(OR(SD!A144=""),"",SD!A144)</f>
        <v>9</v>
      </c>
      <c r="D148" s="29">
        <f>IF(OR(SD!C144=""),"",SD!C144)</f>
        <v>843</v>
      </c>
      <c r="E148" s="29" t="str">
        <f>IF(OR(SD!E144=""),"",SD!E144)</f>
        <v>abc143</v>
      </c>
      <c r="F148" s="29" t="str">
        <f>IF(OR(SD!G144=""),"",SD!G144)</f>
        <v>xyz143</v>
      </c>
      <c r="G148" s="29" t="str">
        <f>IF(OR(SD!I144=""),"",SD!I144)</f>
        <v>M</v>
      </c>
      <c r="H148" s="29" t="str">
        <f>IF(OR(SD!O144=""),"",SD!O144)</f>
        <v>OBC</v>
      </c>
      <c r="I148" s="30">
        <f>IF(OR(SD!V144=""),"",SD!V144)</f>
        <v>7851824168</v>
      </c>
      <c r="J148" s="31">
        <f>IF(SD!D144="","",SD!D144)</f>
        <v>42193</v>
      </c>
      <c r="K148" s="2"/>
    </row>
    <row r="149" spans="1:11" ht="15">
      <c r="A149" s="2"/>
      <c r="B149" s="28">
        <f>IF(E149="","",ROWS($B$6:B149))</f>
        <v>144</v>
      </c>
      <c r="C149" s="29">
        <f>IF(OR(SD!A145=""),"",SD!A145)</f>
        <v>9</v>
      </c>
      <c r="D149" s="29">
        <f>IF(OR(SD!C145=""),"",SD!C145)</f>
        <v>844</v>
      </c>
      <c r="E149" s="29" t="str">
        <f>IF(OR(SD!E145=""),"",SD!E145)</f>
        <v>abc144</v>
      </c>
      <c r="F149" s="29" t="str">
        <f>IF(OR(SD!G145=""),"",SD!G145)</f>
        <v>xyz144</v>
      </c>
      <c r="G149" s="29" t="str">
        <f>IF(OR(SD!I145=""),"",SD!I145)</f>
        <v>F</v>
      </c>
      <c r="H149" s="29" t="str">
        <f>IF(OR(SD!O145=""),"",SD!O145)</f>
        <v>OBC</v>
      </c>
      <c r="I149" s="30">
        <f>IF(OR(SD!V145=""),"",SD!V145)</f>
        <v>9982415519</v>
      </c>
      <c r="J149" s="31">
        <f>IF(SD!D145="","",SD!D145)</f>
        <v>41871</v>
      </c>
      <c r="K149" s="2"/>
    </row>
    <row r="150" spans="1:11" ht="15">
      <c r="A150" s="2"/>
      <c r="B150" s="28">
        <f>IF(E150="","",ROWS($B$6:B150))</f>
        <v>145</v>
      </c>
      <c r="C150" s="29">
        <f>IF(OR(SD!A146=""),"",SD!A146)</f>
        <v>9</v>
      </c>
      <c r="D150" s="29">
        <f>IF(OR(SD!C146=""),"",SD!C146)</f>
        <v>845</v>
      </c>
      <c r="E150" s="29" t="str">
        <f>IF(OR(SD!E146=""),"",SD!E146)</f>
        <v>abc145</v>
      </c>
      <c r="F150" s="29" t="str">
        <f>IF(OR(SD!G146=""),"",SD!G146)</f>
        <v>xyz145</v>
      </c>
      <c r="G150" s="29" t="str">
        <f>IF(OR(SD!I146=""),"",SD!I146)</f>
        <v>F</v>
      </c>
      <c r="H150" s="29" t="str">
        <f>IF(OR(SD!O146=""),"",SD!O146)</f>
        <v>SC</v>
      </c>
      <c r="I150" s="30">
        <f>IF(OR(SD!V146=""),"",SD!V146)</f>
        <v>9928845116</v>
      </c>
      <c r="J150" s="31">
        <f>IF(SD!D146="","",SD!D146)</f>
        <v>41871</v>
      </c>
      <c r="K150" s="2"/>
    </row>
    <row r="151" spans="1:11" ht="15">
      <c r="A151" s="2"/>
      <c r="B151" s="28">
        <f>IF(E151="","",ROWS($B$6:B151))</f>
        <v>146</v>
      </c>
      <c r="C151" s="29">
        <f>IF(OR(SD!A147=""),"",SD!A147)</f>
        <v>9</v>
      </c>
      <c r="D151" s="29">
        <f>IF(OR(SD!C147=""),"",SD!C147)</f>
        <v>846</v>
      </c>
      <c r="E151" s="29" t="str">
        <f>IF(OR(SD!E147=""),"",SD!E147)</f>
        <v>abc146</v>
      </c>
      <c r="F151" s="29" t="str">
        <f>IF(OR(SD!G147=""),"",SD!G147)</f>
        <v>xyz146</v>
      </c>
      <c r="G151" s="29" t="str">
        <f>IF(OR(SD!I147=""),"",SD!I147)</f>
        <v>M</v>
      </c>
      <c r="H151" s="29" t="str">
        <f>IF(OR(SD!O147=""),"",SD!O147)</f>
        <v>SC</v>
      </c>
      <c r="I151" s="30">
        <f>IF(OR(SD!V147=""),"",SD!V147)</f>
        <v>8239153739</v>
      </c>
      <c r="J151" s="31">
        <f>IF(SD!D147="","",SD!D147)</f>
        <v>41477</v>
      </c>
      <c r="K151" s="2"/>
    </row>
    <row r="152" spans="1:11" ht="15">
      <c r="A152" s="2"/>
      <c r="B152" s="28">
        <f>IF(E152="","",ROWS($B$6:B152))</f>
        <v>147</v>
      </c>
      <c r="C152" s="29">
        <f>IF(OR(SD!A148=""),"",SD!A148)</f>
        <v>9</v>
      </c>
      <c r="D152" s="29">
        <f>IF(OR(SD!C148=""),"",SD!C148)</f>
        <v>847</v>
      </c>
      <c r="E152" s="29" t="str">
        <f>IF(OR(SD!E148=""),"",SD!E148)</f>
        <v>abc147</v>
      </c>
      <c r="F152" s="29" t="str">
        <f>IF(OR(SD!G148=""),"",SD!G148)</f>
        <v>xyz147</v>
      </c>
      <c r="G152" s="29" t="str">
        <f>IF(OR(SD!I148=""),"",SD!I148)</f>
        <v>F</v>
      </c>
      <c r="H152" s="29" t="str">
        <f>IF(OR(SD!O148=""),"",SD!O148)</f>
        <v>SC</v>
      </c>
      <c r="I152" s="30">
        <f>IF(OR(SD!V148=""),"",SD!V148)</f>
        <v>8302899734</v>
      </c>
      <c r="J152" s="31">
        <f>IF(SD!D148="","",SD!D148)</f>
        <v>41871</v>
      </c>
      <c r="K152" s="2"/>
    </row>
    <row r="153" spans="1:11" ht="15">
      <c r="A153" s="2"/>
      <c r="B153" s="28">
        <f>IF(E153="","",ROWS($B$6:B153))</f>
        <v>148</v>
      </c>
      <c r="C153" s="29">
        <f>IF(OR(SD!A149=""),"",SD!A149)</f>
        <v>9</v>
      </c>
      <c r="D153" s="29">
        <f>IF(OR(SD!C149=""),"",SD!C149)</f>
        <v>848</v>
      </c>
      <c r="E153" s="29" t="str">
        <f>IF(OR(SD!E149=""),"",SD!E149)</f>
        <v>abc148</v>
      </c>
      <c r="F153" s="29" t="str">
        <f>IF(OR(SD!G149=""),"",SD!G149)</f>
        <v>xyz148</v>
      </c>
      <c r="G153" s="29" t="str">
        <f>IF(OR(SD!I149=""),"",SD!I149)</f>
        <v>M</v>
      </c>
      <c r="H153" s="29" t="str">
        <f>IF(OR(SD!O149=""),"",SD!O149)</f>
        <v>OBC</v>
      </c>
      <c r="I153" s="30">
        <f>IF(OR(SD!V149=""),"",SD!V149)</f>
        <v>9649322374</v>
      </c>
      <c r="J153" s="31">
        <f>IF(SD!D149="","",SD!D149)</f>
        <v>43658</v>
      </c>
      <c r="K153" s="2"/>
    </row>
    <row r="154" spans="1:11" ht="15">
      <c r="A154" s="2"/>
      <c r="B154" s="28">
        <f>IF(E154="","",ROWS($B$6:B154))</f>
        <v>149</v>
      </c>
      <c r="C154" s="29">
        <f>IF(OR(SD!A150=""),"",SD!A150)</f>
        <v>9</v>
      </c>
      <c r="D154" s="29">
        <f>IF(OR(SD!C150=""),"",SD!C150)</f>
        <v>849</v>
      </c>
      <c r="E154" s="29" t="str">
        <f>IF(OR(SD!E150=""),"",SD!E150)</f>
        <v>abc149</v>
      </c>
      <c r="F154" s="29" t="str">
        <f>IF(OR(SD!G150=""),"",SD!G150)</f>
        <v>xyz149</v>
      </c>
      <c r="G154" s="29" t="str">
        <f>IF(OR(SD!I150=""),"",SD!I150)</f>
        <v>M</v>
      </c>
      <c r="H154" s="29" t="str">
        <f>IF(OR(SD!O150=""),"",SD!O150)</f>
        <v>SC</v>
      </c>
      <c r="I154" s="30">
        <f>IF(OR(SD!V150=""),"",SD!V150)</f>
        <v>9783258379</v>
      </c>
      <c r="J154" s="31">
        <f>IF(SD!D150="","",SD!D150)</f>
        <v>43294</v>
      </c>
      <c r="K154" s="2"/>
    </row>
    <row r="155" spans="1:11" ht="15">
      <c r="A155" s="2"/>
      <c r="B155" s="28">
        <f>IF(E155="","",ROWS($B$6:B155))</f>
        <v>150</v>
      </c>
      <c r="C155" s="29">
        <f>IF(OR(SD!A151=""),"",SD!A151)</f>
        <v>9</v>
      </c>
      <c r="D155" s="29">
        <f>IF(OR(SD!C151=""),"",SD!C151)</f>
        <v>850</v>
      </c>
      <c r="E155" s="29" t="str">
        <f>IF(OR(SD!E151=""),"",SD!E151)</f>
        <v>abc150</v>
      </c>
      <c r="F155" s="29" t="str">
        <f>IF(OR(SD!G151=""),"",SD!G151)</f>
        <v>xyz150</v>
      </c>
      <c r="G155" s="29" t="str">
        <f>IF(OR(SD!I151=""),"",SD!I151)</f>
        <v>M</v>
      </c>
      <c r="H155" s="29" t="str">
        <f>IF(OR(SD!O151=""),"",SD!O151)</f>
        <v>OBC</v>
      </c>
      <c r="I155" s="30">
        <f>IF(OR(SD!V151=""),"",SD!V151)</f>
        <v>9462912119</v>
      </c>
      <c r="J155" s="31">
        <f>IF(SD!D151="","",SD!D151)</f>
        <v>43300</v>
      </c>
      <c r="K155" s="2"/>
    </row>
    <row r="156" spans="1:11" ht="15">
      <c r="A156" s="2"/>
      <c r="B156" s="28">
        <f>IF(E156="","",ROWS($B$6:B156))</f>
        <v>151</v>
      </c>
      <c r="C156" s="29">
        <f>IF(OR(SD!A152=""),"",SD!A152)</f>
        <v>9</v>
      </c>
      <c r="D156" s="29">
        <f>IF(OR(SD!C152=""),"",SD!C152)</f>
        <v>851</v>
      </c>
      <c r="E156" s="29" t="str">
        <f>IF(OR(SD!E152=""),"",SD!E152)</f>
        <v>abc151</v>
      </c>
      <c r="F156" s="29" t="str">
        <f>IF(OR(SD!G152=""),"",SD!G152)</f>
        <v>xyz151</v>
      </c>
      <c r="G156" s="29" t="str">
        <f>IF(OR(SD!I152=""),"",SD!I152)</f>
        <v>M</v>
      </c>
      <c r="H156" s="29" t="str">
        <f>IF(OR(SD!O152=""),"",SD!O152)</f>
        <v>GEN</v>
      </c>
      <c r="I156" s="30">
        <f>IF(OR(SD!V152=""),"",SD!V152)</f>
        <v>9772233278</v>
      </c>
      <c r="J156" s="31">
        <f>IF(SD!D152="","",SD!D152)</f>
        <v>42551</v>
      </c>
      <c r="K156" s="2"/>
    </row>
    <row r="157" spans="1:11" ht="15">
      <c r="A157" s="2"/>
      <c r="B157" s="28">
        <f>IF(E157="","",ROWS($B$6:B157))</f>
        <v>152</v>
      </c>
      <c r="C157" s="29">
        <f>IF(OR(SD!A153=""),"",SD!A153)</f>
        <v>9</v>
      </c>
      <c r="D157" s="29">
        <f>IF(OR(SD!C153=""),"",SD!C153)</f>
        <v>852</v>
      </c>
      <c r="E157" s="29" t="str">
        <f>IF(OR(SD!E153=""),"",SD!E153)</f>
        <v>abc152</v>
      </c>
      <c r="F157" s="29" t="str">
        <f>IF(OR(SD!G153=""),"",SD!G153)</f>
        <v>xyz152</v>
      </c>
      <c r="G157" s="29" t="str">
        <f>IF(OR(SD!I153=""),"",SD!I153)</f>
        <v>F</v>
      </c>
      <c r="H157" s="29" t="str">
        <f>IF(OR(SD!O153=""),"",SD!O153)</f>
        <v>SC</v>
      </c>
      <c r="I157" s="30">
        <f>IF(OR(SD!V153=""),"",SD!V153)</f>
        <v>8875563074</v>
      </c>
      <c r="J157" s="31">
        <f>IF(SD!D153="","",SD!D153)</f>
        <v>42938</v>
      </c>
      <c r="K157" s="2"/>
    </row>
    <row r="158" spans="1:11" ht="15">
      <c r="A158" s="2"/>
      <c r="B158" s="28">
        <f>IF(E158="","",ROWS($B$6:B158))</f>
        <v>153</v>
      </c>
      <c r="C158" s="29">
        <f>IF(OR(SD!A154=""),"",SD!A154)</f>
        <v>9</v>
      </c>
      <c r="D158" s="29">
        <f>IF(OR(SD!C154=""),"",SD!C154)</f>
        <v>853</v>
      </c>
      <c r="E158" s="29" t="str">
        <f>IF(OR(SD!E154=""),"",SD!E154)</f>
        <v>abc153</v>
      </c>
      <c r="F158" s="29" t="str">
        <f>IF(OR(SD!G154=""),"",SD!G154)</f>
        <v>xyz153</v>
      </c>
      <c r="G158" s="29" t="str">
        <f>IF(OR(SD!I154=""),"",SD!I154)</f>
        <v>F</v>
      </c>
      <c r="H158" s="29" t="str">
        <f>IF(OR(SD!O154=""),"",SD!O154)</f>
        <v>SC</v>
      </c>
      <c r="I158" s="30">
        <f>IF(OR(SD!V154=""),"",SD!V154)</f>
        <v>8690760368</v>
      </c>
      <c r="J158" s="31">
        <f>IF(SD!D154="","",SD!D154)</f>
        <v>42934</v>
      </c>
      <c r="K158" s="2"/>
    </row>
    <row r="159" spans="1:11" ht="15">
      <c r="A159" s="2"/>
      <c r="B159" s="28">
        <f>IF(E159="","",ROWS($B$6:B159))</f>
        <v>154</v>
      </c>
      <c r="C159" s="29">
        <f>IF(OR(SD!A155=""),"",SD!A155)</f>
        <v>9</v>
      </c>
      <c r="D159" s="29">
        <f>IF(OR(SD!C155=""),"",SD!C155)</f>
        <v>854</v>
      </c>
      <c r="E159" s="29" t="str">
        <f>IF(OR(SD!E155=""),"",SD!E155)</f>
        <v>abc154</v>
      </c>
      <c r="F159" s="29" t="str">
        <f>IF(OR(SD!G155=""),"",SD!G155)</f>
        <v>xyz154</v>
      </c>
      <c r="G159" s="29" t="str">
        <f>IF(OR(SD!I155=""),"",SD!I155)</f>
        <v>M</v>
      </c>
      <c r="H159" s="29" t="str">
        <f>IF(OR(SD!O155=""),"",SD!O155)</f>
        <v>OBC</v>
      </c>
      <c r="I159" s="30">
        <f>IF(OR(SD!V155=""),"",SD!V155)</f>
        <v>9549848510</v>
      </c>
      <c r="J159" s="31">
        <f>IF(SD!D155="","",SD!D155)</f>
        <v>41871</v>
      </c>
      <c r="K159" s="2"/>
    </row>
    <row r="160" spans="1:11" ht="15">
      <c r="A160" s="2"/>
      <c r="B160" s="28">
        <f>IF(E160="","",ROWS($B$6:B160))</f>
        <v>155</v>
      </c>
      <c r="C160" s="29">
        <f>IF(OR(SD!A156=""),"",SD!A156)</f>
        <v>9</v>
      </c>
      <c r="D160" s="29">
        <f>IF(OR(SD!C156=""),"",SD!C156)</f>
        <v>855</v>
      </c>
      <c r="E160" s="29" t="str">
        <f>IF(OR(SD!E156=""),"",SD!E156)</f>
        <v>abc155</v>
      </c>
      <c r="F160" s="29" t="str">
        <f>IF(OR(SD!G156=""),"",SD!G156)</f>
        <v>xyz155</v>
      </c>
      <c r="G160" s="29" t="str">
        <f>IF(OR(SD!I156=""),"",SD!I156)</f>
        <v>M</v>
      </c>
      <c r="H160" s="29" t="str">
        <f>IF(OR(SD!O156=""),"",SD!O156)</f>
        <v>OBC</v>
      </c>
      <c r="I160" s="30">
        <f>IF(OR(SD!V156=""),"",SD!V156)</f>
        <v>8005918857</v>
      </c>
      <c r="J160" s="31" t="str">
        <f>IF(SD!D156="","",SD!D156)</f>
        <v/>
      </c>
      <c r="K160" s="2"/>
    </row>
    <row r="161" spans="1:11" ht="15">
      <c r="A161" s="2"/>
      <c r="B161" s="28">
        <f>IF(E161="","",ROWS($B$6:B161))</f>
        <v>156</v>
      </c>
      <c r="C161" s="29">
        <f>IF(OR(SD!A157=""),"",SD!A157)</f>
        <v>9</v>
      </c>
      <c r="D161" s="29">
        <f>IF(OR(SD!C157=""),"",SD!C157)</f>
        <v>856</v>
      </c>
      <c r="E161" s="29" t="str">
        <f>IF(OR(SD!E157=""),"",SD!E157)</f>
        <v>abc156</v>
      </c>
      <c r="F161" s="29" t="str">
        <f>IF(OR(SD!G157=""),"",SD!G157)</f>
        <v>xyz156</v>
      </c>
      <c r="G161" s="29" t="str">
        <f>IF(OR(SD!I157=""),"",SD!I157)</f>
        <v>M</v>
      </c>
      <c r="H161" s="29" t="str">
        <f>IF(OR(SD!O157=""),"",SD!O157)</f>
        <v>OBC</v>
      </c>
      <c r="I161" s="30">
        <f>IF(OR(SD!V157=""),"",SD!V157)</f>
        <v>9549848510</v>
      </c>
      <c r="J161" s="31">
        <f>IF(SD!D157="","",SD!D157)</f>
        <v>41871</v>
      </c>
      <c r="K161" s="2"/>
    </row>
    <row r="162" spans="1:11" ht="15">
      <c r="A162" s="2"/>
      <c r="B162" s="28">
        <f>IF(E162="","",ROWS($B$6:B162))</f>
        <v>157</v>
      </c>
      <c r="C162" s="29">
        <f>IF(OR(SD!A158=""),"",SD!A158)</f>
        <v>9</v>
      </c>
      <c r="D162" s="29">
        <f>IF(OR(SD!C158=""),"",SD!C158)</f>
        <v>857</v>
      </c>
      <c r="E162" s="29" t="str">
        <f>IF(OR(SD!E158=""),"",SD!E158)</f>
        <v>abc157</v>
      </c>
      <c r="F162" s="29" t="str">
        <f>IF(OR(SD!G158=""),"",SD!G158)</f>
        <v>xyz157</v>
      </c>
      <c r="G162" s="29" t="str">
        <f>IF(OR(SD!I158=""),"",SD!I158)</f>
        <v>F</v>
      </c>
      <c r="H162" s="29" t="str">
        <f>IF(OR(SD!O158=""),"",SD!O158)</f>
        <v>SC</v>
      </c>
      <c r="I162" s="30">
        <f>IF(OR(SD!V158=""),"",SD!V158)</f>
        <v>9772233178</v>
      </c>
      <c r="J162" s="31">
        <f>IF(SD!D158="","",SD!D158)</f>
        <v>41871</v>
      </c>
      <c r="K162" s="2"/>
    </row>
    <row r="163" spans="1:11" ht="15">
      <c r="A163" s="2"/>
      <c r="B163" s="28">
        <f>IF(E163="","",ROWS($B$6:B163))</f>
        <v>158</v>
      </c>
      <c r="C163" s="29">
        <f>IF(OR(SD!A159=""),"",SD!A159)</f>
        <v>9</v>
      </c>
      <c r="D163" s="29">
        <f>IF(OR(SD!C159=""),"",SD!C159)</f>
        <v>858</v>
      </c>
      <c r="E163" s="29" t="str">
        <f>IF(OR(SD!E159=""),"",SD!E159)</f>
        <v>abc158</v>
      </c>
      <c r="F163" s="29" t="str">
        <f>IF(OR(SD!G159=""),"",SD!G159)</f>
        <v>xyz158</v>
      </c>
      <c r="G163" s="29" t="str">
        <f>IF(OR(SD!I159=""),"",SD!I159)</f>
        <v>F</v>
      </c>
      <c r="H163" s="29" t="str">
        <f>IF(OR(SD!O159=""),"",SD!O159)</f>
        <v>SC</v>
      </c>
      <c r="I163" s="30">
        <f>IF(OR(SD!V159=""),"",SD!V159)</f>
        <v>8114426865</v>
      </c>
      <c r="J163" s="31">
        <f>IF(SD!D159="","",SD!D159)</f>
        <v>42200</v>
      </c>
      <c r="K163" s="2"/>
    </row>
    <row r="164" spans="1:11" ht="15">
      <c r="A164" s="2"/>
      <c r="B164" s="28">
        <f>IF(E164="","",ROWS($B$6:B164))</f>
        <v>159</v>
      </c>
      <c r="C164" s="29">
        <f>IF(OR(SD!A160=""),"",SD!A160)</f>
        <v>9</v>
      </c>
      <c r="D164" s="29">
        <f>IF(OR(SD!C160=""),"",SD!C160)</f>
        <v>859</v>
      </c>
      <c r="E164" s="29" t="str">
        <f>IF(OR(SD!E160=""),"",SD!E160)</f>
        <v>abc159</v>
      </c>
      <c r="F164" s="29" t="str">
        <f>IF(OR(SD!G160=""),"",SD!G160)</f>
        <v>xyz159</v>
      </c>
      <c r="G164" s="29" t="str">
        <f>IF(OR(SD!I160=""),"",SD!I160)</f>
        <v>F</v>
      </c>
      <c r="H164" s="29" t="str">
        <f>IF(OR(SD!O160=""),"",SD!O160)</f>
        <v>SC</v>
      </c>
      <c r="I164" s="30">
        <f>IF(OR(SD!V160=""),"",SD!V160)</f>
        <v>9602530192</v>
      </c>
      <c r="J164" s="31">
        <f>IF(SD!D160="","",SD!D160)</f>
        <v>43662</v>
      </c>
      <c r="K164" s="2"/>
    </row>
    <row r="165" spans="1:11" ht="15">
      <c r="A165" s="2"/>
      <c r="B165" s="28">
        <f>IF(E165="","",ROWS($B$6:B165))</f>
        <v>160</v>
      </c>
      <c r="C165" s="29">
        <f>IF(OR(SD!A161=""),"",SD!A161)</f>
        <v>10</v>
      </c>
      <c r="D165" s="29">
        <f>IF(OR(SD!C161=""),"",SD!C161)</f>
        <v>860</v>
      </c>
      <c r="E165" s="29" t="str">
        <f>IF(OR(SD!E161=""),"",SD!E161)</f>
        <v>abc160</v>
      </c>
      <c r="F165" s="29" t="str">
        <f>IF(OR(SD!G161=""),"",SD!G161)</f>
        <v>xyz160</v>
      </c>
      <c r="G165" s="29" t="str">
        <f>IF(OR(SD!I161=""),"",SD!I161)</f>
        <v>M</v>
      </c>
      <c r="H165" s="29" t="str">
        <f>IF(OR(SD!O161=""),"",SD!O161)</f>
        <v>OBC</v>
      </c>
      <c r="I165" s="30">
        <f>IF(OR(SD!V161=""),"",SD!V161)</f>
        <v>9772469513</v>
      </c>
      <c r="J165" s="31">
        <f>IF(SD!D161="","",SD!D161)</f>
        <v>41871</v>
      </c>
      <c r="K165" s="2"/>
    </row>
    <row r="166" spans="1:11" ht="15">
      <c r="A166" s="2"/>
      <c r="B166" s="28">
        <f>IF(E166="","",ROWS($B$6:B166))</f>
        <v>161</v>
      </c>
      <c r="C166" s="29">
        <f>IF(OR(SD!A162=""),"",SD!A162)</f>
        <v>10</v>
      </c>
      <c r="D166" s="29">
        <f>IF(OR(SD!C162=""),"",SD!C162)</f>
        <v>861</v>
      </c>
      <c r="E166" s="29" t="str">
        <f>IF(OR(SD!E162=""),"",SD!E162)</f>
        <v>abc161</v>
      </c>
      <c r="F166" s="29" t="str">
        <f>IF(OR(SD!G162=""),"",SD!G162)</f>
        <v>xyz161</v>
      </c>
      <c r="G166" s="29" t="str">
        <f>IF(OR(SD!I162=""),"",SD!I162)</f>
        <v>M</v>
      </c>
      <c r="H166" s="29" t="str">
        <f>IF(OR(SD!O162=""),"",SD!O162)</f>
        <v>SC</v>
      </c>
      <c r="I166" s="30">
        <f>IF(OR(SD!V162=""),"",SD!V162)</f>
        <v>8824603152</v>
      </c>
      <c r="J166" s="31">
        <f>IF(SD!D162="","",SD!D162)</f>
        <v>44221</v>
      </c>
      <c r="K166" s="2"/>
    </row>
    <row r="167" spans="1:11" ht="15">
      <c r="A167" s="2"/>
      <c r="B167" s="28">
        <f>IF(E167="","",ROWS($B$6:B167))</f>
        <v>162</v>
      </c>
      <c r="C167" s="29">
        <f>IF(OR(SD!A163=""),"",SD!A163)</f>
        <v>10</v>
      </c>
      <c r="D167" s="29">
        <f>IF(OR(SD!C163=""),"",SD!C163)</f>
        <v>862</v>
      </c>
      <c r="E167" s="29" t="str">
        <f>IF(OR(SD!E163=""),"",SD!E163)</f>
        <v>abc162</v>
      </c>
      <c r="F167" s="29" t="str">
        <f>IF(OR(SD!G163=""),"",SD!G163)</f>
        <v>xyz162</v>
      </c>
      <c r="G167" s="29" t="str">
        <f>IF(OR(SD!I163=""),"",SD!I163)</f>
        <v>F</v>
      </c>
      <c r="H167" s="29" t="str">
        <f>IF(OR(SD!O163=""),"",SD!O163)</f>
        <v>OBC</v>
      </c>
      <c r="I167" s="30">
        <f>IF(OR(SD!V163=""),"",SD!V163)</f>
        <v>9358696335</v>
      </c>
      <c r="J167" s="31">
        <f>IF(SD!D163="","",SD!D163)</f>
        <v>43703</v>
      </c>
      <c r="K167" s="2"/>
    </row>
    <row r="168" spans="1:11" ht="15">
      <c r="A168" s="2"/>
      <c r="B168" s="28">
        <f>IF(E168="","",ROWS($B$6:B168))</f>
        <v>163</v>
      </c>
      <c r="C168" s="29">
        <f>IF(OR(SD!A164=""),"",SD!A164)</f>
        <v>10</v>
      </c>
      <c r="D168" s="29">
        <f>IF(OR(SD!C164=""),"",SD!C164)</f>
        <v>863</v>
      </c>
      <c r="E168" s="29" t="str">
        <f>IF(OR(SD!E164=""),"",SD!E164)</f>
        <v>abc163</v>
      </c>
      <c r="F168" s="29" t="str">
        <f>IF(OR(SD!G164=""),"",SD!G164)</f>
        <v>xyz163</v>
      </c>
      <c r="G168" s="29" t="str">
        <f>IF(OR(SD!I164=""),"",SD!I164)</f>
        <v>M</v>
      </c>
      <c r="H168" s="29" t="str">
        <f>IF(OR(SD!O164=""),"",SD!O164)</f>
        <v>OBC</v>
      </c>
      <c r="I168" s="30">
        <f>IF(OR(SD!V164=""),"",SD!V164)</f>
        <v>9828158085</v>
      </c>
      <c r="J168" s="31">
        <f>IF(SD!D164="","",SD!D164)</f>
        <v>43297</v>
      </c>
      <c r="K168" s="2"/>
    </row>
    <row r="169" spans="1:11" ht="15">
      <c r="A169" s="2"/>
      <c r="B169" s="28">
        <f>IF(E169="","",ROWS($B$6:B169))</f>
        <v>164</v>
      </c>
      <c r="C169" s="29">
        <f>IF(OR(SD!A165=""),"",SD!A165)</f>
        <v>10</v>
      </c>
      <c r="D169" s="29">
        <f>IF(OR(SD!C165=""),"",SD!C165)</f>
        <v>864</v>
      </c>
      <c r="E169" s="29" t="str">
        <f>IF(OR(SD!E165=""),"",SD!E165)</f>
        <v>abc164</v>
      </c>
      <c r="F169" s="29" t="str">
        <f>IF(OR(SD!G165=""),"",SD!G165)</f>
        <v>xyz164</v>
      </c>
      <c r="G169" s="29" t="str">
        <f>IF(OR(SD!I165=""),"",SD!I165)</f>
        <v>F</v>
      </c>
      <c r="H169" s="29" t="str">
        <f>IF(OR(SD!O165=""),"",SD!O165)</f>
        <v>SC</v>
      </c>
      <c r="I169" s="30">
        <f>IF(OR(SD!V165=""),"",SD!V165)</f>
        <v>9887353158</v>
      </c>
      <c r="J169" s="31">
        <f>IF(SD!D165="","",SD!D165)</f>
        <v>42924</v>
      </c>
      <c r="K169" s="2"/>
    </row>
    <row r="170" spans="1:11" ht="15">
      <c r="A170" s="2"/>
      <c r="B170" s="28">
        <f>IF(E170="","",ROWS($B$6:B170))</f>
        <v>165</v>
      </c>
      <c r="C170" s="29">
        <f>IF(OR(SD!A166=""),"",SD!A166)</f>
        <v>10</v>
      </c>
      <c r="D170" s="29">
        <f>IF(OR(SD!C166=""),"",SD!C166)</f>
        <v>865</v>
      </c>
      <c r="E170" s="29" t="str">
        <f>IF(OR(SD!E166=""),"",SD!E166)</f>
        <v>abc165</v>
      </c>
      <c r="F170" s="29" t="str">
        <f>IF(OR(SD!G166=""),"",SD!G166)</f>
        <v>xyz165</v>
      </c>
      <c r="G170" s="29" t="str">
        <f>IF(OR(SD!I166=""),"",SD!I166)</f>
        <v>M</v>
      </c>
      <c r="H170" s="29" t="str">
        <f>IF(OR(SD!O166=""),"",SD!O166)</f>
        <v>SC</v>
      </c>
      <c r="I170" s="30">
        <f>IF(OR(SD!V166=""),"",SD!V166)</f>
        <v>9549742201</v>
      </c>
      <c r="J170" s="31">
        <f>IF(SD!D166="","",SD!D166)</f>
        <v>44084</v>
      </c>
      <c r="K170" s="2"/>
    </row>
    <row r="171" spans="1:11" ht="15">
      <c r="A171" s="2"/>
      <c r="B171" s="28">
        <f>IF(E171="","",ROWS($B$6:B171))</f>
        <v>166</v>
      </c>
      <c r="C171" s="29">
        <f>IF(OR(SD!A167=""),"",SD!A167)</f>
        <v>10</v>
      </c>
      <c r="D171" s="29">
        <f>IF(OR(SD!C167=""),"",SD!C167)</f>
        <v>866</v>
      </c>
      <c r="E171" s="29" t="str">
        <f>IF(OR(SD!E167=""),"",SD!E167)</f>
        <v>abc166</v>
      </c>
      <c r="F171" s="29" t="str">
        <f>IF(OR(SD!G167=""),"",SD!G167)</f>
        <v>xyz166</v>
      </c>
      <c r="G171" s="29" t="str">
        <f>IF(OR(SD!I167=""),"",SD!I167)</f>
        <v>M</v>
      </c>
      <c r="H171" s="29" t="str">
        <f>IF(OR(SD!O167=""),"",SD!O167)</f>
        <v>OBC</v>
      </c>
      <c r="I171" s="30">
        <f>IF(OR(SD!V167=""),"",SD!V167)</f>
        <v>9982917086</v>
      </c>
      <c r="J171" s="31">
        <f>IF(SD!D167="","",SD!D167)</f>
        <v>43668</v>
      </c>
      <c r="K171" s="2"/>
    </row>
    <row r="172" spans="1:11" ht="15">
      <c r="A172" s="2"/>
      <c r="B172" s="28">
        <f>IF(E172="","",ROWS($B$6:B172))</f>
        <v>167</v>
      </c>
      <c r="C172" s="29">
        <f>IF(OR(SD!A168=""),"",SD!A168)</f>
        <v>10</v>
      </c>
      <c r="D172" s="29">
        <f>IF(OR(SD!C168=""),"",SD!C168)</f>
        <v>867</v>
      </c>
      <c r="E172" s="29" t="str">
        <f>IF(OR(SD!E168=""),"",SD!E168)</f>
        <v>abc167</v>
      </c>
      <c r="F172" s="29" t="str">
        <f>IF(OR(SD!G168=""),"",SD!G168)</f>
        <v>xyz167</v>
      </c>
      <c r="G172" s="29" t="str">
        <f>IF(OR(SD!I168=""),"",SD!I168)</f>
        <v>M</v>
      </c>
      <c r="H172" s="29" t="str">
        <f>IF(OR(SD!O168=""),"",SD!O168)</f>
        <v>SC</v>
      </c>
      <c r="I172" s="30">
        <f>IF(OR(SD!V168=""),"",SD!V168)</f>
        <v>7891563285</v>
      </c>
      <c r="J172" s="31">
        <f>IF(SD!D168="","",SD!D168)</f>
        <v>41871</v>
      </c>
      <c r="K172" s="2"/>
    </row>
    <row r="173" spans="1:11" ht="15">
      <c r="A173" s="2"/>
      <c r="B173" s="28">
        <f>IF(E173="","",ROWS($B$6:B173))</f>
        <v>168</v>
      </c>
      <c r="C173" s="29">
        <f>IF(OR(SD!A169=""),"",SD!A169)</f>
        <v>10</v>
      </c>
      <c r="D173" s="29">
        <f>IF(OR(SD!C169=""),"",SD!C169)</f>
        <v>868</v>
      </c>
      <c r="E173" s="29" t="str">
        <f>IF(OR(SD!E169=""),"",SD!E169)</f>
        <v>abc168</v>
      </c>
      <c r="F173" s="29" t="str">
        <f>IF(OR(SD!G169=""),"",SD!G169)</f>
        <v>xyz168</v>
      </c>
      <c r="G173" s="29" t="str">
        <f>IF(OR(SD!I169=""),"",SD!I169)</f>
        <v>M</v>
      </c>
      <c r="H173" s="29" t="str">
        <f>IF(OR(SD!O169=""),"",SD!O169)</f>
        <v>SC</v>
      </c>
      <c r="I173" s="30">
        <f>IF(OR(SD!V169=""),"",SD!V169)</f>
        <v>9783723116</v>
      </c>
      <c r="J173" s="31">
        <f>IF(SD!D169="","",SD!D169)</f>
        <v>44084</v>
      </c>
      <c r="K173" s="2"/>
    </row>
    <row r="174" spans="1:11" ht="15">
      <c r="A174" s="2"/>
      <c r="B174" s="28">
        <f>IF(E174="","",ROWS($B$6:B174))</f>
        <v>169</v>
      </c>
      <c r="C174" s="29">
        <f>IF(OR(SD!A170=""),"",SD!A170)</f>
        <v>10</v>
      </c>
      <c r="D174" s="29">
        <f>IF(OR(SD!C170=""),"",SD!C170)</f>
        <v>869</v>
      </c>
      <c r="E174" s="29" t="str">
        <f>IF(OR(SD!E170=""),"",SD!E170)</f>
        <v>abc169</v>
      </c>
      <c r="F174" s="29" t="str">
        <f>IF(OR(SD!G170=""),"",SD!G170)</f>
        <v>xyz169</v>
      </c>
      <c r="G174" s="29" t="str">
        <f>IF(OR(SD!I170=""),"",SD!I170)</f>
        <v>M</v>
      </c>
      <c r="H174" s="29" t="str">
        <f>IF(OR(SD!O170=""),"",SD!O170)</f>
        <v>SC</v>
      </c>
      <c r="I174" s="30">
        <f>IF(OR(SD!V170=""),"",SD!V170)</f>
        <v>9694022515</v>
      </c>
      <c r="J174" s="31">
        <f>IF(SD!D170="","",SD!D170)</f>
        <v>42917</v>
      </c>
      <c r="K174" s="2"/>
    </row>
    <row r="175" spans="1:11" ht="15">
      <c r="A175" s="2"/>
      <c r="B175" s="28">
        <f>IF(E175="","",ROWS($B$6:B175))</f>
        <v>170</v>
      </c>
      <c r="C175" s="29">
        <f>IF(OR(SD!A171=""),"",SD!A171)</f>
        <v>10</v>
      </c>
      <c r="D175" s="29">
        <f>IF(OR(SD!C171=""),"",SD!C171)</f>
        <v>870</v>
      </c>
      <c r="E175" s="29" t="str">
        <f>IF(OR(SD!E171=""),"",SD!E171)</f>
        <v>abc170</v>
      </c>
      <c r="F175" s="29" t="str">
        <f>IF(OR(SD!G171=""),"",SD!G171)</f>
        <v>xyz170</v>
      </c>
      <c r="G175" s="29" t="str">
        <f>IF(OR(SD!I171=""),"",SD!I171)</f>
        <v>F</v>
      </c>
      <c r="H175" s="29" t="str">
        <f>IF(OR(SD!O171=""),"",SD!O171)</f>
        <v>OBC</v>
      </c>
      <c r="I175" s="30">
        <f>IF(OR(SD!V171=""),"",SD!V171)</f>
        <v>9982492186</v>
      </c>
      <c r="J175" s="31">
        <f>IF(SD!D171="","",SD!D171)</f>
        <v>42922</v>
      </c>
      <c r="K175" s="2"/>
    </row>
    <row r="176" spans="1:11" ht="15">
      <c r="A176" s="2"/>
      <c r="B176" s="28">
        <f>IF(E176="","",ROWS($B$6:B176))</f>
        <v>171</v>
      </c>
      <c r="C176" s="29">
        <f>IF(OR(SD!A172=""),"",SD!A172)</f>
        <v>10</v>
      </c>
      <c r="D176" s="29">
        <f>IF(OR(SD!C172=""),"",SD!C172)</f>
        <v>871</v>
      </c>
      <c r="E176" s="29" t="str">
        <f>IF(OR(SD!E172=""),"",SD!E172)</f>
        <v>abc171</v>
      </c>
      <c r="F176" s="29" t="str">
        <f>IF(OR(SD!G172=""),"",SD!G172)</f>
        <v>xyz171</v>
      </c>
      <c r="G176" s="29" t="str">
        <f>IF(OR(SD!I172=""),"",SD!I172)</f>
        <v>M</v>
      </c>
      <c r="H176" s="29" t="str">
        <f>IF(OR(SD!O172=""),"",SD!O172)</f>
        <v>SC</v>
      </c>
      <c r="I176" s="30">
        <f>IF(OR(SD!V172=""),"",SD!V172)</f>
        <v>9828890383</v>
      </c>
      <c r="J176" s="31">
        <f>IF(SD!D172="","",SD!D172)</f>
        <v>44074</v>
      </c>
      <c r="K176" s="2"/>
    </row>
    <row r="177" spans="1:11" ht="15">
      <c r="A177" s="2"/>
      <c r="B177" s="28">
        <f>IF(E177="","",ROWS($B$6:B177))</f>
        <v>172</v>
      </c>
      <c r="C177" s="29">
        <f>IF(OR(SD!A173=""),"",SD!A173)</f>
        <v>10</v>
      </c>
      <c r="D177" s="29">
        <f>IF(OR(SD!C173=""),"",SD!C173)</f>
        <v>872</v>
      </c>
      <c r="E177" s="29" t="str">
        <f>IF(OR(SD!E173=""),"",SD!E173)</f>
        <v>abc172</v>
      </c>
      <c r="F177" s="29" t="str">
        <f>IF(OR(SD!G173=""),"",SD!G173)</f>
        <v>xyz172</v>
      </c>
      <c r="G177" s="29" t="str">
        <f>IF(OR(SD!I173=""),"",SD!I173)</f>
        <v>M</v>
      </c>
      <c r="H177" s="29" t="str">
        <f>IF(OR(SD!O173=""),"",SD!O173)</f>
        <v>OBC</v>
      </c>
      <c r="I177" s="30">
        <f>IF(OR(SD!V173=""),"",SD!V173)</f>
        <v>8696109542</v>
      </c>
      <c r="J177" s="31">
        <f>IF(SD!D173="","",SD!D173)</f>
        <v>44093</v>
      </c>
      <c r="K177" s="2"/>
    </row>
    <row r="178" spans="1:11" ht="15">
      <c r="A178" s="2"/>
      <c r="B178" s="28">
        <f>IF(E178="","",ROWS($B$6:B178))</f>
        <v>173</v>
      </c>
      <c r="C178" s="29">
        <f>IF(OR(SD!A174=""),"",SD!A174)</f>
        <v>10</v>
      </c>
      <c r="D178" s="29">
        <f>IF(OR(SD!C174=""),"",SD!C174)</f>
        <v>873</v>
      </c>
      <c r="E178" s="29" t="str">
        <f>IF(OR(SD!E174=""),"",SD!E174)</f>
        <v>abc173</v>
      </c>
      <c r="F178" s="29" t="str">
        <f>IF(OR(SD!G174=""),"",SD!G174)</f>
        <v>xyz173</v>
      </c>
      <c r="G178" s="29" t="str">
        <f>IF(OR(SD!I174=""),"",SD!I174)</f>
        <v>M</v>
      </c>
      <c r="H178" s="29" t="str">
        <f>IF(OR(SD!O174=""),"",SD!O174)</f>
        <v>SC</v>
      </c>
      <c r="I178" s="30">
        <f>IF(OR(SD!V174=""),"",SD!V174)</f>
        <v>7891428970</v>
      </c>
      <c r="J178" s="31">
        <f>IF(SD!D174="","",SD!D174)</f>
        <v>41871</v>
      </c>
      <c r="K178" s="2"/>
    </row>
    <row r="179" spans="1:11" ht="15">
      <c r="A179" s="2"/>
      <c r="B179" s="28">
        <f>IF(E179="","",ROWS($B$6:B179))</f>
        <v>174</v>
      </c>
      <c r="C179" s="29">
        <f>IF(OR(SD!A175=""),"",SD!A175)</f>
        <v>10</v>
      </c>
      <c r="D179" s="29">
        <f>IF(OR(SD!C175=""),"",SD!C175)</f>
        <v>874</v>
      </c>
      <c r="E179" s="29" t="str">
        <f>IF(OR(SD!E175=""),"",SD!E175)</f>
        <v>abc174</v>
      </c>
      <c r="F179" s="29" t="str">
        <f>IF(OR(SD!G175=""),"",SD!G175)</f>
        <v>xyz174</v>
      </c>
      <c r="G179" s="29" t="str">
        <f>IF(OR(SD!I175=""),"",SD!I175)</f>
        <v>F</v>
      </c>
      <c r="H179" s="29" t="str">
        <f>IF(OR(SD!O175=""),"",SD!O175)</f>
        <v>SC</v>
      </c>
      <c r="I179" s="30">
        <f>IF(OR(SD!V175=""),"",SD!V175)</f>
        <v>9772057361</v>
      </c>
      <c r="J179" s="31">
        <f>IF(SD!D175="","",SD!D175)</f>
        <v>41871</v>
      </c>
      <c r="K179" s="2"/>
    </row>
    <row r="180" spans="1:11" ht="15">
      <c r="A180" s="2"/>
      <c r="B180" s="28">
        <f>IF(E180="","",ROWS($B$6:B180))</f>
        <v>175</v>
      </c>
      <c r="C180" s="29">
        <f>IF(OR(SD!A176=""),"",SD!A176)</f>
        <v>10</v>
      </c>
      <c r="D180" s="29">
        <f>IF(OR(SD!C176=""),"",SD!C176)</f>
        <v>875</v>
      </c>
      <c r="E180" s="29" t="str">
        <f>IF(OR(SD!E176=""),"",SD!E176)</f>
        <v>abc175</v>
      </c>
      <c r="F180" s="29" t="str">
        <f>IF(OR(SD!G176=""),"",SD!G176)</f>
        <v>xyz175</v>
      </c>
      <c r="G180" s="29" t="str">
        <f>IF(OR(SD!I176=""),"",SD!I176)</f>
        <v>F</v>
      </c>
      <c r="H180" s="29" t="str">
        <f>IF(OR(SD!O176=""),"",SD!O176)</f>
        <v>SC</v>
      </c>
      <c r="I180" s="30">
        <f>IF(OR(SD!V176=""),"",SD!V176)</f>
        <v>9660388726</v>
      </c>
      <c r="J180" s="31">
        <f>IF(SD!D176="","",SD!D176)</f>
        <v>42200</v>
      </c>
      <c r="K180" s="2"/>
    </row>
    <row r="181" spans="1:11" ht="15">
      <c r="A181" s="2"/>
      <c r="B181" s="28">
        <f>IF(E181="","",ROWS($B$6:B181))</f>
        <v>176</v>
      </c>
      <c r="C181" s="29">
        <f>IF(OR(SD!A177=""),"",SD!A177)</f>
        <v>10</v>
      </c>
      <c r="D181" s="29">
        <f>IF(OR(SD!C177=""),"",SD!C177)</f>
        <v>876</v>
      </c>
      <c r="E181" s="29" t="str">
        <f>IF(OR(SD!E177=""),"",SD!E177)</f>
        <v>abc176</v>
      </c>
      <c r="F181" s="29" t="str">
        <f>IF(OR(SD!G177=""),"",SD!G177)</f>
        <v>xyz176</v>
      </c>
      <c r="G181" s="29" t="str">
        <f>IF(OR(SD!I177=""),"",SD!I177)</f>
        <v>F</v>
      </c>
      <c r="H181" s="29" t="str">
        <f>IF(OR(SD!O177=""),"",SD!O177)</f>
        <v>SC</v>
      </c>
      <c r="I181" s="30">
        <f>IF(OR(SD!V177=""),"",SD!V177)</f>
        <v>9672592748</v>
      </c>
      <c r="J181" s="31">
        <f>IF(SD!D177="","",SD!D177)</f>
        <v>43302</v>
      </c>
      <c r="K181" s="2"/>
    </row>
    <row r="182" spans="1:11" ht="15">
      <c r="A182" s="2"/>
      <c r="B182" s="28">
        <f>IF(E182="","",ROWS($B$6:B182))</f>
        <v>177</v>
      </c>
      <c r="C182" s="29">
        <f>IF(OR(SD!A178=""),"",SD!A178)</f>
        <v>10</v>
      </c>
      <c r="D182" s="29">
        <f>IF(OR(SD!C178=""),"",SD!C178)</f>
        <v>877</v>
      </c>
      <c r="E182" s="29" t="str">
        <f>IF(OR(SD!E178=""),"",SD!E178)</f>
        <v>abc177</v>
      </c>
      <c r="F182" s="29" t="str">
        <f>IF(OR(SD!G178=""),"",SD!G178)</f>
        <v>xyz177</v>
      </c>
      <c r="G182" s="29" t="str">
        <f>IF(OR(SD!I178=""),"",SD!I178)</f>
        <v>F</v>
      </c>
      <c r="H182" s="29" t="str">
        <f>IF(OR(SD!O178=""),"",SD!O178)</f>
        <v>OBC</v>
      </c>
      <c r="I182" s="30">
        <f>IF(OR(SD!V178=""),"",SD!V178)</f>
        <v>9610345874</v>
      </c>
      <c r="J182" s="31">
        <f>IF(SD!D178="","",SD!D178)</f>
        <v>41871</v>
      </c>
      <c r="K182" s="2"/>
    </row>
    <row r="183" spans="1:11" ht="15">
      <c r="A183" s="2"/>
      <c r="B183" s="28">
        <f>IF(E183="","",ROWS($B$6:B183))</f>
        <v>178</v>
      </c>
      <c r="C183" s="29">
        <f>IF(OR(SD!A179=""),"",SD!A179)</f>
        <v>10</v>
      </c>
      <c r="D183" s="29">
        <f>IF(OR(SD!C179=""),"",SD!C179)</f>
        <v>878</v>
      </c>
      <c r="E183" s="29" t="str">
        <f>IF(OR(SD!E179=""),"",SD!E179)</f>
        <v>abc178</v>
      </c>
      <c r="F183" s="29" t="str">
        <f>IF(OR(SD!G179=""),"",SD!G179)</f>
        <v>xyz178</v>
      </c>
      <c r="G183" s="29" t="str">
        <f>IF(OR(SD!I179=""),"",SD!I179)</f>
        <v>M</v>
      </c>
      <c r="H183" s="29" t="str">
        <f>IF(OR(SD!O179=""),"",SD!O179)</f>
        <v>OBC</v>
      </c>
      <c r="I183" s="30">
        <f>IF(OR(SD!V179=""),"",SD!V179)</f>
        <v>7357819502</v>
      </c>
      <c r="J183" s="31">
        <f>IF(SD!D179="","",SD!D179)</f>
        <v>44086</v>
      </c>
      <c r="K183" s="2"/>
    </row>
    <row r="184" spans="1:11" ht="15">
      <c r="A184" s="2"/>
      <c r="B184" s="28">
        <f>IF(E184="","",ROWS($B$6:B184))</f>
        <v>179</v>
      </c>
      <c r="C184" s="29">
        <f>IF(OR(SD!A180=""),"",SD!A180)</f>
        <v>10</v>
      </c>
      <c r="D184" s="29">
        <f>IF(OR(SD!C180=""),"",SD!C180)</f>
        <v>879</v>
      </c>
      <c r="E184" s="29" t="str">
        <f>IF(OR(SD!E180=""),"",SD!E180)</f>
        <v>abc179</v>
      </c>
      <c r="F184" s="29" t="str">
        <f>IF(OR(SD!G180=""),"",SD!G180)</f>
        <v>xyz179</v>
      </c>
      <c r="G184" s="29" t="str">
        <f>IF(OR(SD!I180=""),"",SD!I180)</f>
        <v>F</v>
      </c>
      <c r="H184" s="29" t="str">
        <f>IF(OR(SD!O180=""),"",SD!O180)</f>
        <v>OBC</v>
      </c>
      <c r="I184" s="30">
        <f>IF(OR(SD!V180=""),"",SD!V180)</f>
        <v>9414984798</v>
      </c>
      <c r="J184" s="31">
        <f>IF(SD!D180="","",SD!D180)</f>
        <v>44093</v>
      </c>
      <c r="K184" s="2"/>
    </row>
    <row r="185" spans="1:11" ht="15">
      <c r="A185" s="2"/>
      <c r="B185" s="28">
        <f>IF(E185="","",ROWS($B$6:B185))</f>
        <v>180</v>
      </c>
      <c r="C185" s="29">
        <f>IF(OR(SD!A181=""),"",SD!A181)</f>
        <v>10</v>
      </c>
      <c r="D185" s="29">
        <f>IF(OR(SD!C181=""),"",SD!C181)</f>
        <v>880</v>
      </c>
      <c r="E185" s="29" t="str">
        <f>IF(OR(SD!E181=""),"",SD!E181)</f>
        <v>abc180</v>
      </c>
      <c r="F185" s="29" t="str">
        <f>IF(OR(SD!G181=""),"",SD!G181)</f>
        <v>xyz180</v>
      </c>
      <c r="G185" s="29" t="str">
        <f>IF(OR(SD!I181=""),"",SD!I181)</f>
        <v>F</v>
      </c>
      <c r="H185" s="29" t="str">
        <f>IF(OR(SD!O181=""),"",SD!O181)</f>
        <v>SC</v>
      </c>
      <c r="I185" s="30">
        <f>IF(OR(SD!V181=""),"",SD!V181)</f>
        <v>9887054335</v>
      </c>
      <c r="J185" s="31">
        <f>IF(SD!D181="","",SD!D181)</f>
        <v>42198</v>
      </c>
      <c r="K185" s="2"/>
    </row>
    <row r="186" spans="1:11" ht="15">
      <c r="A186" s="2"/>
      <c r="B186" s="28">
        <f>IF(E186="","",ROWS($B$6:B186))</f>
        <v>181</v>
      </c>
      <c r="C186" s="29">
        <f>IF(OR(SD!A182=""),"",SD!A182)</f>
        <v>10</v>
      </c>
      <c r="D186" s="29">
        <f>IF(OR(SD!C182=""),"",SD!C182)</f>
        <v>881</v>
      </c>
      <c r="E186" s="29" t="str">
        <f>IF(OR(SD!E182=""),"",SD!E182)</f>
        <v>abc181</v>
      </c>
      <c r="F186" s="29" t="str">
        <f>IF(OR(SD!G182=""),"",SD!G182)</f>
        <v>xyz181</v>
      </c>
      <c r="G186" s="29" t="str">
        <f>IF(OR(SD!I182=""),"",SD!I182)</f>
        <v>F</v>
      </c>
      <c r="H186" s="29" t="str">
        <f>IF(OR(SD!O182=""),"",SD!O182)</f>
        <v>SC</v>
      </c>
      <c r="I186" s="30">
        <f>IF(OR(SD!V182=""),"",SD!V182)</f>
        <v>9610269622</v>
      </c>
      <c r="J186" s="31">
        <f>IF(SD!D182="","",SD!D182)</f>
        <v>41871</v>
      </c>
      <c r="K186" s="2"/>
    </row>
    <row r="187" spans="1:11" ht="15">
      <c r="A187" s="2"/>
      <c r="B187" s="28">
        <f>IF(E187="","",ROWS($B$6:B187))</f>
        <v>182</v>
      </c>
      <c r="C187" s="29">
        <f>IF(OR(SD!A183=""),"",SD!A183)</f>
        <v>10</v>
      </c>
      <c r="D187" s="29">
        <f>IF(OR(SD!C183=""),"",SD!C183)</f>
        <v>882</v>
      </c>
      <c r="E187" s="29" t="str">
        <f>IF(OR(SD!E183=""),"",SD!E183)</f>
        <v>abc182</v>
      </c>
      <c r="F187" s="29" t="str">
        <f>IF(OR(SD!G183=""),"",SD!G183)</f>
        <v>xyz182</v>
      </c>
      <c r="G187" s="29" t="str">
        <f>IF(OR(SD!I183=""),"",SD!I183)</f>
        <v>F</v>
      </c>
      <c r="H187" s="29" t="str">
        <f>IF(OR(SD!O183=""),"",SD!O183)</f>
        <v>OBC</v>
      </c>
      <c r="I187" s="30">
        <f>IF(OR(SD!V183=""),"",SD!V183)</f>
        <v>9783599940</v>
      </c>
      <c r="J187" s="31">
        <f>IF(SD!D183="","",SD!D183)</f>
        <v>43665</v>
      </c>
      <c r="K187" s="2"/>
    </row>
    <row r="188" spans="1:11" ht="15">
      <c r="A188" s="2"/>
      <c r="B188" s="28">
        <f>IF(E188="","",ROWS($B$6:B188))</f>
        <v>183</v>
      </c>
      <c r="C188" s="29">
        <f>IF(OR(SD!A184=""),"",SD!A184)</f>
        <v>10</v>
      </c>
      <c r="D188" s="29">
        <f>IF(OR(SD!C184=""),"",SD!C184)</f>
        <v>883</v>
      </c>
      <c r="E188" s="29" t="str">
        <f>IF(OR(SD!E184=""),"",SD!E184)</f>
        <v>abc183</v>
      </c>
      <c r="F188" s="29" t="str">
        <f>IF(OR(SD!G184=""),"",SD!G184)</f>
        <v>xyz183</v>
      </c>
      <c r="G188" s="29" t="str">
        <f>IF(OR(SD!I184=""),"",SD!I184)</f>
        <v>M</v>
      </c>
      <c r="H188" s="29" t="str">
        <f>IF(OR(SD!O184=""),"",SD!O184)</f>
        <v>OBC</v>
      </c>
      <c r="I188" s="30">
        <f>IF(OR(SD!V184=""),"",SD!V184)</f>
        <v>6376182311</v>
      </c>
      <c r="J188" s="31">
        <f>IF(SD!D184="","",SD!D184)</f>
        <v>44226</v>
      </c>
      <c r="K188" s="2"/>
    </row>
    <row r="189" spans="1:11" ht="15">
      <c r="A189" s="2"/>
      <c r="B189" s="28">
        <f>IF(E189="","",ROWS($B$6:B189))</f>
        <v>184</v>
      </c>
      <c r="C189" s="29">
        <f>IF(OR(SD!A185=""),"",SD!A185)</f>
        <v>10</v>
      </c>
      <c r="D189" s="29">
        <f>IF(OR(SD!C185=""),"",SD!C185)</f>
        <v>884</v>
      </c>
      <c r="E189" s="29" t="str">
        <f>IF(OR(SD!E185=""),"",SD!E185)</f>
        <v>abc184</v>
      </c>
      <c r="F189" s="29" t="str">
        <f>IF(OR(SD!G185=""),"",SD!G185)</f>
        <v>xyz184</v>
      </c>
      <c r="G189" s="29" t="str">
        <f>IF(OR(SD!I185=""),"",SD!I185)</f>
        <v>M</v>
      </c>
      <c r="H189" s="29" t="str">
        <f>IF(OR(SD!O185=""),"",SD!O185)</f>
        <v>OBC</v>
      </c>
      <c r="I189" s="30">
        <f>IF(OR(SD!V185=""),"",SD!V185)</f>
        <v>6376009453</v>
      </c>
      <c r="J189" s="31">
        <f>IF(SD!D185="","",SD!D185)</f>
        <v>43677</v>
      </c>
      <c r="K189" s="2"/>
    </row>
    <row r="190" spans="1:11" ht="15">
      <c r="A190" s="2"/>
      <c r="B190" s="28">
        <f>IF(E190="","",ROWS($B$6:B190))</f>
        <v>185</v>
      </c>
      <c r="C190" s="29">
        <f>IF(OR(SD!A186=""),"",SD!A186)</f>
        <v>10</v>
      </c>
      <c r="D190" s="29">
        <f>IF(OR(SD!C186=""),"",SD!C186)</f>
        <v>885</v>
      </c>
      <c r="E190" s="29" t="str">
        <f>IF(OR(SD!E186=""),"",SD!E186)</f>
        <v>abc185</v>
      </c>
      <c r="F190" s="29" t="str">
        <f>IF(OR(SD!G186=""),"",SD!G186)</f>
        <v>xyz185</v>
      </c>
      <c r="G190" s="29" t="str">
        <f>IF(OR(SD!I186=""),"",SD!I186)</f>
        <v>F</v>
      </c>
      <c r="H190" s="29" t="str">
        <f>IF(OR(SD!O186=""),"",SD!O186)</f>
        <v>SC</v>
      </c>
      <c r="I190" s="30">
        <f>IF(OR(SD!V186=""),"",SD!V186)</f>
        <v>9772129541</v>
      </c>
      <c r="J190" s="31">
        <f>IF(SD!D186="","",SD!D186)</f>
        <v>41871</v>
      </c>
      <c r="K190" s="2"/>
    </row>
    <row r="191" spans="1:11" ht="15">
      <c r="A191" s="2"/>
      <c r="B191" s="28">
        <f>IF(E191="","",ROWS($B$6:B191))</f>
        <v>186</v>
      </c>
      <c r="C191" s="29">
        <f>IF(OR(SD!A187=""),"",SD!A187)</f>
        <v>10</v>
      </c>
      <c r="D191" s="29">
        <f>IF(OR(SD!C187=""),"",SD!C187)</f>
        <v>886</v>
      </c>
      <c r="E191" s="29" t="str">
        <f>IF(OR(SD!E187=""),"",SD!E187)</f>
        <v>abc186</v>
      </c>
      <c r="F191" s="29" t="str">
        <f>IF(OR(SD!G187=""),"",SD!G187)</f>
        <v>xyz186</v>
      </c>
      <c r="G191" s="29" t="str">
        <f>IF(OR(SD!I187=""),"",SD!I187)</f>
        <v>M</v>
      </c>
      <c r="H191" s="29" t="str">
        <f>IF(OR(SD!O187=""),"",SD!O187)</f>
        <v>OBC</v>
      </c>
      <c r="I191" s="30">
        <f>IF(OR(SD!V187=""),"",SD!V187)</f>
        <v>9982492186</v>
      </c>
      <c r="J191" s="31">
        <f>IF(SD!D187="","",SD!D187)</f>
        <v>42922</v>
      </c>
      <c r="K191" s="2"/>
    </row>
    <row r="192" spans="1:11" ht="15">
      <c r="A192" s="2"/>
      <c r="B192" s="28">
        <f>IF(E192="","",ROWS($B$6:B192))</f>
        <v>187</v>
      </c>
      <c r="C192" s="29">
        <f>IF(OR(SD!A188=""),"",SD!A188)</f>
        <v>10</v>
      </c>
      <c r="D192" s="29">
        <f>IF(OR(SD!C188=""),"",SD!C188)</f>
        <v>887</v>
      </c>
      <c r="E192" s="29" t="str">
        <f>IF(OR(SD!E188=""),"",SD!E188)</f>
        <v>abc187</v>
      </c>
      <c r="F192" s="29" t="str">
        <f>IF(OR(SD!G188=""),"",SD!G188)</f>
        <v>xyz187</v>
      </c>
      <c r="G192" s="29" t="str">
        <f>IF(OR(SD!I188=""),"",SD!I188)</f>
        <v>F</v>
      </c>
      <c r="H192" s="29" t="str">
        <f>IF(OR(SD!O188=""),"",SD!O188)</f>
        <v>OBC</v>
      </c>
      <c r="I192" s="30">
        <f>IF(OR(SD!V188=""),"",SD!V188)</f>
        <v>9672690359</v>
      </c>
      <c r="J192" s="31">
        <f>IF(SD!D188="","",SD!D188)</f>
        <v>41871</v>
      </c>
      <c r="K192" s="2"/>
    </row>
    <row r="193" spans="1:11" ht="15">
      <c r="A193" s="2"/>
      <c r="B193" s="28">
        <f>IF(E193="","",ROWS($B$6:B193))</f>
        <v>188</v>
      </c>
      <c r="C193" s="29">
        <f>IF(OR(SD!A189=""),"",SD!A189)</f>
        <v>10</v>
      </c>
      <c r="D193" s="29">
        <f>IF(OR(SD!C189=""),"",SD!C189)</f>
        <v>888</v>
      </c>
      <c r="E193" s="29" t="str">
        <f>IF(OR(SD!E189=""),"",SD!E189)</f>
        <v>abc188</v>
      </c>
      <c r="F193" s="29" t="str">
        <f>IF(OR(SD!G189=""),"",SD!G189)</f>
        <v>xyz188</v>
      </c>
      <c r="G193" s="29" t="str">
        <f>IF(OR(SD!I189=""),"",SD!I189)</f>
        <v>F</v>
      </c>
      <c r="H193" s="29" t="str">
        <f>IF(OR(SD!O189=""),"",SD!O189)</f>
        <v>OBC</v>
      </c>
      <c r="I193" s="30">
        <f>IF(OR(SD!V189=""),"",SD!V189)</f>
        <v>9414505355</v>
      </c>
      <c r="J193" s="31">
        <f>IF(SD!D189="","",SD!D189)</f>
        <v>44169</v>
      </c>
      <c r="K193" s="2"/>
    </row>
    <row r="194" spans="1:11" ht="15">
      <c r="A194" s="2"/>
      <c r="B194" s="28">
        <f>IF(E194="","",ROWS($B$6:B194))</f>
        <v>189</v>
      </c>
      <c r="C194" s="29">
        <f>IF(OR(SD!A190=""),"",SD!A190)</f>
        <v>10</v>
      </c>
      <c r="D194" s="29">
        <f>IF(OR(SD!C190=""),"",SD!C190)</f>
        <v>889</v>
      </c>
      <c r="E194" s="29" t="str">
        <f>IF(OR(SD!E190=""),"",SD!E190)</f>
        <v>abc189</v>
      </c>
      <c r="F194" s="29" t="str">
        <f>IF(OR(SD!G190=""),"",SD!G190)</f>
        <v>xyz189</v>
      </c>
      <c r="G194" s="29" t="str">
        <f>IF(OR(SD!I190=""),"",SD!I190)</f>
        <v>F</v>
      </c>
      <c r="H194" s="29" t="str">
        <f>IF(OR(SD!O190=""),"",SD!O190)</f>
        <v>OBC</v>
      </c>
      <c r="I194" s="30">
        <f>IF(OR(SD!V190=""),"",SD!V190)</f>
        <v>9628753401</v>
      </c>
      <c r="J194" s="31">
        <f>IF(SD!D190="","",SD!D190)</f>
        <v>41871</v>
      </c>
      <c r="K194" s="2"/>
    </row>
    <row r="195" spans="1:11" ht="15">
      <c r="A195" s="2"/>
      <c r="B195" s="28">
        <f>IF(E195="","",ROWS($B$6:B195))</f>
        <v>190</v>
      </c>
      <c r="C195" s="29">
        <f>IF(OR(SD!A191=""),"",SD!A191)</f>
        <v>10</v>
      </c>
      <c r="D195" s="29">
        <f>IF(OR(SD!C191=""),"",SD!C191)</f>
        <v>890</v>
      </c>
      <c r="E195" s="29" t="str">
        <f>IF(OR(SD!E191=""),"",SD!E191)</f>
        <v>abc190</v>
      </c>
      <c r="F195" s="29" t="str">
        <f>IF(OR(SD!G191=""),"",SD!G191)</f>
        <v>xyz190</v>
      </c>
      <c r="G195" s="29" t="str">
        <f>IF(OR(SD!I191=""),"",SD!I191)</f>
        <v>M</v>
      </c>
      <c r="H195" s="29" t="str">
        <f>IF(OR(SD!O191=""),"",SD!O191)</f>
        <v>SC</v>
      </c>
      <c r="I195" s="30">
        <f>IF(OR(SD!V191=""),"",SD!V191)</f>
        <v>8502924690</v>
      </c>
      <c r="J195" s="31">
        <f>IF(SD!D191="","",SD!D191)</f>
        <v>43662</v>
      </c>
      <c r="K195" s="2"/>
    </row>
    <row r="196" spans="1:11" ht="15">
      <c r="A196" s="2"/>
      <c r="B196" s="28">
        <f>IF(E196="","",ROWS($B$6:B196))</f>
        <v>191</v>
      </c>
      <c r="C196" s="29">
        <f>IF(OR(SD!A192=""),"",SD!A192)</f>
        <v>10</v>
      </c>
      <c r="D196" s="29">
        <f>IF(OR(SD!C192=""),"",SD!C192)</f>
        <v>891</v>
      </c>
      <c r="E196" s="29" t="str">
        <f>IF(OR(SD!E192=""),"",SD!E192)</f>
        <v>abc191</v>
      </c>
      <c r="F196" s="29" t="str">
        <f>IF(OR(SD!G192=""),"",SD!G192)</f>
        <v>xyz191</v>
      </c>
      <c r="G196" s="29" t="str">
        <f>IF(OR(SD!I192=""),"",SD!I192)</f>
        <v>F</v>
      </c>
      <c r="H196" s="29" t="str">
        <f>IF(OR(SD!O192=""),"",SD!O192)</f>
        <v>SC</v>
      </c>
      <c r="I196" s="30">
        <f>IF(OR(SD!V192=""),"",SD!V192)</f>
        <v>9982833127</v>
      </c>
      <c r="J196" s="31">
        <f>IF(SD!D192="","",SD!D192)</f>
        <v>43671</v>
      </c>
      <c r="K196" s="2"/>
    </row>
    <row r="197" spans="1:11" ht="15">
      <c r="A197" s="2"/>
      <c r="B197" s="28">
        <f>IF(E197="","",ROWS($B$6:B197))</f>
        <v>192</v>
      </c>
      <c r="C197" s="29">
        <f>IF(OR(SD!A193=""),"",SD!A193)</f>
        <v>10</v>
      </c>
      <c r="D197" s="29">
        <f>IF(OR(SD!C193=""),"",SD!C193)</f>
        <v>892</v>
      </c>
      <c r="E197" s="29" t="str">
        <f>IF(OR(SD!E193=""),"",SD!E193)</f>
        <v>abc192</v>
      </c>
      <c r="F197" s="29" t="str">
        <f>IF(OR(SD!G193=""),"",SD!G193)</f>
        <v>xyz192</v>
      </c>
      <c r="G197" s="29" t="str">
        <f>IF(OR(SD!I193=""),"",SD!I193)</f>
        <v>F</v>
      </c>
      <c r="H197" s="29" t="str">
        <f>IF(OR(SD!O193=""),"",SD!O193)</f>
        <v>SC</v>
      </c>
      <c r="I197" s="30">
        <f>IF(OR(SD!V193=""),"",SD!V193)</f>
        <v>9785807147</v>
      </c>
      <c r="J197" s="31">
        <f>IF(SD!D193="","",SD!D193)</f>
        <v>42926</v>
      </c>
      <c r="K197" s="2"/>
    </row>
    <row r="198" spans="1:11" ht="15">
      <c r="A198" s="2"/>
      <c r="B198" s="28">
        <f>IF(E198="","",ROWS($B$6:B198))</f>
        <v>193</v>
      </c>
      <c r="C198" s="29">
        <f>IF(OR(SD!A194=""),"",SD!A194)</f>
        <v>10</v>
      </c>
      <c r="D198" s="29">
        <f>IF(OR(SD!C194=""),"",SD!C194)</f>
        <v>893</v>
      </c>
      <c r="E198" s="29" t="str">
        <f>IF(OR(SD!E194=""),"",SD!E194)</f>
        <v>abc193</v>
      </c>
      <c r="F198" s="29" t="str">
        <f>IF(OR(SD!G194=""),"",SD!G194)</f>
        <v>xyz193</v>
      </c>
      <c r="G198" s="29" t="str">
        <f>IF(OR(SD!I194=""),"",SD!I194)</f>
        <v>M</v>
      </c>
      <c r="H198" s="29" t="str">
        <f>IF(OR(SD!O194=""),"",SD!O194)</f>
        <v>SC</v>
      </c>
      <c r="I198" s="30">
        <f>IF(OR(SD!V194=""),"",SD!V194)</f>
        <v>9461374675</v>
      </c>
      <c r="J198" s="31">
        <f>IF(SD!D194="","",SD!D194)</f>
        <v>43678</v>
      </c>
      <c r="K198" s="2"/>
    </row>
    <row r="199" spans="1:11" ht="15">
      <c r="A199" s="2"/>
      <c r="B199" s="28">
        <f>IF(E199="","",ROWS($B$6:B199))</f>
        <v>194</v>
      </c>
      <c r="C199" s="29">
        <f>IF(OR(SD!A195=""),"",SD!A195)</f>
        <v>10</v>
      </c>
      <c r="D199" s="29">
        <f>IF(OR(SD!C195=""),"",SD!C195)</f>
        <v>894</v>
      </c>
      <c r="E199" s="29" t="str">
        <f>IF(OR(SD!E195=""),"",SD!E195)</f>
        <v>abc194</v>
      </c>
      <c r="F199" s="29" t="str">
        <f>IF(OR(SD!G195=""),"",SD!G195)</f>
        <v>xyz194</v>
      </c>
      <c r="G199" s="29" t="str">
        <f>IF(OR(SD!I195=""),"",SD!I195)</f>
        <v>F</v>
      </c>
      <c r="H199" s="29" t="str">
        <f>IF(OR(SD!O195=""),"",SD!O195)</f>
        <v>OBC</v>
      </c>
      <c r="I199" s="30">
        <f>IF(OR(SD!V195=""),"",SD!V195)</f>
        <v>7740828502</v>
      </c>
      <c r="J199" s="31">
        <f>IF(SD!D195="","",SD!D195)</f>
        <v>44061</v>
      </c>
      <c r="K199" s="2"/>
    </row>
    <row r="200" spans="1:11" ht="15">
      <c r="A200" s="2"/>
      <c r="B200" s="28">
        <f>IF(E200="","",ROWS($B$6:B200))</f>
        <v>195</v>
      </c>
      <c r="C200" s="29">
        <f>IF(OR(SD!A196=""),"",SD!A196)</f>
        <v>10</v>
      </c>
      <c r="D200" s="29">
        <f>IF(OR(SD!C196=""),"",SD!C196)</f>
        <v>895</v>
      </c>
      <c r="E200" s="29" t="str">
        <f>IF(OR(SD!E196=""),"",SD!E196)</f>
        <v>abc195</v>
      </c>
      <c r="F200" s="29" t="str">
        <f>IF(OR(SD!G196=""),"",SD!G196)</f>
        <v>xyz195</v>
      </c>
      <c r="G200" s="29" t="str">
        <f>IF(OR(SD!I196=""),"",SD!I196)</f>
        <v>F</v>
      </c>
      <c r="H200" s="29" t="str">
        <f>IF(OR(SD!O196=""),"",SD!O196)</f>
        <v>SC</v>
      </c>
      <c r="I200" s="30">
        <f>IF(OR(SD!V196=""),"",SD!V196)</f>
        <v>9649550661</v>
      </c>
      <c r="J200" s="31">
        <f>IF(SD!D196="","",SD!D196)</f>
        <v>43302</v>
      </c>
      <c r="K200" s="2"/>
    </row>
    <row r="201" spans="1:11" ht="15">
      <c r="A201" s="2"/>
      <c r="B201" s="28">
        <f>IF(E201="","",ROWS($B$6:B201))</f>
        <v>196</v>
      </c>
      <c r="C201" s="29">
        <f>IF(OR(SD!A197=""),"",SD!A197)</f>
        <v>10</v>
      </c>
      <c r="D201" s="29">
        <f>IF(OR(SD!C197=""),"",SD!C197)</f>
        <v>896</v>
      </c>
      <c r="E201" s="29" t="str">
        <f>IF(OR(SD!E197=""),"",SD!E197)</f>
        <v>abc196</v>
      </c>
      <c r="F201" s="29" t="str">
        <f>IF(OR(SD!G197=""),"",SD!G197)</f>
        <v>xyz196</v>
      </c>
      <c r="G201" s="29" t="str">
        <f>IF(OR(SD!I197=""),"",SD!I197)</f>
        <v>M</v>
      </c>
      <c r="H201" s="29" t="str">
        <f>IF(OR(SD!O197=""),"",SD!O197)</f>
        <v>OBC</v>
      </c>
      <c r="I201" s="30">
        <f>IF(OR(SD!V197=""),"",SD!V197)</f>
        <v>9694703389</v>
      </c>
      <c r="J201" s="31">
        <f>IF(SD!D197="","",SD!D197)</f>
        <v>43668</v>
      </c>
      <c r="K201" s="2"/>
    </row>
    <row r="202" spans="1:11" ht="15">
      <c r="A202" s="2"/>
      <c r="B202" s="28">
        <f>IF(E202="","",ROWS($B$6:B202))</f>
        <v>197</v>
      </c>
      <c r="C202" s="29">
        <f>IF(OR(SD!A198=""),"",SD!A198)</f>
        <v>10</v>
      </c>
      <c r="D202" s="29">
        <f>IF(OR(SD!C198=""),"",SD!C198)</f>
        <v>897</v>
      </c>
      <c r="E202" s="29" t="str">
        <f>IF(OR(SD!E198=""),"",SD!E198)</f>
        <v>abc197</v>
      </c>
      <c r="F202" s="29" t="str">
        <f>IF(OR(SD!G198=""),"",SD!G198)</f>
        <v>xyz197</v>
      </c>
      <c r="G202" s="29" t="str">
        <f>IF(OR(SD!I198=""),"",SD!I198)</f>
        <v>M</v>
      </c>
      <c r="H202" s="29" t="str">
        <f>IF(OR(SD!O198=""),"",SD!O198)</f>
        <v>SC</v>
      </c>
      <c r="I202" s="30">
        <f>IF(OR(SD!V198=""),"",SD!V198)</f>
        <v>8107055392</v>
      </c>
      <c r="J202" s="31">
        <f>IF(SD!D198="","",SD!D198)</f>
        <v>44074</v>
      </c>
      <c r="K202" s="2"/>
    </row>
    <row r="203" spans="1:11" ht="15">
      <c r="A203" s="2"/>
      <c r="B203" s="28">
        <f>IF(E203="","",ROWS($B$6:B203))</f>
        <v>198</v>
      </c>
      <c r="C203" s="29">
        <f>IF(OR(SD!A199=""),"",SD!A199)</f>
        <v>10</v>
      </c>
      <c r="D203" s="29">
        <f>IF(OR(SD!C199=""),"",SD!C199)</f>
        <v>898</v>
      </c>
      <c r="E203" s="29" t="str">
        <f>IF(OR(SD!E199=""),"",SD!E199)</f>
        <v>abc198</v>
      </c>
      <c r="F203" s="29" t="str">
        <f>IF(OR(SD!G199=""),"",SD!G199)</f>
        <v>xyz198</v>
      </c>
      <c r="G203" s="29" t="str">
        <f>IF(OR(SD!I199=""),"",SD!I199)</f>
        <v>M</v>
      </c>
      <c r="H203" s="29" t="str">
        <f>IF(OR(SD!O199=""),"",SD!O199)</f>
        <v>SC</v>
      </c>
      <c r="I203" s="30">
        <f>IF(OR(SD!V199=""),"",SD!V199)</f>
        <v>8890702546</v>
      </c>
      <c r="J203" s="31">
        <f>IF(SD!D199="","",SD!D199)</f>
        <v>43292</v>
      </c>
      <c r="K203" s="2"/>
    </row>
    <row r="204" spans="1:11" ht="15">
      <c r="A204" s="2"/>
      <c r="B204" s="28">
        <f>IF(E204="","",ROWS($B$6:B204))</f>
        <v>199</v>
      </c>
      <c r="C204" s="29">
        <f>IF(OR(SD!A200=""),"",SD!A200)</f>
        <v>12</v>
      </c>
      <c r="D204" s="29">
        <f>IF(OR(SD!C200=""),"",SD!C200)</f>
        <v>899</v>
      </c>
      <c r="E204" s="29" t="str">
        <f>IF(OR(SD!E200=""),"",SD!E200)</f>
        <v>abc199</v>
      </c>
      <c r="F204" s="29" t="str">
        <f>IF(OR(SD!G200=""),"",SD!G200)</f>
        <v>xyz199</v>
      </c>
      <c r="G204" s="29" t="str">
        <f>IF(OR(SD!I200=""),"",SD!I200)</f>
        <v>F</v>
      </c>
      <c r="H204" s="29" t="str">
        <f>IF(OR(SD!O200=""),"",SD!O200)</f>
        <v>OBC</v>
      </c>
      <c r="I204" s="30">
        <f>IF(OR(SD!V200=""),"",SD!V200)</f>
        <v>9799664712</v>
      </c>
      <c r="J204" s="31">
        <f>IF(SD!D200="","",SD!D200)</f>
        <v>41871</v>
      </c>
      <c r="K204" s="2"/>
    </row>
    <row r="205" spans="1:11" ht="15">
      <c r="A205" s="2"/>
      <c r="B205" s="28">
        <f>IF(E205="","",ROWS($B$6:B205))</f>
        <v>200</v>
      </c>
      <c r="C205" s="29">
        <f>IF(OR(SD!A201=""),"",SD!A201)</f>
        <v>12</v>
      </c>
      <c r="D205" s="29">
        <f>IF(OR(SD!C201=""),"",SD!C201)</f>
        <v>900</v>
      </c>
      <c r="E205" s="29" t="str">
        <f>IF(OR(SD!E201=""),"",SD!E201)</f>
        <v>abc200</v>
      </c>
      <c r="F205" s="29" t="str">
        <f>IF(OR(SD!G201=""),"",SD!G201)</f>
        <v>xyz200</v>
      </c>
      <c r="G205" s="29" t="str">
        <f>IF(OR(SD!I201=""),"",SD!I201)</f>
        <v>M</v>
      </c>
      <c r="H205" s="29" t="str">
        <f>IF(OR(SD!O201=""),"",SD!O201)</f>
        <v>SC</v>
      </c>
      <c r="I205" s="30">
        <f>IF(OR(SD!V201=""),"",SD!V201)</f>
        <v>9982833127</v>
      </c>
      <c r="J205" s="31">
        <f>IF(SD!D201="","",SD!D201)</f>
        <v>42556</v>
      </c>
      <c r="K205" s="2"/>
    </row>
    <row r="206" spans="1:11" ht="15">
      <c r="A206" s="2"/>
      <c r="B206" s="28">
        <f>IF(E206="","",ROWS($B$6:B206))</f>
        <v>201</v>
      </c>
      <c r="C206" s="29">
        <f>IF(OR(SD!A202=""),"",SD!A202)</f>
        <v>12</v>
      </c>
      <c r="D206" s="29">
        <f>IF(OR(SD!C202=""),"",SD!C202)</f>
        <v>901</v>
      </c>
      <c r="E206" s="29" t="str">
        <f>IF(OR(SD!E202=""),"",SD!E202)</f>
        <v>abc201</v>
      </c>
      <c r="F206" s="29" t="str">
        <f>IF(OR(SD!G202=""),"",SD!G202)</f>
        <v>xyz201</v>
      </c>
      <c r="G206" s="29" t="str">
        <f>IF(OR(SD!I202=""),"",SD!I202)</f>
        <v>F</v>
      </c>
      <c r="H206" s="29" t="str">
        <f>IF(OR(SD!O202=""),"",SD!O202)</f>
        <v>OBC</v>
      </c>
      <c r="I206" s="30">
        <f>IF(OR(SD!V202=""),"",SD!V202)</f>
        <v>9694703389</v>
      </c>
      <c r="J206" s="31">
        <f>IF(SD!D202="","",SD!D202)</f>
        <v>41871</v>
      </c>
      <c r="K206" s="2"/>
    </row>
    <row r="207" spans="1:11" ht="15">
      <c r="A207" s="2"/>
      <c r="B207" s="28">
        <f>IF(E207="","",ROWS($B$6:B207))</f>
        <v>202</v>
      </c>
      <c r="C207" s="29">
        <f>IF(OR(SD!A203=""),"",SD!A203)</f>
        <v>12</v>
      </c>
      <c r="D207" s="29">
        <f>IF(OR(SD!C203=""),"",SD!C203)</f>
        <v>902</v>
      </c>
      <c r="E207" s="29" t="str">
        <f>IF(OR(SD!E203=""),"",SD!E203)</f>
        <v>abc202</v>
      </c>
      <c r="F207" s="29" t="str">
        <f>IF(OR(SD!G203=""),"",SD!G203)</f>
        <v>xyz202</v>
      </c>
      <c r="G207" s="29" t="str">
        <f>IF(OR(SD!I203=""),"",SD!I203)</f>
        <v>M</v>
      </c>
      <c r="H207" s="29" t="str">
        <f>IF(OR(SD!O203=""),"",SD!O203)</f>
        <v>SC</v>
      </c>
      <c r="I207" s="30">
        <f>IF(OR(SD!V203=""),"",SD!V203)</f>
        <v>8114426865</v>
      </c>
      <c r="J207" s="31">
        <f>IF(SD!D203="","",SD!D203)</f>
        <v>42200</v>
      </c>
      <c r="K207" s="2"/>
    </row>
    <row r="208" spans="1:11" ht="15">
      <c r="A208" s="2"/>
      <c r="B208" s="28">
        <f>IF(E208="","",ROWS($B$6:B208))</f>
        <v>203</v>
      </c>
      <c r="C208" s="29">
        <f>IF(OR(SD!A204=""),"",SD!A204)</f>
        <v>12</v>
      </c>
      <c r="D208" s="29">
        <f>IF(OR(SD!C204=""),"",SD!C204)</f>
        <v>903</v>
      </c>
      <c r="E208" s="29" t="str">
        <f>IF(OR(SD!E204=""),"",SD!E204)</f>
        <v>abc203</v>
      </c>
      <c r="F208" s="29" t="str">
        <f>IF(OR(SD!G204=""),"",SD!G204)</f>
        <v>xyz203</v>
      </c>
      <c r="G208" s="29" t="str">
        <f>IF(OR(SD!I204=""),"",SD!I204)</f>
        <v>M</v>
      </c>
      <c r="H208" s="29" t="str">
        <f>IF(OR(SD!O204=""),"",SD!O204)</f>
        <v>OBC</v>
      </c>
      <c r="I208" s="30">
        <f>IF(OR(SD!V204=""),"",SD!V204)</f>
        <v>8104851953</v>
      </c>
      <c r="J208" s="31">
        <f>IF(SD!D204="","",SD!D204)</f>
        <v>42193</v>
      </c>
      <c r="K208" s="2"/>
    </row>
    <row r="209" spans="1:11" ht="15">
      <c r="A209" s="2"/>
      <c r="B209" s="28">
        <f>IF(E209="","",ROWS($B$6:B209))</f>
        <v>204</v>
      </c>
      <c r="C209" s="29">
        <f>IF(OR(SD!A205=""),"",SD!A205)</f>
        <v>12</v>
      </c>
      <c r="D209" s="29">
        <f>IF(OR(SD!C205=""),"",SD!C205)</f>
        <v>904</v>
      </c>
      <c r="E209" s="29" t="str">
        <f>IF(OR(SD!E205=""),"",SD!E205)</f>
        <v>abc204</v>
      </c>
      <c r="F209" s="29" t="str">
        <f>IF(OR(SD!G205=""),"",SD!G205)</f>
        <v>xyz204</v>
      </c>
      <c r="G209" s="29" t="str">
        <f>IF(OR(SD!I205=""),"",SD!I205)</f>
        <v>M</v>
      </c>
      <c r="H209" s="29" t="str">
        <f>IF(OR(SD!O205=""),"",SD!O205)</f>
        <v>OBC</v>
      </c>
      <c r="I209" s="30">
        <f>IF(OR(SD!V205=""),"",SD!V205)</f>
        <v>7665329127</v>
      </c>
      <c r="J209" s="31">
        <f>IF(SD!D205="","",SD!D205)</f>
        <v>42193</v>
      </c>
      <c r="K209" s="2"/>
    </row>
    <row r="210" spans="1:11" ht="15">
      <c r="A210" s="2"/>
      <c r="B210" s="28">
        <f>IF(E210="","",ROWS($B$6:B210))</f>
        <v>205</v>
      </c>
      <c r="C210" s="29">
        <f>IF(OR(SD!A206=""),"",SD!A206)</f>
        <v>12</v>
      </c>
      <c r="D210" s="29">
        <f>IF(OR(SD!C206=""),"",SD!C206)</f>
        <v>905</v>
      </c>
      <c r="E210" s="29" t="str">
        <f>IF(OR(SD!E206=""),"",SD!E206)</f>
        <v>abc205</v>
      </c>
      <c r="F210" s="29" t="str">
        <f>IF(OR(SD!G206=""),"",SD!G206)</f>
        <v>xyz205</v>
      </c>
      <c r="G210" s="29" t="str">
        <f>IF(OR(SD!I206=""),"",SD!I206)</f>
        <v>M</v>
      </c>
      <c r="H210" s="29" t="str">
        <f>IF(OR(SD!O206=""),"",SD!O206)</f>
        <v>SC</v>
      </c>
      <c r="I210" s="30">
        <f>IF(OR(SD!V206=""),"",SD!V206)</f>
        <v>9549564474</v>
      </c>
      <c r="J210" s="31">
        <f>IF(SD!D206="","",SD!D206)</f>
        <v>41871</v>
      </c>
      <c r="K210" s="2"/>
    </row>
    <row r="211" spans="1:11" ht="15">
      <c r="A211" s="2"/>
      <c r="B211" s="28">
        <f>IF(E211="","",ROWS($B$6:B211))</f>
        <v>206</v>
      </c>
      <c r="C211" s="29">
        <f>IF(OR(SD!A207=""),"",SD!A207)</f>
        <v>12</v>
      </c>
      <c r="D211" s="29">
        <f>IF(OR(SD!C207=""),"",SD!C207)</f>
        <v>906</v>
      </c>
      <c r="E211" s="29" t="str">
        <f>IF(OR(SD!E207=""),"",SD!E207)</f>
        <v>abc206</v>
      </c>
      <c r="F211" s="29" t="str">
        <f>IF(OR(SD!G207=""),"",SD!G207)</f>
        <v>xyz206</v>
      </c>
      <c r="G211" s="29" t="str">
        <f>IF(OR(SD!I207=""),"",SD!I207)</f>
        <v>F</v>
      </c>
      <c r="H211" s="29" t="str">
        <f>IF(OR(SD!O207=""),"",SD!O207)</f>
        <v>SC</v>
      </c>
      <c r="I211" s="30">
        <f>IF(OR(SD!V207=""),"",SD!V207)</f>
        <v>9887357747</v>
      </c>
      <c r="J211" s="31">
        <f>IF(SD!D207="","",SD!D207)</f>
        <v>43313</v>
      </c>
      <c r="K211" s="2"/>
    </row>
    <row r="212" spans="1:11" ht="15">
      <c r="A212" s="2"/>
      <c r="B212" s="28">
        <f>IF(E212="","",ROWS($B$6:B212))</f>
        <v>207</v>
      </c>
      <c r="C212" s="29">
        <f>IF(OR(SD!A208=""),"",SD!A208)</f>
        <v>12</v>
      </c>
      <c r="D212" s="29">
        <f>IF(OR(SD!C208=""),"",SD!C208)</f>
        <v>907</v>
      </c>
      <c r="E212" s="29" t="str">
        <f>IF(OR(SD!E208=""),"",SD!E208)</f>
        <v>abc207</v>
      </c>
      <c r="F212" s="29" t="str">
        <f>IF(OR(SD!G208=""),"",SD!G208)</f>
        <v>xyz207</v>
      </c>
      <c r="G212" s="29" t="str">
        <f>IF(OR(SD!I208=""),"",SD!I208)</f>
        <v>F</v>
      </c>
      <c r="H212" s="29" t="str">
        <f>IF(OR(SD!O208=""),"",SD!O208)</f>
        <v>SC</v>
      </c>
      <c r="I212" s="30">
        <f>IF(OR(SD!V208=""),"",SD!V208)</f>
        <v>9887357747</v>
      </c>
      <c r="J212" s="31">
        <f>IF(SD!D208="","",SD!D208)</f>
        <v>43313</v>
      </c>
      <c r="K212" s="2"/>
    </row>
    <row r="213" spans="1:11" ht="15">
      <c r="A213" s="2"/>
      <c r="B213" s="28">
        <f>IF(E213="","",ROWS($B$6:B213))</f>
        <v>208</v>
      </c>
      <c r="C213" s="29">
        <f>IF(OR(SD!A209=""),"",SD!A209)</f>
        <v>12</v>
      </c>
      <c r="D213" s="29">
        <f>IF(OR(SD!C209=""),"",SD!C209)</f>
        <v>908</v>
      </c>
      <c r="E213" s="29" t="str">
        <f>IF(OR(SD!E209=""),"",SD!E209)</f>
        <v>abc208</v>
      </c>
      <c r="F213" s="29" t="str">
        <f>IF(OR(SD!G209=""),"",SD!G209)</f>
        <v>xyz208</v>
      </c>
      <c r="G213" s="29" t="str">
        <f>IF(OR(SD!I209=""),"",SD!I209)</f>
        <v>M</v>
      </c>
      <c r="H213" s="29" t="str">
        <f>IF(OR(SD!O209=""),"",SD!O209)</f>
        <v>SC</v>
      </c>
      <c r="I213" s="30">
        <f>IF(OR(SD!V209=""),"",SD!V209)</f>
        <v>9587706992</v>
      </c>
      <c r="J213" s="31">
        <f>IF(SD!D209="","",SD!D209)</f>
        <v>42198</v>
      </c>
      <c r="K213" s="2"/>
    </row>
    <row r="214" spans="1:11" ht="15">
      <c r="A214" s="2"/>
      <c r="B214" s="28">
        <f>IF(E214="","",ROWS($B$6:B214))</f>
        <v>209</v>
      </c>
      <c r="C214" s="29">
        <f>IF(OR(SD!A210=""),"",SD!A210)</f>
        <v>12</v>
      </c>
      <c r="D214" s="29">
        <f>IF(OR(SD!C210=""),"",SD!C210)</f>
        <v>909</v>
      </c>
      <c r="E214" s="29" t="str">
        <f>IF(OR(SD!E210=""),"",SD!E210)</f>
        <v>abc209</v>
      </c>
      <c r="F214" s="29" t="str">
        <f>IF(OR(SD!G210=""),"",SD!G210)</f>
        <v>xyz209</v>
      </c>
      <c r="G214" s="29" t="str">
        <f>IF(OR(SD!I210=""),"",SD!I210)</f>
        <v>F</v>
      </c>
      <c r="H214" s="29" t="str">
        <f>IF(OR(SD!O210=""),"",SD!O210)</f>
        <v>OBC</v>
      </c>
      <c r="I214" s="30">
        <f>IF(OR(SD!V210=""),"",SD!V210)</f>
        <v>9783463410</v>
      </c>
      <c r="J214" s="31">
        <f>IF(SD!D210="","",SD!D210)</f>
        <v>41871</v>
      </c>
      <c r="K214" s="2"/>
    </row>
    <row r="215" spans="1:11" ht="15">
      <c r="A215" s="2"/>
      <c r="B215" s="28">
        <f>IF(E215="","",ROWS($B$6:B215))</f>
        <v>210</v>
      </c>
      <c r="C215" s="29">
        <f>IF(OR(SD!A211=""),"",SD!A211)</f>
        <v>12</v>
      </c>
      <c r="D215" s="29">
        <f>IF(OR(SD!C211=""),"",SD!C211)</f>
        <v>910</v>
      </c>
      <c r="E215" s="29" t="str">
        <f>IF(OR(SD!E211=""),"",SD!E211)</f>
        <v>abc210</v>
      </c>
      <c r="F215" s="29" t="str">
        <f>IF(OR(SD!G211=""),"",SD!G211)</f>
        <v>xyz210</v>
      </c>
      <c r="G215" s="29" t="str">
        <f>IF(OR(SD!I211=""),"",SD!I211)</f>
        <v>F</v>
      </c>
      <c r="H215" s="29" t="str">
        <f>IF(OR(SD!O211=""),"",SD!O211)</f>
        <v>SC</v>
      </c>
      <c r="I215" s="30">
        <f>IF(OR(SD!V211=""),"",SD!V211)</f>
        <v>9649334815</v>
      </c>
      <c r="J215" s="31">
        <f>IF(SD!D211="","",SD!D211)</f>
        <v>42929</v>
      </c>
      <c r="K215" s="2"/>
    </row>
    <row r="216" spans="1:11" ht="15">
      <c r="A216" s="2"/>
      <c r="B216" s="28">
        <f>IF(E216="","",ROWS($B$6:B216))</f>
        <v>211</v>
      </c>
      <c r="C216" s="29">
        <f>IF(OR(SD!A212=""),"",SD!A212)</f>
        <v>12</v>
      </c>
      <c r="D216" s="29">
        <f>IF(OR(SD!C212=""),"",SD!C212)</f>
        <v>911</v>
      </c>
      <c r="E216" s="29" t="str">
        <f>IF(OR(SD!E212=""),"",SD!E212)</f>
        <v>abc211</v>
      </c>
      <c r="F216" s="29" t="str">
        <f>IF(OR(SD!G212=""),"",SD!G212)</f>
        <v>xyz211</v>
      </c>
      <c r="G216" s="29" t="str">
        <f>IF(OR(SD!I212=""),"",SD!I212)</f>
        <v>F</v>
      </c>
      <c r="H216" s="29" t="str">
        <f>IF(OR(SD!O212=""),"",SD!O212)</f>
        <v>SC</v>
      </c>
      <c r="I216" s="30">
        <f>IF(OR(SD!V212=""),"",SD!V212)</f>
        <v>8000496602</v>
      </c>
      <c r="J216" s="31">
        <f>IF(SD!D212="","",SD!D212)</f>
        <v>43308</v>
      </c>
      <c r="K216" s="2"/>
    </row>
    <row r="217" spans="1:11" ht="15">
      <c r="A217" s="2"/>
      <c r="B217" s="28">
        <f>IF(E217="","",ROWS($B$6:B217))</f>
        <v>212</v>
      </c>
      <c r="C217" s="29">
        <f>IF(OR(SD!A213=""),"",SD!A213)</f>
        <v>12</v>
      </c>
      <c r="D217" s="29">
        <f>IF(OR(SD!C213=""),"",SD!C213)</f>
        <v>912</v>
      </c>
      <c r="E217" s="29" t="str">
        <f>IF(OR(SD!E213=""),"",SD!E213)</f>
        <v>abc212</v>
      </c>
      <c r="F217" s="29" t="str">
        <f>IF(OR(SD!G213=""),"",SD!G213)</f>
        <v>xyz212</v>
      </c>
      <c r="G217" s="29" t="str">
        <f>IF(OR(SD!I213=""),"",SD!I213)</f>
        <v>M</v>
      </c>
      <c r="H217" s="29" t="str">
        <f>IF(OR(SD!O213=""),"",SD!O213)</f>
        <v>SC</v>
      </c>
      <c r="I217" s="30">
        <f>IF(OR(SD!V213=""),"",SD!V213)</f>
        <v>9649550631</v>
      </c>
      <c r="J217" s="31">
        <f>IF(SD!D213="","",SD!D213)</f>
        <v>43659</v>
      </c>
      <c r="K217" s="2"/>
    </row>
    <row r="218" spans="1:11" ht="15">
      <c r="A218" s="2"/>
      <c r="B218" s="28">
        <f>IF(E218="","",ROWS($B$6:B218))</f>
        <v>213</v>
      </c>
      <c r="C218" s="29">
        <f>IF(OR(SD!A214=""),"",SD!A214)</f>
        <v>12</v>
      </c>
      <c r="D218" s="29">
        <f>IF(OR(SD!C214=""),"",SD!C214)</f>
        <v>913</v>
      </c>
      <c r="E218" s="29" t="str">
        <f>IF(OR(SD!E214=""),"",SD!E214)</f>
        <v>abc213</v>
      </c>
      <c r="F218" s="29" t="str">
        <f>IF(OR(SD!G214=""),"",SD!G214)</f>
        <v>xyz213</v>
      </c>
      <c r="G218" s="29" t="str">
        <f>IF(OR(SD!I214=""),"",SD!I214)</f>
        <v>F</v>
      </c>
      <c r="H218" s="29" t="str">
        <f>IF(OR(SD!O214=""),"",SD!O214)</f>
        <v>OBC</v>
      </c>
      <c r="I218" s="30">
        <f>IF(OR(SD!V214=""),"",SD!V214)</f>
        <v>7742142697</v>
      </c>
      <c r="J218" s="31">
        <f>IF(SD!D214="","",SD!D214)</f>
        <v>43284</v>
      </c>
      <c r="K218" s="2"/>
    </row>
    <row r="219" spans="1:11" ht="15">
      <c r="A219" s="2"/>
      <c r="B219" s="28">
        <f>IF(E219="","",ROWS($B$6:B219))</f>
        <v>214</v>
      </c>
      <c r="C219" s="29">
        <f>IF(OR(SD!A215=""),"",SD!A215)</f>
        <v>12</v>
      </c>
      <c r="D219" s="29">
        <f>IF(OR(SD!C215=""),"",SD!C215)</f>
        <v>914</v>
      </c>
      <c r="E219" s="29" t="str">
        <f>IF(OR(SD!E215=""),"",SD!E215)</f>
        <v>abc214</v>
      </c>
      <c r="F219" s="29" t="str">
        <f>IF(OR(SD!G215=""),"",SD!G215)</f>
        <v>xyz214</v>
      </c>
      <c r="G219" s="29" t="str">
        <f>IF(OR(SD!I215=""),"",SD!I215)</f>
        <v>M</v>
      </c>
      <c r="H219" s="29" t="str">
        <f>IF(OR(SD!O215=""),"",SD!O215)</f>
        <v>SC</v>
      </c>
      <c r="I219" s="30">
        <f>IF(OR(SD!V215=""),"",SD!V215)</f>
        <v>8239151381</v>
      </c>
      <c r="J219" s="31">
        <f>IF(SD!D215="","",SD!D215)</f>
        <v>41871</v>
      </c>
      <c r="K219" s="2"/>
    </row>
    <row r="220" spans="1:11" ht="15">
      <c r="A220" s="2"/>
      <c r="B220" s="28">
        <f>IF(E220="","",ROWS($B$6:B220))</f>
        <v>215</v>
      </c>
      <c r="C220" s="29">
        <f>IF(OR(SD!A216=""),"",SD!A216)</f>
        <v>12</v>
      </c>
      <c r="D220" s="29">
        <f>IF(OR(SD!C216=""),"",SD!C216)</f>
        <v>915</v>
      </c>
      <c r="E220" s="29" t="str">
        <f>IF(OR(SD!E216=""),"",SD!E216)</f>
        <v>abc215</v>
      </c>
      <c r="F220" s="29" t="str">
        <f>IF(OR(SD!G216=""),"",SD!G216)</f>
        <v>xyz215</v>
      </c>
      <c r="G220" s="29" t="str">
        <f>IF(OR(SD!I216=""),"",SD!I216)</f>
        <v>M</v>
      </c>
      <c r="H220" s="29" t="str">
        <f>IF(OR(SD!O216=""),"",SD!O216)</f>
        <v>SC</v>
      </c>
      <c r="I220" s="30">
        <f>IF(OR(SD!V216=""),"",SD!V216)</f>
        <v>9660388726</v>
      </c>
      <c r="J220" s="31">
        <f>IF(SD!D216="","",SD!D216)</f>
        <v>42241</v>
      </c>
      <c r="K220" s="2"/>
    </row>
    <row r="221" spans="1:11" ht="15">
      <c r="A221" s="2"/>
      <c r="B221" s="28">
        <f>IF(E221="","",ROWS($B$6:B221))</f>
        <v>216</v>
      </c>
      <c r="C221" s="29">
        <f>IF(OR(SD!A217=""),"",SD!A217)</f>
        <v>12</v>
      </c>
      <c r="D221" s="29">
        <f>IF(OR(SD!C217=""),"",SD!C217)</f>
        <v>916</v>
      </c>
      <c r="E221" s="29" t="str">
        <f>IF(OR(SD!E217=""),"",SD!E217)</f>
        <v>abc216</v>
      </c>
      <c r="F221" s="29" t="str">
        <f>IF(OR(SD!G217=""),"",SD!G217)</f>
        <v>xyz216</v>
      </c>
      <c r="G221" s="29" t="str">
        <f>IF(OR(SD!I217=""),"",SD!I217)</f>
        <v>F</v>
      </c>
      <c r="H221" s="29" t="str">
        <f>IF(OR(SD!O217=""),"",SD!O217)</f>
        <v>OBC</v>
      </c>
      <c r="I221" s="30">
        <f>IF(OR(SD!V217=""),"",SD!V217)</f>
        <v>6367490785</v>
      </c>
      <c r="J221" s="31">
        <f>IF(SD!D217="","",SD!D217)</f>
        <v>41871</v>
      </c>
      <c r="K221" s="2"/>
    </row>
    <row r="222" spans="1:11" ht="15">
      <c r="A222" s="2"/>
      <c r="B222" s="28">
        <f>IF(E222="","",ROWS($B$6:B222))</f>
        <v>217</v>
      </c>
      <c r="C222" s="29">
        <f>IF(OR(SD!A218=""),"",SD!A218)</f>
        <v>12</v>
      </c>
      <c r="D222" s="29">
        <f>IF(OR(SD!C218=""),"",SD!C218)</f>
        <v>917</v>
      </c>
      <c r="E222" s="29" t="str">
        <f>IF(OR(SD!E218=""),"",SD!E218)</f>
        <v>abc217</v>
      </c>
      <c r="F222" s="29" t="str">
        <f>IF(OR(SD!G218=""),"",SD!G218)</f>
        <v>xyz217</v>
      </c>
      <c r="G222" s="29" t="str">
        <f>IF(OR(SD!I218=""),"",SD!I218)</f>
        <v>M</v>
      </c>
      <c r="H222" s="29" t="str">
        <f>IF(OR(SD!O218=""),"",SD!O218)</f>
        <v>OBC</v>
      </c>
      <c r="I222" s="30">
        <f>IF(OR(SD!V218=""),"",SD!V218)</f>
        <v>8107167216</v>
      </c>
      <c r="J222" s="31">
        <f>IF(SD!D218="","",SD!D218)</f>
        <v>43305</v>
      </c>
      <c r="K222" s="2"/>
    </row>
    <row r="223" spans="1:11" ht="15">
      <c r="A223" s="2"/>
      <c r="B223" s="28">
        <f>IF(E223="","",ROWS($B$6:B223))</f>
        <v>218</v>
      </c>
      <c r="C223" s="29">
        <f>IF(OR(SD!A219=""),"",SD!A219)</f>
        <v>12</v>
      </c>
      <c r="D223" s="29">
        <f>IF(OR(SD!C219=""),"",SD!C219)</f>
        <v>918</v>
      </c>
      <c r="E223" s="29" t="str">
        <f>IF(OR(SD!E219=""),"",SD!E219)</f>
        <v>abc218</v>
      </c>
      <c r="F223" s="29" t="str">
        <f>IF(OR(SD!G219=""),"",SD!G219)</f>
        <v>xyz218</v>
      </c>
      <c r="G223" s="29" t="str">
        <f>IF(OR(SD!I219=""),"",SD!I219)</f>
        <v>M</v>
      </c>
      <c r="H223" s="29" t="str">
        <f>IF(OR(SD!O219=""),"",SD!O219)</f>
        <v>OBC</v>
      </c>
      <c r="I223" s="30">
        <f>IF(OR(SD!V219=""),"",SD!V219)</f>
        <v>7891563285</v>
      </c>
      <c r="J223" s="31">
        <f>IF(SD!D219="","",SD!D219)</f>
        <v>41871</v>
      </c>
      <c r="K223" s="2"/>
    </row>
    <row r="224" spans="1:11" ht="15">
      <c r="A224" s="2"/>
      <c r="B224" s="28">
        <f>IF(E224="","",ROWS($B$6:B224))</f>
        <v>219</v>
      </c>
      <c r="C224" s="29">
        <f>IF(OR(SD!A220=""),"",SD!A220)</f>
        <v>12</v>
      </c>
      <c r="D224" s="29">
        <f>IF(OR(SD!C220=""),"",SD!C220)</f>
        <v>919</v>
      </c>
      <c r="E224" s="29" t="str">
        <f>IF(OR(SD!E220=""),"",SD!E220)</f>
        <v>abc219</v>
      </c>
      <c r="F224" s="29" t="str">
        <f>IF(OR(SD!G220=""),"",SD!G220)</f>
        <v>xyz219</v>
      </c>
      <c r="G224" s="29" t="str">
        <f>IF(OR(SD!I220=""),"",SD!I220)</f>
        <v>M</v>
      </c>
      <c r="H224" s="29" t="str">
        <f>IF(OR(SD!O220=""),"",SD!O220)</f>
        <v>SC</v>
      </c>
      <c r="I224" s="30">
        <f>IF(OR(SD!V220=""),"",SD!V220)</f>
        <v>8302629501</v>
      </c>
      <c r="J224" s="31">
        <f>IF(SD!D220="","",SD!D220)</f>
        <v>43703</v>
      </c>
      <c r="K224" s="2"/>
    </row>
    <row r="225" spans="1:11" ht="15">
      <c r="A225" s="2"/>
      <c r="B225" s="28">
        <f>IF(E225="","",ROWS($B$6:B225))</f>
        <v>220</v>
      </c>
      <c r="C225" s="29">
        <f>IF(OR(SD!A221=""),"",SD!A221)</f>
        <v>12</v>
      </c>
      <c r="D225" s="29">
        <f>IF(OR(SD!C221=""),"",SD!C221)</f>
        <v>920</v>
      </c>
      <c r="E225" s="29" t="str">
        <f>IF(OR(SD!E221=""),"",SD!E221)</f>
        <v>abc220</v>
      </c>
      <c r="F225" s="29" t="str">
        <f>IF(OR(SD!G221=""),"",SD!G221)</f>
        <v>xyz220</v>
      </c>
      <c r="G225" s="29" t="str">
        <f>IF(OR(SD!I221=""),"",SD!I221)</f>
        <v>M</v>
      </c>
      <c r="H225" s="29" t="str">
        <f>IF(OR(SD!O221=""),"",SD!O221)</f>
        <v>OBC</v>
      </c>
      <c r="I225" s="30">
        <f>IF(OR(SD!V221=""),"",SD!V221)</f>
        <v>7690022390</v>
      </c>
      <c r="J225" s="31">
        <f>IF(SD!D221="","",SD!D221)</f>
        <v>42326</v>
      </c>
      <c r="K225" s="2"/>
    </row>
    <row r="226" spans="1:11" ht="15">
      <c r="A226" s="2"/>
      <c r="B226" s="28">
        <f>IF(E226="","",ROWS($B$6:B226))</f>
        <v>221</v>
      </c>
      <c r="C226" s="29">
        <f>IF(OR(SD!A222=""),"",SD!A222)</f>
        <v>12</v>
      </c>
      <c r="D226" s="29">
        <f>IF(OR(SD!C222=""),"",SD!C222)</f>
        <v>921</v>
      </c>
      <c r="E226" s="29" t="str">
        <f>IF(OR(SD!E222=""),"",SD!E222)</f>
        <v>abc221</v>
      </c>
      <c r="F226" s="29" t="str">
        <f>IF(OR(SD!G222=""),"",SD!G222)</f>
        <v>xyz221</v>
      </c>
      <c r="G226" s="29" t="str">
        <f>IF(OR(SD!I222=""),"",SD!I222)</f>
        <v>M</v>
      </c>
      <c r="H226" s="29" t="str">
        <f>IF(OR(SD!O222=""),"",SD!O222)</f>
        <v>OBC</v>
      </c>
      <c r="I226" s="30">
        <f>IF(OR(SD!V222=""),"",SD!V222)</f>
        <v>6350437446</v>
      </c>
      <c r="J226" s="31">
        <f>IF(SD!D222="","",SD!D222)</f>
        <v>43668</v>
      </c>
      <c r="K226" s="2"/>
    </row>
    <row r="227" spans="1:11" ht="15">
      <c r="A227" s="2"/>
      <c r="B227" s="28">
        <f>IF(E227="","",ROWS($B$6:B227))</f>
        <v>222</v>
      </c>
      <c r="C227" s="29">
        <f>IF(OR(SD!A223=""),"",SD!A223)</f>
        <v>12</v>
      </c>
      <c r="D227" s="29">
        <f>IF(OR(SD!C223=""),"",SD!C223)</f>
        <v>922</v>
      </c>
      <c r="E227" s="29" t="str">
        <f>IF(OR(SD!E223=""),"",SD!E223)</f>
        <v>abc222</v>
      </c>
      <c r="F227" s="29" t="str">
        <f>IF(OR(SD!G223=""),"",SD!G223)</f>
        <v>xyz222</v>
      </c>
      <c r="G227" s="29" t="str">
        <f>IF(OR(SD!I223=""),"",SD!I223)</f>
        <v>M</v>
      </c>
      <c r="H227" s="29" t="str">
        <f>IF(OR(SD!O223=""),"",SD!O223)</f>
        <v>OBC</v>
      </c>
      <c r="I227" s="30">
        <f>IF(OR(SD!V223=""),"",SD!V223)</f>
        <v>9799108426</v>
      </c>
      <c r="J227" s="31">
        <f>IF(SD!D223="","",SD!D223)</f>
        <v>43648</v>
      </c>
      <c r="K227" s="2"/>
    </row>
    <row r="228" spans="1:11" ht="15">
      <c r="A228" s="2"/>
      <c r="B228" s="28">
        <f>IF(E228="","",ROWS($B$6:B228))</f>
        <v>223</v>
      </c>
      <c r="C228" s="29">
        <f>IF(OR(SD!A224=""),"",SD!A224)</f>
        <v>12</v>
      </c>
      <c r="D228" s="29">
        <f>IF(OR(SD!C224=""),"",SD!C224)</f>
        <v>923</v>
      </c>
      <c r="E228" s="29" t="str">
        <f>IF(OR(SD!E224=""),"",SD!E224)</f>
        <v>abc223</v>
      </c>
      <c r="F228" s="29" t="str">
        <f>IF(OR(SD!G224=""),"",SD!G224)</f>
        <v>xyz223</v>
      </c>
      <c r="G228" s="29" t="str">
        <f>IF(OR(SD!I224=""),"",SD!I224)</f>
        <v>M</v>
      </c>
      <c r="H228" s="29" t="str">
        <f>IF(OR(SD!O224=""),"",SD!O224)</f>
        <v>SC</v>
      </c>
      <c r="I228" s="30">
        <f>IF(OR(SD!V224=""),"",SD!V224)</f>
        <v>9549564474</v>
      </c>
      <c r="J228" s="31">
        <f>IF(SD!D224="","",SD!D224)</f>
        <v>42191</v>
      </c>
      <c r="K228" s="2"/>
    </row>
    <row r="229" spans="1:11" ht="15">
      <c r="A229" s="2"/>
      <c r="B229" s="28">
        <f>IF(E229="","",ROWS($B$6:B229))</f>
        <v>224</v>
      </c>
      <c r="C229" s="29">
        <f>IF(OR(SD!A225=""),"",SD!A225)</f>
        <v>11</v>
      </c>
      <c r="D229" s="29">
        <f>IF(OR(SD!C225=""),"",SD!C225)</f>
        <v>924</v>
      </c>
      <c r="E229" s="29" t="str">
        <f>IF(OR(SD!E225=""),"",SD!E225)</f>
        <v>abc224</v>
      </c>
      <c r="F229" s="29" t="str">
        <f>IF(OR(SD!G225=""),"",SD!G225)</f>
        <v>xyz224</v>
      </c>
      <c r="G229" s="29" t="str">
        <f>IF(OR(SD!I225=""),"",SD!I225)</f>
        <v>M</v>
      </c>
      <c r="H229" s="29" t="str">
        <f>IF(OR(SD!O225=""),"",SD!O225)</f>
        <v>SC</v>
      </c>
      <c r="I229" s="30">
        <f>IF(OR(SD!V225=""),"",SD!V225)</f>
        <v>9610000000</v>
      </c>
      <c r="J229" s="31">
        <f>IF(SD!D225="","",SD!D225)</f>
        <v>43299</v>
      </c>
      <c r="K229" s="2"/>
    </row>
    <row r="230" spans="1:11" ht="15">
      <c r="A230" s="2"/>
      <c r="B230" s="28">
        <f>IF(E230="","",ROWS($B$6:B230))</f>
        <v>225</v>
      </c>
      <c r="C230" s="29">
        <f>IF(OR(SD!A226=""),"",SD!A226)</f>
        <v>11</v>
      </c>
      <c r="D230" s="29">
        <f>IF(OR(SD!C226=""),"",SD!C226)</f>
        <v>925</v>
      </c>
      <c r="E230" s="29" t="str">
        <f>IF(OR(SD!E226=""),"",SD!E226)</f>
        <v>abc225</v>
      </c>
      <c r="F230" s="29" t="str">
        <f>IF(OR(SD!G226=""),"",SD!G226)</f>
        <v>xyz225</v>
      </c>
      <c r="G230" s="29" t="str">
        <f>IF(OR(SD!I226=""),"",SD!I226)</f>
        <v>F</v>
      </c>
      <c r="H230" s="29" t="str">
        <f>IF(OR(SD!O226=""),"",SD!O226)</f>
        <v>SC</v>
      </c>
      <c r="I230" s="30">
        <f>IF(OR(SD!V226=""),"",SD!V226)</f>
        <v>9950000000</v>
      </c>
      <c r="J230" s="31">
        <f>IF(SD!D226="","",SD!D226)</f>
        <v>41871</v>
      </c>
      <c r="K230" s="2"/>
    </row>
    <row r="231" spans="1:11" ht="15">
      <c r="A231" s="2"/>
      <c r="B231" s="28">
        <f>IF(E231="","",ROWS($B$6:B231))</f>
        <v>226</v>
      </c>
      <c r="C231" s="29">
        <f>IF(OR(SD!A227=""),"",SD!A227)</f>
        <v>11</v>
      </c>
      <c r="D231" s="29">
        <f>IF(OR(SD!C227=""),"",SD!C227)</f>
        <v>926</v>
      </c>
      <c r="E231" s="29" t="str">
        <f>IF(OR(SD!E227=""),"",SD!E227)</f>
        <v>abc226</v>
      </c>
      <c r="F231" s="29" t="str">
        <f>IF(OR(SD!G227=""),"",SD!G227)</f>
        <v>xyz226</v>
      </c>
      <c r="G231" s="29" t="str">
        <f>IF(OR(SD!I227=""),"",SD!I227)</f>
        <v>F</v>
      </c>
      <c r="H231" s="29" t="str">
        <f>IF(OR(SD!O227=""),"",SD!O227)</f>
        <v>OBC</v>
      </c>
      <c r="I231" s="30">
        <f>IF(OR(SD!V227=""),"",SD!V227)</f>
        <v>9770000000</v>
      </c>
      <c r="J231" s="31">
        <f>IF(SD!D227="","",SD!D227)</f>
        <v>42195</v>
      </c>
      <c r="K231" s="2"/>
    </row>
    <row r="232" spans="1:11" ht="15">
      <c r="A232" s="2"/>
      <c r="B232" s="28">
        <f>IF(E232="","",ROWS($B$6:B232))</f>
        <v>227</v>
      </c>
      <c r="C232" s="29">
        <f>IF(OR(SD!A228=""),"",SD!A228)</f>
        <v>11</v>
      </c>
      <c r="D232" s="29">
        <f>IF(OR(SD!C228=""),"",SD!C228)</f>
        <v>927</v>
      </c>
      <c r="E232" s="29" t="str">
        <f>IF(OR(SD!E228=""),"",SD!E228)</f>
        <v>abc227</v>
      </c>
      <c r="F232" s="29" t="str">
        <f>IF(OR(SD!G228=""),"",SD!G228)</f>
        <v>xyz227</v>
      </c>
      <c r="G232" s="29" t="str">
        <f>IF(OR(SD!I228=""),"",SD!I228)</f>
        <v>M</v>
      </c>
      <c r="H232" s="29" t="str">
        <f>IF(OR(SD!O228=""),"",SD!O228)</f>
        <v>SC</v>
      </c>
      <c r="I232" s="30">
        <f>IF(OR(SD!V228=""),"",SD!V228)</f>
        <v>8240000000</v>
      </c>
      <c r="J232" s="31">
        <f>IF(SD!D228="","",SD!D228)</f>
        <v>42577</v>
      </c>
      <c r="K232" s="2"/>
    </row>
    <row r="233" spans="1:11" ht="15">
      <c r="A233" s="2"/>
      <c r="B233" s="28">
        <f>IF(E233="","",ROWS($B$6:B233))</f>
        <v>228</v>
      </c>
      <c r="C233" s="29">
        <f>IF(OR(SD!A229=""),"",SD!A229)</f>
        <v>11</v>
      </c>
      <c r="D233" s="29">
        <f>IF(OR(SD!C229=""),"",SD!C229)</f>
        <v>928</v>
      </c>
      <c r="E233" s="29" t="str">
        <f>IF(OR(SD!E229=""),"",SD!E229)</f>
        <v>abc228</v>
      </c>
      <c r="F233" s="29" t="str">
        <f>IF(OR(SD!G229=""),"",SD!G229)</f>
        <v>xyz228</v>
      </c>
      <c r="G233" s="29" t="str">
        <f>IF(OR(SD!I229=""),"",SD!I229)</f>
        <v>M</v>
      </c>
      <c r="H233" s="29" t="str">
        <f>IF(OR(SD!O229=""),"",SD!O229)</f>
        <v>SC</v>
      </c>
      <c r="I233" s="30">
        <f>IF(OR(SD!V229=""),"",SD!V229)</f>
        <v>9780000000</v>
      </c>
      <c r="J233" s="31">
        <f>IF(SD!D229="","",SD!D229)</f>
        <v>43675</v>
      </c>
      <c r="K233" s="2"/>
    </row>
    <row r="234" spans="1:11" ht="15">
      <c r="A234" s="2"/>
      <c r="B234" s="28">
        <f>IF(E234="","",ROWS($B$6:B234))</f>
        <v>229</v>
      </c>
      <c r="C234" s="29">
        <f>IF(OR(SD!A230=""),"",SD!A230)</f>
        <v>11</v>
      </c>
      <c r="D234" s="29">
        <f>IF(OR(SD!C230=""),"",SD!C230)</f>
        <v>929</v>
      </c>
      <c r="E234" s="29" t="str">
        <f>IF(OR(SD!E230=""),"",SD!E230)</f>
        <v>abc229</v>
      </c>
      <c r="F234" s="29" t="str">
        <f>IF(OR(SD!G230=""),"",SD!G230)</f>
        <v>xyz229</v>
      </c>
      <c r="G234" s="29" t="str">
        <f>IF(OR(SD!I230=""),"",SD!I230)</f>
        <v>F</v>
      </c>
      <c r="H234" s="29" t="str">
        <f>IF(OR(SD!O230=""),"",SD!O230)</f>
        <v>SC</v>
      </c>
      <c r="I234" s="30">
        <f>IF(OR(SD!V230=""),"",SD!V230)</f>
        <v>9120000000</v>
      </c>
      <c r="J234" s="31">
        <f>IF(SD!D230="","",SD!D230)</f>
        <v>43682</v>
      </c>
      <c r="K234" s="2"/>
    </row>
    <row r="235" spans="1:11" ht="15">
      <c r="A235" s="2"/>
      <c r="B235" s="28">
        <f>IF(E235="","",ROWS($B$6:B235))</f>
        <v>230</v>
      </c>
      <c r="C235" s="29">
        <f>IF(OR(SD!A231=""),"",SD!A231)</f>
        <v>11</v>
      </c>
      <c r="D235" s="29">
        <f>IF(OR(SD!C231=""),"",SD!C231)</f>
        <v>930</v>
      </c>
      <c r="E235" s="29" t="str">
        <f>IF(OR(SD!E231=""),"",SD!E231)</f>
        <v>abc230</v>
      </c>
      <c r="F235" s="29" t="str">
        <f>IF(OR(SD!G231=""),"",SD!G231)</f>
        <v>xyz230</v>
      </c>
      <c r="G235" s="29" t="str">
        <f>IF(OR(SD!I231=""),"",SD!I231)</f>
        <v>F</v>
      </c>
      <c r="H235" s="29" t="str">
        <f>IF(OR(SD!O231=""),"",SD!O231)</f>
        <v>OBC</v>
      </c>
      <c r="I235" s="30">
        <f>IF(OR(SD!V231=""),"",SD!V231)</f>
        <v>9770000000</v>
      </c>
      <c r="J235" s="31">
        <f>IF(SD!D231="","",SD!D231)</f>
        <v>41871</v>
      </c>
      <c r="K235" s="2"/>
    </row>
    <row r="236" spans="1:11" ht="15">
      <c r="A236" s="2"/>
      <c r="B236" s="28">
        <f>IF(E236="","",ROWS($B$6:B236))</f>
        <v>231</v>
      </c>
      <c r="C236" s="29">
        <f>IF(OR(SD!A232=""),"",SD!A232)</f>
        <v>11</v>
      </c>
      <c r="D236" s="29">
        <f>IF(OR(SD!C232=""),"",SD!C232)</f>
        <v>931</v>
      </c>
      <c r="E236" s="29" t="str">
        <f>IF(OR(SD!E232=""),"",SD!E232)</f>
        <v>abc231</v>
      </c>
      <c r="F236" s="29" t="str">
        <f>IF(OR(SD!G232=""),"",SD!G232)</f>
        <v>xyz231</v>
      </c>
      <c r="G236" s="29" t="str">
        <f>IF(OR(SD!I232=""),"",SD!I232)</f>
        <v>F</v>
      </c>
      <c r="H236" s="29" t="str">
        <f>IF(OR(SD!O232=""),"",SD!O232)</f>
        <v>SC</v>
      </c>
      <c r="I236" s="30">
        <f>IF(OR(SD!V232=""),"",SD!V232)</f>
        <v>8500000000</v>
      </c>
      <c r="J236" s="31">
        <f>IF(SD!D232="","",SD!D232)</f>
        <v>43677</v>
      </c>
      <c r="K236" s="2"/>
    </row>
    <row r="237" spans="1:11" ht="15">
      <c r="A237" s="2"/>
      <c r="B237" s="28">
        <f>IF(E237="","",ROWS($B$6:B237))</f>
        <v>232</v>
      </c>
      <c r="C237" s="29">
        <f>IF(OR(SD!A233=""),"",SD!A233)</f>
        <v>11</v>
      </c>
      <c r="D237" s="29">
        <f>IF(OR(SD!C233=""),"",SD!C233)</f>
        <v>932</v>
      </c>
      <c r="E237" s="29" t="str">
        <f>IF(OR(SD!E233=""),"",SD!E233)</f>
        <v>abc232</v>
      </c>
      <c r="F237" s="29" t="str">
        <f>IF(OR(SD!G233=""),"",SD!G233)</f>
        <v>xyz232</v>
      </c>
      <c r="G237" s="29" t="str">
        <f>IF(OR(SD!I233=""),"",SD!I233)</f>
        <v>F</v>
      </c>
      <c r="H237" s="29" t="str">
        <f>IF(OR(SD!O233=""),"",SD!O233)</f>
        <v>SC</v>
      </c>
      <c r="I237" s="30">
        <f>IF(OR(SD!V233=""),"",SD!V233)</f>
        <v>9890000000</v>
      </c>
      <c r="J237" s="31">
        <f>IF(SD!D233="","",SD!D233)</f>
        <v>43673</v>
      </c>
      <c r="K237" s="2"/>
    </row>
    <row r="238" spans="1:11" ht="15">
      <c r="A238" s="2"/>
      <c r="B238" s="28">
        <f>IF(E238="","",ROWS($B$6:B238))</f>
        <v>233</v>
      </c>
      <c r="C238" s="29">
        <f>IF(OR(SD!A234=""),"",SD!A234)</f>
        <v>11</v>
      </c>
      <c r="D238" s="29">
        <f>IF(OR(SD!C234=""),"",SD!C234)</f>
        <v>933</v>
      </c>
      <c r="E238" s="29" t="str">
        <f>IF(OR(SD!E234=""),"",SD!E234)</f>
        <v>abc233</v>
      </c>
      <c r="F238" s="29" t="str">
        <f>IF(OR(SD!G234=""),"",SD!G234)</f>
        <v>xyz233</v>
      </c>
      <c r="G238" s="29" t="str">
        <f>IF(OR(SD!I234=""),"",SD!I234)</f>
        <v>M</v>
      </c>
      <c r="H238" s="29" t="str">
        <f>IF(OR(SD!O234=""),"",SD!O234)</f>
        <v>OBC</v>
      </c>
      <c r="I238" s="30">
        <f>IF(OR(SD!V234=""),"",SD!V234)</f>
        <v>941000000</v>
      </c>
      <c r="J238" s="31">
        <f>IF(SD!D234="","",SD!D234)</f>
        <v>43294</v>
      </c>
      <c r="K238" s="2"/>
    </row>
    <row r="239" spans="1:11" ht="15">
      <c r="A239" s="2"/>
      <c r="B239" s="28">
        <f>IF(E239="","",ROWS($B$6:B239))</f>
        <v>234</v>
      </c>
      <c r="C239" s="29">
        <f>IF(OR(SD!A235=""),"",SD!A235)</f>
        <v>11</v>
      </c>
      <c r="D239" s="29">
        <f>IF(OR(SD!C235=""),"",SD!C235)</f>
        <v>934</v>
      </c>
      <c r="E239" s="29" t="str">
        <f>IF(OR(SD!E235=""),"",SD!E235)</f>
        <v>abc234</v>
      </c>
      <c r="F239" s="29" t="str">
        <f>IF(OR(SD!G235=""),"",SD!G235)</f>
        <v>xyz234</v>
      </c>
      <c r="G239" s="29" t="str">
        <f>IF(OR(SD!I235=""),"",SD!I235)</f>
        <v>F</v>
      </c>
      <c r="H239" s="29" t="str">
        <f>IF(OR(SD!O235=""),"",SD!O235)</f>
        <v>OBC</v>
      </c>
      <c r="I239" s="30">
        <f>IF(OR(SD!V235=""),"",SD!V235)</f>
        <v>9600000000</v>
      </c>
      <c r="J239" s="31">
        <f>IF(SD!D235="","",SD!D235)</f>
        <v>43677</v>
      </c>
      <c r="K239" s="2"/>
    </row>
    <row r="240" spans="1:11" ht="15">
      <c r="A240" s="2"/>
      <c r="B240" s="28">
        <f>IF(E240="","",ROWS($B$6:B240))</f>
        <v>235</v>
      </c>
      <c r="C240" s="29">
        <f>IF(OR(SD!A236=""),"",SD!A236)</f>
        <v>11</v>
      </c>
      <c r="D240" s="29">
        <f>IF(OR(SD!C236=""),"",SD!C236)</f>
        <v>935</v>
      </c>
      <c r="E240" s="29" t="str">
        <f>IF(OR(SD!E236=""),"",SD!E236)</f>
        <v>abc235</v>
      </c>
      <c r="F240" s="29" t="str">
        <f>IF(OR(SD!G236=""),"",SD!G236)</f>
        <v>xyz235</v>
      </c>
      <c r="G240" s="29" t="str">
        <f>IF(OR(SD!I236=""),"",SD!I236)</f>
        <v>F</v>
      </c>
      <c r="H240" s="29" t="str">
        <f>IF(OR(SD!O236=""),"",SD!O236)</f>
        <v>OBC</v>
      </c>
      <c r="I240" s="30">
        <f>IF(OR(SD!V236=""),"",SD!V236)</f>
        <v>9650000000</v>
      </c>
      <c r="J240" s="31">
        <f>IF(SD!D236="","",SD!D236)</f>
        <v>41871</v>
      </c>
      <c r="K240" s="2"/>
    </row>
    <row r="241" spans="1:11" ht="15">
      <c r="A241" s="2"/>
      <c r="B241" s="28">
        <f>IF(E241="","",ROWS($B$6:B241))</f>
        <v>236</v>
      </c>
      <c r="C241" s="29">
        <f>IF(OR(SD!A237=""),"",SD!A237)</f>
        <v>11</v>
      </c>
      <c r="D241" s="29">
        <f>IF(OR(SD!C237=""),"",SD!C237)</f>
        <v>936</v>
      </c>
      <c r="E241" s="29" t="str">
        <f>IF(OR(SD!E237=""),"",SD!E237)</f>
        <v>abc236</v>
      </c>
      <c r="F241" s="29" t="str">
        <f>IF(OR(SD!G237=""),"",SD!G237)</f>
        <v>xyz236</v>
      </c>
      <c r="G241" s="29" t="str">
        <f>IF(OR(SD!I237=""),"",SD!I237)</f>
        <v>F</v>
      </c>
      <c r="H241" s="29" t="str">
        <f>IF(OR(SD!O237=""),"",SD!O237)</f>
        <v>SC</v>
      </c>
      <c r="I241" s="30">
        <f>IF(OR(SD!V237=""),"",SD!V237)</f>
        <v>9690000000</v>
      </c>
      <c r="J241" s="31">
        <f>IF(SD!D237="","",SD!D237)</f>
        <v>41871</v>
      </c>
      <c r="K241" s="2"/>
    </row>
    <row r="242" spans="1:11" ht="15">
      <c r="A242" s="2"/>
      <c r="B242" s="28">
        <f>IF(E242="","",ROWS($B$6:B242))</f>
        <v>237</v>
      </c>
      <c r="C242" s="29">
        <f>IF(OR(SD!A238=""),"",SD!A238)</f>
        <v>11</v>
      </c>
      <c r="D242" s="29">
        <f>IF(OR(SD!C238=""),"",SD!C238)</f>
        <v>937</v>
      </c>
      <c r="E242" s="29" t="str">
        <f>IF(OR(SD!E238=""),"",SD!E238)</f>
        <v>abc237</v>
      </c>
      <c r="F242" s="29" t="str">
        <f>IF(OR(SD!G238=""),"",SD!G238)</f>
        <v>xyz237</v>
      </c>
      <c r="G242" s="29" t="str">
        <f>IF(OR(SD!I238=""),"",SD!I238)</f>
        <v>F</v>
      </c>
      <c r="H242" s="29" t="str">
        <f>IF(OR(SD!O238=""),"",SD!O238)</f>
        <v>SC</v>
      </c>
      <c r="I242" s="30">
        <f>IF(OR(SD!V238=""),"",SD!V238)</f>
        <v>9830000000</v>
      </c>
      <c r="J242" s="31">
        <f>IF(SD!D238="","",SD!D238)</f>
        <v>41871</v>
      </c>
      <c r="K242" s="2"/>
    </row>
    <row r="243" spans="1:11" ht="15">
      <c r="A243" s="2"/>
      <c r="B243" s="28">
        <f>IF(E243="","",ROWS($B$6:B243))</f>
        <v>238</v>
      </c>
      <c r="C243" s="29">
        <f>IF(OR(SD!A239=""),"",SD!A239)</f>
        <v>11</v>
      </c>
      <c r="D243" s="29">
        <f>IF(OR(SD!C239=""),"",SD!C239)</f>
        <v>938</v>
      </c>
      <c r="E243" s="29" t="str">
        <f>IF(OR(SD!E239=""),"",SD!E239)</f>
        <v>abc238</v>
      </c>
      <c r="F243" s="29" t="str">
        <f>IF(OR(SD!G239=""),"",SD!G239)</f>
        <v>xyz238</v>
      </c>
      <c r="G243" s="29" t="str">
        <f>IF(OR(SD!I239=""),"",SD!I239)</f>
        <v>F</v>
      </c>
      <c r="H243" s="29" t="str">
        <f>IF(OR(SD!O239=""),"",SD!O239)</f>
        <v>SC</v>
      </c>
      <c r="I243" s="30">
        <f>IF(OR(SD!V239=""),"",SD!V239)</f>
        <v>8290000000</v>
      </c>
      <c r="J243" s="31">
        <f>IF(SD!D239="","",SD!D239)</f>
        <v>213</v>
      </c>
      <c r="K243" s="2"/>
    </row>
    <row r="244" spans="1:11" ht="15">
      <c r="A244" s="2"/>
      <c r="B244" s="28">
        <f>IF(E244="","",ROWS($B$6:B244))</f>
        <v>239</v>
      </c>
      <c r="C244" s="29">
        <f>IF(OR(SD!A240=""),"",SD!A240)</f>
        <v>11</v>
      </c>
      <c r="D244" s="29">
        <f>IF(OR(SD!C240=""),"",SD!C240)</f>
        <v>939</v>
      </c>
      <c r="E244" s="29" t="str">
        <f>IF(OR(SD!E240=""),"",SD!E240)</f>
        <v>abc239</v>
      </c>
      <c r="F244" s="29" t="str">
        <f>IF(OR(SD!G240=""),"",SD!G240)</f>
        <v>xyz239</v>
      </c>
      <c r="G244" s="29" t="str">
        <f>IF(OR(SD!I240=""),"",SD!I240)</f>
        <v>M</v>
      </c>
      <c r="H244" s="29" t="str">
        <f>IF(OR(SD!O240=""),"",SD!O240)</f>
        <v>SC</v>
      </c>
      <c r="I244" s="30">
        <f>IF(OR(SD!V240=""),"",SD!V240)</f>
        <v>8740000000</v>
      </c>
      <c r="J244" s="31">
        <f>IF(SD!D240="","",SD!D240)</f>
        <v>43308</v>
      </c>
      <c r="K244" s="2"/>
    </row>
    <row r="245" spans="1:11" ht="15">
      <c r="A245" s="2"/>
      <c r="B245" s="28">
        <f>IF(E245="","",ROWS($B$6:B245))</f>
        <v>240</v>
      </c>
      <c r="C245" s="29">
        <f>IF(OR(SD!A241=""),"",SD!A241)</f>
        <v>11</v>
      </c>
      <c r="D245" s="29">
        <f>IF(OR(SD!C241=""),"",SD!C241)</f>
        <v>940</v>
      </c>
      <c r="E245" s="29" t="str">
        <f>IF(OR(SD!E241=""),"",SD!E241)</f>
        <v>abc240</v>
      </c>
      <c r="F245" s="29" t="str">
        <f>IF(OR(SD!G241=""),"",SD!G241)</f>
        <v>xyz240</v>
      </c>
      <c r="G245" s="29" t="str">
        <f>IF(OR(SD!I241=""),"",SD!I241)</f>
        <v>M</v>
      </c>
      <c r="H245" s="29" t="str">
        <f>IF(OR(SD!O241=""),"",SD!O241)</f>
        <v>SC</v>
      </c>
      <c r="I245" s="30">
        <f>IF(OR(SD!V241=""),"",SD!V241)</f>
        <v>8880000000</v>
      </c>
      <c r="J245" s="31">
        <f>IF(SD!D241="","",SD!D241)</f>
        <v>42552</v>
      </c>
      <c r="K245" s="2"/>
    </row>
    <row r="246" spans="1:11" ht="15">
      <c r="A246" s="2"/>
      <c r="B246" s="28">
        <f>IF(E246="","",ROWS($B$6:B246))</f>
        <v>241</v>
      </c>
      <c r="C246" s="29">
        <f>IF(OR(SD!A242=""),"",SD!A242)</f>
        <v>11</v>
      </c>
      <c r="D246" s="29">
        <f>IF(OR(SD!C242=""),"",SD!C242)</f>
        <v>941</v>
      </c>
      <c r="E246" s="29" t="str">
        <f>IF(OR(SD!E242=""),"",SD!E242)</f>
        <v>abc241</v>
      </c>
      <c r="F246" s="29" t="str">
        <f>IF(OR(SD!G242=""),"",SD!G242)</f>
        <v>xyz241</v>
      </c>
      <c r="G246" s="29" t="str">
        <f>IF(OR(SD!I242=""),"",SD!I242)</f>
        <v>M</v>
      </c>
      <c r="H246" s="29" t="str">
        <f>IF(OR(SD!O242=""),"",SD!O242)</f>
        <v>SC</v>
      </c>
      <c r="I246" s="30">
        <f>IF(OR(SD!V242=""),"",SD!V242)</f>
        <v>9830000000</v>
      </c>
      <c r="J246" s="31">
        <f>IF(SD!D242="","",SD!D242)</f>
        <v>42565</v>
      </c>
      <c r="K246" s="2"/>
    </row>
    <row r="247" spans="1:11" ht="15">
      <c r="A247" s="2"/>
      <c r="B247" s="28">
        <f>IF(E247="","",ROWS($B$6:B247))</f>
        <v>242</v>
      </c>
      <c r="C247" s="29">
        <f>IF(OR(SD!A243=""),"",SD!A243)</f>
        <v>11</v>
      </c>
      <c r="D247" s="29">
        <f>IF(OR(SD!C243=""),"",SD!C243)</f>
        <v>942</v>
      </c>
      <c r="E247" s="29" t="str">
        <f>IF(OR(SD!E243=""),"",SD!E243)</f>
        <v>abc242</v>
      </c>
      <c r="F247" s="29" t="str">
        <f>IF(OR(SD!G243=""),"",SD!G243)</f>
        <v>xyz242</v>
      </c>
      <c r="G247" s="29" t="str">
        <f>IF(OR(SD!I243=""),"",SD!I243)</f>
        <v>M</v>
      </c>
      <c r="H247" s="29" t="str">
        <f>IF(OR(SD!O243=""),"",SD!O243)</f>
        <v>OBC</v>
      </c>
      <c r="I247" s="30">
        <f>IF(OR(SD!V243=""),"",SD!V243)</f>
        <v>8440000000</v>
      </c>
      <c r="J247" s="31">
        <f>IF(SD!D243="","",SD!D243)</f>
        <v>42195</v>
      </c>
      <c r="K247" s="2"/>
    </row>
    <row r="248" spans="1:11" ht="15">
      <c r="A248" s="2"/>
      <c r="B248" s="28">
        <f>IF(E248="","",ROWS($B$6:B248))</f>
        <v>243</v>
      </c>
      <c r="C248" s="29">
        <f>IF(OR(SD!A244=""),"",SD!A244)</f>
        <v>11</v>
      </c>
      <c r="D248" s="29">
        <f>IF(OR(SD!C244=""),"",SD!C244)</f>
        <v>943</v>
      </c>
      <c r="E248" s="29" t="str">
        <f>IF(OR(SD!E244=""),"",SD!E244)</f>
        <v>abc243</v>
      </c>
      <c r="F248" s="29" t="str">
        <f>IF(OR(SD!G244=""),"",SD!G244)</f>
        <v>xyz243</v>
      </c>
      <c r="G248" s="29" t="str">
        <f>IF(OR(SD!I244=""),"",SD!I244)</f>
        <v>F</v>
      </c>
      <c r="H248" s="29" t="str">
        <f>IF(OR(SD!O244=""),"",SD!O244)</f>
        <v>GEN</v>
      </c>
      <c r="I248" s="30">
        <f>IF(OR(SD!V244=""),"",SD!V244)</f>
        <v>9770000000</v>
      </c>
      <c r="J248" s="31">
        <f>IF(SD!D244="","",SD!D244)</f>
        <v>42551</v>
      </c>
      <c r="K248" s="2"/>
    </row>
    <row r="249" spans="1:11" ht="15">
      <c r="A249" s="2"/>
      <c r="B249" s="28">
        <f>IF(E249="","",ROWS($B$6:B249))</f>
        <v>244</v>
      </c>
      <c r="C249" s="29">
        <f>IF(OR(SD!A245=""),"",SD!A245)</f>
        <v>11</v>
      </c>
      <c r="D249" s="29">
        <f>IF(OR(SD!C245=""),"",SD!C245)</f>
        <v>944</v>
      </c>
      <c r="E249" s="29" t="str">
        <f>IF(OR(SD!E245=""),"",SD!E245)</f>
        <v>abc244</v>
      </c>
      <c r="F249" s="29" t="str">
        <f>IF(OR(SD!G245=""),"",SD!G245)</f>
        <v>xyz244</v>
      </c>
      <c r="G249" s="29" t="str">
        <f>IF(OR(SD!I245=""),"",SD!I245)</f>
        <v>F</v>
      </c>
      <c r="H249" s="29" t="str">
        <f>IF(OR(SD!O245=""),"",SD!O245)</f>
        <v>SC</v>
      </c>
      <c r="I249" s="30">
        <f>IF(OR(SD!V245=""),"",SD!V245)</f>
        <v>7460000000</v>
      </c>
      <c r="J249" s="31">
        <f>IF(SD!D245="","",SD!D245)</f>
        <v>43295</v>
      </c>
      <c r="K249" s="2"/>
    </row>
    <row r="250" spans="1:11" ht="15">
      <c r="A250" s="2"/>
      <c r="B250" s="28">
        <f>IF(E250="","",ROWS($B$6:B250))</f>
        <v>245</v>
      </c>
      <c r="C250" s="29">
        <f>IF(OR(SD!A246=""),"",SD!A246)</f>
        <v>11</v>
      </c>
      <c r="D250" s="29">
        <f>IF(OR(SD!C246=""),"",SD!C246)</f>
        <v>945</v>
      </c>
      <c r="E250" s="29" t="str">
        <f>IF(OR(SD!E246=""),"",SD!E246)</f>
        <v>abc245</v>
      </c>
      <c r="F250" s="29" t="str">
        <f>IF(OR(SD!G246=""),"",SD!G246)</f>
        <v>xyz245</v>
      </c>
      <c r="G250" s="29" t="str">
        <f>IF(OR(SD!I246=""),"",SD!I246)</f>
        <v>F</v>
      </c>
      <c r="H250" s="29" t="str">
        <f>IF(OR(SD!O246=""),"",SD!O246)</f>
        <v>OBC</v>
      </c>
      <c r="I250" s="30">
        <f>IF(OR(SD!V246=""),"",SD!V246)</f>
        <v>9950000000</v>
      </c>
      <c r="J250" s="31">
        <f>IF(SD!D246="","",SD!D246)</f>
        <v>44174</v>
      </c>
      <c r="K250" s="2"/>
    </row>
    <row r="251" spans="1:11" ht="15">
      <c r="A251" s="2"/>
      <c r="B251" s="28">
        <f>IF(E251="","",ROWS($B$6:B251))</f>
        <v>246</v>
      </c>
      <c r="C251" s="29">
        <f>IF(OR(SD!A247=""),"",SD!A247)</f>
        <v>11</v>
      </c>
      <c r="D251" s="29">
        <f>IF(OR(SD!C247=""),"",SD!C247)</f>
        <v>946</v>
      </c>
      <c r="E251" s="29" t="str">
        <f>IF(OR(SD!E247=""),"",SD!E247)</f>
        <v>abc246</v>
      </c>
      <c r="F251" s="29" t="str">
        <f>IF(OR(SD!G247=""),"",SD!G247)</f>
        <v>xyz246</v>
      </c>
      <c r="G251" s="29" t="str">
        <f>IF(OR(SD!I247=""),"",SD!I247)</f>
        <v>F</v>
      </c>
      <c r="H251" s="29" t="str">
        <f>IF(OR(SD!O247=""),"",SD!O247)</f>
        <v>OBC</v>
      </c>
      <c r="I251" s="30">
        <f>IF(OR(SD!V247=""),"",SD!V247)</f>
        <v>8100000000</v>
      </c>
      <c r="J251" s="31">
        <f>IF(SD!D247="","",SD!D247)</f>
        <v>42193</v>
      </c>
      <c r="K251" s="2"/>
    </row>
    <row r="252" spans="1:11" ht="15">
      <c r="A252" s="2"/>
      <c r="B252" s="28">
        <f>IF(E252="","",ROWS($B$6:B252))</f>
        <v>247</v>
      </c>
      <c r="C252" s="29">
        <f>IF(OR(SD!A248=""),"",SD!A248)</f>
        <v>11</v>
      </c>
      <c r="D252" s="29">
        <f>IF(OR(SD!C248=""),"",SD!C248)</f>
        <v>947</v>
      </c>
      <c r="E252" s="29" t="str">
        <f>IF(OR(SD!E248=""),"",SD!E248)</f>
        <v>abc247</v>
      </c>
      <c r="F252" s="29" t="str">
        <f>IF(OR(SD!G248=""),"",SD!G248)</f>
        <v>xyz247</v>
      </c>
      <c r="G252" s="29" t="str">
        <f>IF(OR(SD!I248=""),"",SD!I248)</f>
        <v>M</v>
      </c>
      <c r="H252" s="29" t="str">
        <f>IF(OR(SD!O248=""),"",SD!O248)</f>
        <v>OBC</v>
      </c>
      <c r="I252" s="30">
        <f>IF(OR(SD!V248=""),"",SD!V248)</f>
        <v>9780000000</v>
      </c>
      <c r="J252" s="31">
        <f>IF(SD!D248="","",SD!D248)</f>
        <v>41871</v>
      </c>
      <c r="K252" s="2"/>
    </row>
    <row r="253" spans="1:11" ht="15">
      <c r="A253" s="2"/>
      <c r="B253" s="28">
        <f>IF(E253="","",ROWS($B$6:B253))</f>
        <v>248</v>
      </c>
      <c r="C253" s="29">
        <f>IF(OR(SD!A249=""),"",SD!A249)</f>
        <v>11</v>
      </c>
      <c r="D253" s="29">
        <f>IF(OR(SD!C249=""),"",SD!C249)</f>
        <v>948</v>
      </c>
      <c r="E253" s="29" t="str">
        <f>IF(OR(SD!E249=""),"",SD!E249)</f>
        <v>abc248</v>
      </c>
      <c r="F253" s="29" t="str">
        <f>IF(OR(SD!G249=""),"",SD!G249)</f>
        <v>xyz248</v>
      </c>
      <c r="G253" s="29" t="str">
        <f>IF(OR(SD!I249=""),"",SD!I249)</f>
        <v>M</v>
      </c>
      <c r="H253" s="29" t="str">
        <f>IF(OR(SD!O249=""),"",SD!O249)</f>
        <v>SC</v>
      </c>
      <c r="I253" s="30">
        <f>IF(OR(SD!V249=""),"",SD!V249)</f>
        <v>8880000000</v>
      </c>
      <c r="J253" s="31">
        <f>IF(SD!D249="","",SD!D249)</f>
        <v>43673</v>
      </c>
      <c r="K253" s="2"/>
    </row>
    <row r="254" spans="1:11" ht="15">
      <c r="A254" s="2"/>
      <c r="B254" s="28">
        <f>IF(E254="","",ROWS($B$6:B254))</f>
        <v>249</v>
      </c>
      <c r="C254" s="29">
        <f>IF(OR(SD!A250=""),"",SD!A250)</f>
        <v>11</v>
      </c>
      <c r="D254" s="29">
        <f>IF(OR(SD!C250=""),"",SD!C250)</f>
        <v>949</v>
      </c>
      <c r="E254" s="29" t="str">
        <f>IF(OR(SD!E250=""),"",SD!E250)</f>
        <v>abc249</v>
      </c>
      <c r="F254" s="29" t="str">
        <f>IF(OR(SD!G250=""),"",SD!G250)</f>
        <v>xyz249</v>
      </c>
      <c r="G254" s="29" t="str">
        <f>IF(OR(SD!I250=""),"",SD!I250)</f>
        <v>M</v>
      </c>
      <c r="H254" s="29" t="str">
        <f>IF(OR(SD!O250=""),"",SD!O250)</f>
        <v>SC</v>
      </c>
      <c r="I254" s="30">
        <f>IF(OR(SD!V250=""),"",SD!V250)</f>
        <v>7880000000</v>
      </c>
      <c r="J254" s="31">
        <f>IF(SD!D250="","",SD!D250)</f>
        <v>43673</v>
      </c>
      <c r="K254" s="2"/>
    </row>
    <row r="255" spans="1:11" ht="15">
      <c r="A255" s="2"/>
      <c r="B255" s="28">
        <f>IF(E255="","",ROWS($B$6:B255))</f>
        <v>250</v>
      </c>
      <c r="C255" s="29">
        <f>IF(OR(SD!A251=""),"",SD!A251)</f>
        <v>11</v>
      </c>
      <c r="D255" s="29">
        <f>IF(OR(SD!C251=""),"",SD!C251)</f>
        <v>950</v>
      </c>
      <c r="E255" s="29" t="str">
        <f>IF(OR(SD!E251=""),"",SD!E251)</f>
        <v>abc250</v>
      </c>
      <c r="F255" s="29" t="str">
        <f>IF(OR(SD!G251=""),"",SD!G251)</f>
        <v>xyz250</v>
      </c>
      <c r="G255" s="29" t="str">
        <f>IF(OR(SD!I251=""),"",SD!I251)</f>
        <v>M</v>
      </c>
      <c r="H255" s="29" t="str">
        <f>IF(OR(SD!O251=""),"",SD!O251)</f>
        <v>SC</v>
      </c>
      <c r="I255" s="30">
        <f>IF(OR(SD!V251=""),"",SD!V251)</f>
        <v>8880000000</v>
      </c>
      <c r="J255" s="31">
        <f>IF(SD!D251="","",SD!D251)</f>
        <v>42562</v>
      </c>
      <c r="K255" s="2"/>
    </row>
    <row r="256" spans="1:11" ht="15">
      <c r="A256" s="2"/>
      <c r="B256" s="28">
        <f>IF(E256="","",ROWS($B$6:B256))</f>
        <v>251</v>
      </c>
      <c r="C256" s="29">
        <f>IF(OR(SD!A252=""),"",SD!A252)</f>
        <v>11</v>
      </c>
      <c r="D256" s="29">
        <f>IF(OR(SD!C252=""),"",SD!C252)</f>
        <v>951</v>
      </c>
      <c r="E256" s="29" t="str">
        <f>IF(OR(SD!E252=""),"",SD!E252)</f>
        <v>abc251</v>
      </c>
      <c r="F256" s="29" t="str">
        <f>IF(OR(SD!G252=""),"",SD!G252)</f>
        <v>xyz251</v>
      </c>
      <c r="G256" s="29" t="str">
        <f>IF(OR(SD!I252=""),"",SD!I252)</f>
        <v>M</v>
      </c>
      <c r="H256" s="29" t="str">
        <f>IF(OR(SD!O252=""),"",SD!O252)</f>
        <v>OBC</v>
      </c>
      <c r="I256" s="30">
        <f>IF(OR(SD!V252=""),"",SD!V252)</f>
        <v>9980000000</v>
      </c>
      <c r="J256" s="31">
        <f>IF(SD!D252="","",SD!D252)</f>
        <v>42200</v>
      </c>
      <c r="K256" s="2"/>
    </row>
    <row r="257" spans="1:11" ht="15">
      <c r="A257" s="2"/>
      <c r="B257" s="28">
        <f>IF(E257="","",ROWS($B$6:B257))</f>
        <v>252</v>
      </c>
      <c r="C257" s="29">
        <f>IF(OR(SD!A253=""),"",SD!A253)</f>
        <v>11</v>
      </c>
      <c r="D257" s="29">
        <f>IF(OR(SD!C253=""),"",SD!C253)</f>
        <v>952</v>
      </c>
      <c r="E257" s="29" t="str">
        <f>IF(OR(SD!E253=""),"",SD!E253)</f>
        <v>abc252</v>
      </c>
      <c r="F257" s="29" t="str">
        <f>IF(OR(SD!G253=""),"",SD!G253)</f>
        <v>xyz252</v>
      </c>
      <c r="G257" s="29" t="str">
        <f>IF(OR(SD!I253=""),"",SD!I253)</f>
        <v>M</v>
      </c>
      <c r="H257" s="29" t="str">
        <f>IF(OR(SD!O253=""),"",SD!O253)</f>
        <v>OBC</v>
      </c>
      <c r="I257" s="30">
        <f>IF(OR(SD!V253=""),"",SD!V253)</f>
        <v>9930000000</v>
      </c>
      <c r="J257" s="31">
        <f>IF(SD!D253="","",SD!D253)</f>
        <v>42236</v>
      </c>
      <c r="K257" s="2"/>
    </row>
    <row r="258" spans="1:11" ht="15">
      <c r="A258" s="2"/>
      <c r="B258" s="28">
        <f>IF(E258="","",ROWS($B$6:B258))</f>
        <v>253</v>
      </c>
      <c r="C258" s="29">
        <f>IF(OR(SD!A254=""),"",SD!A254)</f>
        <v>11</v>
      </c>
      <c r="D258" s="29">
        <f>IF(OR(SD!C254=""),"",SD!C254)</f>
        <v>953</v>
      </c>
      <c r="E258" s="29" t="str">
        <f>IF(OR(SD!E254=""),"",SD!E254)</f>
        <v>abc253</v>
      </c>
      <c r="F258" s="29" t="str">
        <f>IF(OR(SD!G254=""),"",SD!G254)</f>
        <v>xyz253</v>
      </c>
      <c r="G258" s="29" t="str">
        <f>IF(OR(SD!I254=""),"",SD!I254)</f>
        <v>F</v>
      </c>
      <c r="H258" s="29" t="str">
        <f>IF(OR(SD!O254=""),"",SD!O254)</f>
        <v>OBC</v>
      </c>
      <c r="I258" s="30">
        <f>IF(OR(SD!V254=""),"",SD!V254)</f>
        <v>7890000000</v>
      </c>
      <c r="J258" s="31">
        <f>IF(SD!D254="","",SD!D254)</f>
        <v>41871</v>
      </c>
      <c r="K258" s="2"/>
    </row>
    <row r="259" spans="1:11" ht="15">
      <c r="A259" s="2"/>
      <c r="B259" s="28">
        <f>IF(E259="","",ROWS($B$6:B259))</f>
        <v>254</v>
      </c>
      <c r="C259" s="29">
        <f>IF(OR(SD!A255=""),"",SD!A255)</f>
        <v>11</v>
      </c>
      <c r="D259" s="29">
        <f>IF(OR(SD!C255=""),"",SD!C255)</f>
        <v>954</v>
      </c>
      <c r="E259" s="29" t="str">
        <f>IF(OR(SD!E255=""),"",SD!E255)</f>
        <v>abc254</v>
      </c>
      <c r="F259" s="29" t="str">
        <f>IF(OR(SD!G255=""),"",SD!G255)</f>
        <v>xyz254</v>
      </c>
      <c r="G259" s="29" t="str">
        <f>IF(OR(SD!I255=""),"",SD!I255)</f>
        <v>M</v>
      </c>
      <c r="H259" s="29" t="str">
        <f>IF(OR(SD!O255=""),"",SD!O255)</f>
        <v>OBC</v>
      </c>
      <c r="I259" s="30">
        <f>IF(OR(SD!V255=""),"",SD!V255)</f>
        <v>8100000000</v>
      </c>
      <c r="J259" s="31">
        <f>IF(SD!D255="","",SD!D255)</f>
        <v>41871</v>
      </c>
      <c r="K259" s="2"/>
    </row>
    <row r="260" spans="1:11" ht="15">
      <c r="A260" s="2"/>
      <c r="B260" s="28">
        <f>IF(E260="","",ROWS($B$6:B260))</f>
        <v>255</v>
      </c>
      <c r="C260" s="29">
        <f>IF(OR(SD!A256=""),"",SD!A256)</f>
        <v>11</v>
      </c>
      <c r="D260" s="29">
        <f>IF(OR(SD!C256=""),"",SD!C256)</f>
        <v>955</v>
      </c>
      <c r="E260" s="29" t="str">
        <f>IF(OR(SD!E256=""),"",SD!E256)</f>
        <v>abc255</v>
      </c>
      <c r="F260" s="29" t="str">
        <f>IF(OR(SD!G256=""),"",SD!G256)</f>
        <v>xyz255</v>
      </c>
      <c r="G260" s="29" t="str">
        <f>IF(OR(SD!I256=""),"",SD!I256)</f>
        <v>M</v>
      </c>
      <c r="H260" s="29" t="str">
        <f>IF(OR(SD!O256=""),"",SD!O256)</f>
        <v>SC</v>
      </c>
      <c r="I260" s="30">
        <f>IF(OR(SD!V256=""),"",SD!V256)</f>
        <v>9930000000</v>
      </c>
      <c r="J260" s="31">
        <f>IF(SD!D256="","",SD!D256)</f>
        <v>41871</v>
      </c>
      <c r="K260" s="2"/>
    </row>
    <row r="261" spans="1:11" ht="15">
      <c r="A261" s="2"/>
      <c r="B261" s="28">
        <f>IF(E261="","",ROWS($B$6:B261))</f>
        <v>256</v>
      </c>
      <c r="C261" s="29">
        <f>IF(OR(SD!A257=""),"",SD!A257)</f>
        <v>11</v>
      </c>
      <c r="D261" s="29">
        <f>IF(OR(SD!C257=""),"",SD!C257)</f>
        <v>956</v>
      </c>
      <c r="E261" s="29" t="str">
        <f>IF(OR(SD!E257=""),"",SD!E257)</f>
        <v>abc256</v>
      </c>
      <c r="F261" s="29" t="str">
        <f>IF(OR(SD!G257=""),"",SD!G257)</f>
        <v>xyz256</v>
      </c>
      <c r="G261" s="29" t="str">
        <f>IF(OR(SD!I257=""),"",SD!I257)</f>
        <v>M</v>
      </c>
      <c r="H261" s="29" t="str">
        <f>IF(OR(SD!O257=""),"",SD!O257)</f>
        <v>OBC</v>
      </c>
      <c r="I261" s="30">
        <f>IF(OR(SD!V257=""),"",SD!V257)</f>
        <v>9780000000</v>
      </c>
      <c r="J261" s="31">
        <f>IF(SD!D257="","",SD!D257)</f>
        <v>41871</v>
      </c>
      <c r="K261" s="2"/>
    </row>
    <row r="262" spans="1:11" ht="15">
      <c r="A262" s="2"/>
      <c r="B262" s="28">
        <f>IF(E262="","",ROWS($B$6:B262))</f>
        <v>257</v>
      </c>
      <c r="C262" s="29">
        <f>IF(OR(SD!A258=""),"",SD!A258)</f>
        <v>11</v>
      </c>
      <c r="D262" s="29">
        <f>IF(OR(SD!C258=""),"",SD!C258)</f>
        <v>957</v>
      </c>
      <c r="E262" s="29" t="str">
        <f>IF(OR(SD!E258=""),"",SD!E258)</f>
        <v>abc257</v>
      </c>
      <c r="F262" s="29" t="str">
        <f>IF(OR(SD!G258=""),"",SD!G258)</f>
        <v>xyz257</v>
      </c>
      <c r="G262" s="29" t="str">
        <f>IF(OR(SD!I258=""),"",SD!I258)</f>
        <v>F</v>
      </c>
      <c r="H262" s="29" t="str">
        <f>IF(OR(SD!O258=""),"",SD!O258)</f>
        <v>OBC</v>
      </c>
      <c r="I262" s="30">
        <f>IF(OR(SD!V258=""),"",SD!V258)</f>
        <v>9830000000</v>
      </c>
      <c r="J262" s="31">
        <f>IF(SD!D258="","",SD!D258)</f>
        <v>44174</v>
      </c>
      <c r="K262" s="2"/>
    </row>
    <row r="263" spans="1:11" ht="15">
      <c r="A263" s="2"/>
      <c r="B263" s="28">
        <f>IF(E263="","",ROWS($B$6:B263))</f>
        <v>258</v>
      </c>
      <c r="C263" s="29">
        <f>IF(OR(SD!A259=""),"",SD!A259)</f>
        <v>11</v>
      </c>
      <c r="D263" s="29">
        <f>IF(OR(SD!C259=""),"",SD!C259)</f>
        <v>958</v>
      </c>
      <c r="E263" s="29" t="str">
        <f>IF(OR(SD!E259=""),"",SD!E259)</f>
        <v>abc258</v>
      </c>
      <c r="F263" s="29" t="str">
        <f>IF(OR(SD!G259=""),"",SD!G259)</f>
        <v>xyz258</v>
      </c>
      <c r="G263" s="29" t="str">
        <f>IF(OR(SD!I259=""),"",SD!I259)</f>
        <v>M</v>
      </c>
      <c r="H263" s="29" t="str">
        <f>IF(OR(SD!O259=""),"",SD!O259)</f>
        <v>SC</v>
      </c>
      <c r="I263" s="30">
        <f>IF(OR(SD!V259=""),"",SD!V259)</f>
        <v>8290000000</v>
      </c>
      <c r="J263" s="31">
        <f>IF(SD!D259="","",SD!D259)</f>
        <v>43293</v>
      </c>
      <c r="K263" s="2"/>
    </row>
    <row r="264" spans="1:11" ht="15">
      <c r="A264" s="2"/>
      <c r="B264" s="28">
        <f>IF(E264="","",ROWS($B$6:B264))</f>
        <v>259</v>
      </c>
      <c r="C264" s="29">
        <f>IF(OR(SD!A260=""),"",SD!A260)</f>
        <v>11</v>
      </c>
      <c r="D264" s="29">
        <f>IF(OR(SD!C260=""),"",SD!C260)</f>
        <v>959</v>
      </c>
      <c r="E264" s="29" t="str">
        <f>IF(OR(SD!E260=""),"",SD!E260)</f>
        <v>abc259</v>
      </c>
      <c r="F264" s="29" t="str">
        <f>IF(OR(SD!G260=""),"",SD!G260)</f>
        <v>xyz259</v>
      </c>
      <c r="G264" s="29" t="str">
        <f>IF(OR(SD!I260=""),"",SD!I260)</f>
        <v>F</v>
      </c>
      <c r="H264" s="29" t="str">
        <f>IF(OR(SD!O260=""),"",SD!O260)</f>
        <v>OBC</v>
      </c>
      <c r="I264" s="30">
        <f>IF(OR(SD!V260=""),"",SD!V260)</f>
        <v>9830000000</v>
      </c>
      <c r="J264" s="31">
        <f>IF(SD!D260="","",SD!D260)</f>
        <v>41871</v>
      </c>
      <c r="K264" s="2"/>
    </row>
    <row r="265" spans="1:11" ht="15">
      <c r="A265" s="2"/>
      <c r="B265" s="28">
        <f>IF(E265="","",ROWS($B$6:B265))</f>
        <v>260</v>
      </c>
      <c r="C265" s="29">
        <f>IF(OR(SD!A261=""),"",SD!A261)</f>
        <v>11</v>
      </c>
      <c r="D265" s="29">
        <f>IF(OR(SD!C261=""),"",SD!C261)</f>
        <v>960</v>
      </c>
      <c r="E265" s="29" t="str">
        <f>IF(OR(SD!E261=""),"",SD!E261)</f>
        <v>abc260</v>
      </c>
      <c r="F265" s="29" t="str">
        <f>IF(OR(SD!G261=""),"",SD!G261)</f>
        <v>xyz260</v>
      </c>
      <c r="G265" s="29" t="str">
        <f>IF(OR(SD!I261=""),"",SD!I261)</f>
        <v>M</v>
      </c>
      <c r="H265" s="29" t="str">
        <f>IF(OR(SD!O261=""),"",SD!O261)</f>
        <v>OBC</v>
      </c>
      <c r="I265" s="30">
        <f>IF(OR(SD!V261=""),"",SD!V261)</f>
        <v>9980000000</v>
      </c>
      <c r="J265" s="31">
        <f>IF(SD!D261="","",SD!D261)</f>
        <v>41871</v>
      </c>
      <c r="K265" s="2"/>
    </row>
    <row r="266" spans="1:11" ht="15">
      <c r="A266" s="2"/>
      <c r="B266" s="28">
        <f>IF(E266="","",ROWS($B$6:B266))</f>
        <v>261</v>
      </c>
      <c r="C266" s="29">
        <f>IF(OR(SD!A262=""),"",SD!A262)</f>
        <v>11</v>
      </c>
      <c r="D266" s="29">
        <f>IF(OR(SD!C262=""),"",SD!C262)</f>
        <v>961</v>
      </c>
      <c r="E266" s="29" t="str">
        <f>IF(OR(SD!E262=""),"",SD!E262)</f>
        <v>abc261</v>
      </c>
      <c r="F266" s="29" t="str">
        <f>IF(OR(SD!G262=""),"",SD!G262)</f>
        <v>xyz261</v>
      </c>
      <c r="G266" s="29" t="str">
        <f>IF(OR(SD!I262=""),"",SD!I262)</f>
        <v>M</v>
      </c>
      <c r="H266" s="29" t="str">
        <f>IF(OR(SD!O262=""),"",SD!O262)</f>
        <v>SC</v>
      </c>
      <c r="I266" s="30">
        <f>IF(OR(SD!V262=""),"",SD!V262)</f>
        <v>9770000000</v>
      </c>
      <c r="J266" s="31">
        <f>IF(SD!D262="","",SD!D262)</f>
        <v>42200</v>
      </c>
      <c r="K266" s="2"/>
    </row>
    <row r="267" spans="1:11" ht="15">
      <c r="A267" s="2"/>
      <c r="B267" s="28">
        <f>IF(E267="","",ROWS($B$6:B267))</f>
        <v>262</v>
      </c>
      <c r="C267" s="29">
        <f>IF(OR(SD!A263=""),"",SD!A263)</f>
        <v>11</v>
      </c>
      <c r="D267" s="29">
        <f>IF(OR(SD!C263=""),"",SD!C263)</f>
        <v>962</v>
      </c>
      <c r="E267" s="29" t="str">
        <f>IF(OR(SD!E263=""),"",SD!E263)</f>
        <v>abc262</v>
      </c>
      <c r="F267" s="29" t="str">
        <f>IF(OR(SD!G263=""),"",SD!G263)</f>
        <v>xyz262</v>
      </c>
      <c r="G267" s="29" t="str">
        <f>IF(OR(SD!I263=""),"",SD!I263)</f>
        <v>M</v>
      </c>
      <c r="H267" s="29" t="str">
        <f>IF(OR(SD!O263=""),"",SD!O263)</f>
        <v>OBC</v>
      </c>
      <c r="I267" s="30">
        <f>IF(OR(SD!V263=""),"",SD!V263)</f>
        <v>9610000000</v>
      </c>
      <c r="J267" s="31">
        <f>IF(SD!D263="","",SD!D263)</f>
        <v>43677</v>
      </c>
      <c r="K267" s="2"/>
    </row>
    <row r="268" spans="1:11" ht="15">
      <c r="A268" s="2"/>
      <c r="B268" s="28">
        <f>IF(E268="","",ROWS($B$6:B268))</f>
        <v>263</v>
      </c>
      <c r="C268" s="29">
        <f>IF(OR(SD!A264=""),"",SD!A264)</f>
        <v>11</v>
      </c>
      <c r="D268" s="29">
        <f>IF(OR(SD!C264=""),"",SD!C264)</f>
        <v>963</v>
      </c>
      <c r="E268" s="29" t="str">
        <f>IF(OR(SD!E264=""),"",SD!E264)</f>
        <v>abc263</v>
      </c>
      <c r="F268" s="29" t="str">
        <f>IF(OR(SD!G264=""),"",SD!G264)</f>
        <v>xyz263</v>
      </c>
      <c r="G268" s="29" t="str">
        <f>IF(OR(SD!I264=""),"",SD!I264)</f>
        <v>F</v>
      </c>
      <c r="H268" s="29" t="str">
        <f>IF(OR(SD!O264=""),"",SD!O264)</f>
        <v>ST</v>
      </c>
      <c r="I268" s="30">
        <f>IF(OR(SD!V264=""),"",SD!V264)</f>
        <v>9780000000</v>
      </c>
      <c r="J268" s="31">
        <f>IF(SD!D264="","",SD!D264)</f>
        <v>42555</v>
      </c>
      <c r="K268" s="2"/>
    </row>
    <row r="269" spans="1:11" ht="15">
      <c r="A269" s="2"/>
      <c r="B269" s="28">
        <f>IF(E269="","",ROWS($B$6:B269))</f>
        <v>264</v>
      </c>
      <c r="C269" s="29">
        <f>IF(OR(SD!A265=""),"",SD!A265)</f>
        <v>11</v>
      </c>
      <c r="D269" s="29">
        <f>IF(OR(SD!C265=""),"",SD!C265)</f>
        <v>964</v>
      </c>
      <c r="E269" s="29" t="str">
        <f>IF(OR(SD!E265=""),"",SD!E265)</f>
        <v>abc264</v>
      </c>
      <c r="F269" s="29" t="str">
        <f>IF(OR(SD!G265=""),"",SD!G265)</f>
        <v>xyz264</v>
      </c>
      <c r="G269" s="29" t="str">
        <f>IF(OR(SD!I265=""),"",SD!I265)</f>
        <v>F</v>
      </c>
      <c r="H269" s="29" t="str">
        <f>IF(OR(SD!O265=""),"",SD!O265)</f>
        <v>SC</v>
      </c>
      <c r="I269" s="30">
        <f>IF(OR(SD!V265=""),"",SD!V265)</f>
        <v>9780000000</v>
      </c>
      <c r="J269" s="31">
        <f>IF(SD!D265="","",SD!D265)</f>
        <v>41106</v>
      </c>
      <c r="K269" s="2"/>
    </row>
    <row r="270" spans="1:11" ht="15">
      <c r="A270" s="2"/>
      <c r="B270" s="28">
        <f>IF(E270="","",ROWS($B$6:B270))</f>
        <v>265</v>
      </c>
      <c r="C270" s="29">
        <f>IF(OR(SD!A266=""),"",SD!A266)</f>
        <v>11</v>
      </c>
      <c r="D270" s="29">
        <f>IF(OR(SD!C266=""),"",SD!C266)</f>
        <v>965</v>
      </c>
      <c r="E270" s="29" t="str">
        <f>IF(OR(SD!E266=""),"",SD!E266)</f>
        <v>abc265</v>
      </c>
      <c r="F270" s="29" t="str">
        <f>IF(OR(SD!G266=""),"",SD!G266)</f>
        <v>xyz265</v>
      </c>
      <c r="G270" s="29" t="str">
        <f>IF(OR(SD!I266=""),"",SD!I266)</f>
        <v>F</v>
      </c>
      <c r="H270" s="29" t="str">
        <f>IF(OR(SD!O266=""),"",SD!O266)</f>
        <v>SC</v>
      </c>
      <c r="I270" s="30">
        <f>IF(OR(SD!V266=""),"",SD!V266)</f>
        <v>9930000000</v>
      </c>
      <c r="J270" s="31">
        <f>IF(SD!D266="","",SD!D266)</f>
        <v>43680</v>
      </c>
      <c r="K270" s="2"/>
    </row>
    <row r="271" spans="1:11" ht="15">
      <c r="A271" s="2"/>
      <c r="B271" s="28">
        <f>IF(E271="","",ROWS($B$6:B271))</f>
        <v>266</v>
      </c>
      <c r="C271" s="29">
        <f>IF(OR(SD!A267=""),"",SD!A267)</f>
        <v>11</v>
      </c>
      <c r="D271" s="29">
        <f>IF(OR(SD!C267=""),"",SD!C267)</f>
        <v>966</v>
      </c>
      <c r="E271" s="29" t="str">
        <f>IF(OR(SD!E267=""),"",SD!E267)</f>
        <v>abc266</v>
      </c>
      <c r="F271" s="29" t="str">
        <f>IF(OR(SD!G267=""),"",SD!G267)</f>
        <v>xyz266</v>
      </c>
      <c r="G271" s="29" t="str">
        <f>IF(OR(SD!I267=""),"",SD!I267)</f>
        <v>M</v>
      </c>
      <c r="H271" s="29" t="str">
        <f>IF(OR(SD!O267=""),"",SD!O267)</f>
        <v>OBC</v>
      </c>
      <c r="I271" s="30">
        <f>IF(OR(SD!V267=""),"",SD!V267)</f>
        <v>7230000000</v>
      </c>
      <c r="J271" s="31">
        <f>IF(SD!D267="","",SD!D267)</f>
        <v>43678</v>
      </c>
      <c r="K271" s="2"/>
    </row>
    <row r="272" spans="1:11" ht="15">
      <c r="A272" s="2"/>
      <c r="B272" s="28">
        <f>IF(E272="","",ROWS($B$6:B272))</f>
        <v>267</v>
      </c>
      <c r="C272" s="29">
        <f>IF(OR(SD!A268=""),"",SD!A268)</f>
        <v>11</v>
      </c>
      <c r="D272" s="29">
        <f>IF(OR(SD!C268=""),"",SD!C268)</f>
        <v>967</v>
      </c>
      <c r="E272" s="29" t="str">
        <f>IF(OR(SD!E268=""),"",SD!E268)</f>
        <v>abc267</v>
      </c>
      <c r="F272" s="29" t="str">
        <f>IF(OR(SD!G268=""),"",SD!G268)</f>
        <v>xyz267</v>
      </c>
      <c r="G272" s="29" t="str">
        <f>IF(OR(SD!I268=""),"",SD!I268)</f>
        <v>F</v>
      </c>
      <c r="H272" s="29" t="str">
        <f>IF(OR(SD!O268=""),"",SD!O268)</f>
        <v>SC</v>
      </c>
      <c r="I272" s="30">
        <f>IF(OR(SD!V268=""),"",SD!V268)</f>
        <v>9570000000</v>
      </c>
      <c r="J272" s="31">
        <f>IF(SD!D268="","",SD!D268)</f>
        <v>43680</v>
      </c>
      <c r="K272" s="2"/>
    </row>
    <row r="273" spans="1:11" ht="15">
      <c r="A273" s="2"/>
      <c r="B273" s="28">
        <f>IF(E273="","",ROWS($B$6:B273))</f>
        <v>268</v>
      </c>
      <c r="C273" s="29">
        <f>IF(OR(SD!A269=""),"",SD!A269)</f>
        <v>11</v>
      </c>
      <c r="D273" s="29">
        <f>IF(OR(SD!C269=""),"",SD!C269)</f>
        <v>968</v>
      </c>
      <c r="E273" s="29" t="str">
        <f>IF(OR(SD!E269=""),"",SD!E269)</f>
        <v>abc268</v>
      </c>
      <c r="F273" s="29" t="str">
        <f>IF(OR(SD!G269=""),"",SD!G269)</f>
        <v>xyz268</v>
      </c>
      <c r="G273" s="29" t="str">
        <f>IF(OR(SD!I269=""),"",SD!I269)</f>
        <v>F</v>
      </c>
      <c r="H273" s="29" t="str">
        <f>IF(OR(SD!O269=""),"",SD!O269)</f>
        <v>SC</v>
      </c>
      <c r="I273" s="30">
        <f>IF(OR(SD!V269=""),"",SD!V269)</f>
        <v>9610000000</v>
      </c>
      <c r="J273" s="31">
        <f>IF(SD!D269="","",SD!D269)</f>
        <v>43678</v>
      </c>
      <c r="K273" s="2"/>
    </row>
    <row r="274" spans="1:11" ht="15">
      <c r="A274" s="2"/>
      <c r="B274" s="28">
        <f>IF(E274="","",ROWS($B$6:B274))</f>
        <v>269</v>
      </c>
      <c r="C274" s="29">
        <f>IF(OR(SD!A270=""),"",SD!A270)</f>
        <v>11</v>
      </c>
      <c r="D274" s="29">
        <f>IF(OR(SD!C270=""),"",SD!C270)</f>
        <v>969</v>
      </c>
      <c r="E274" s="29" t="str">
        <f>IF(OR(SD!E270=""),"",SD!E270)</f>
        <v>abc269</v>
      </c>
      <c r="F274" s="29" t="str">
        <f>IF(OR(SD!G270=""),"",SD!G270)</f>
        <v>xyz269</v>
      </c>
      <c r="G274" s="29" t="str">
        <f>IF(OR(SD!I270=""),"",SD!I270)</f>
        <v>F</v>
      </c>
      <c r="H274" s="29" t="str">
        <f>IF(OR(SD!O270=""),"",SD!O270)</f>
        <v>OBC</v>
      </c>
      <c r="I274" s="30">
        <f>IF(OR(SD!V270=""),"",SD!V270)</f>
        <v>9460000000</v>
      </c>
      <c r="J274" s="31">
        <f>IF(SD!D270="","",SD!D270)</f>
        <v>43677</v>
      </c>
      <c r="K274" s="2"/>
    </row>
    <row r="275" spans="1:11" ht="15">
      <c r="A275" s="2"/>
      <c r="B275" s="28">
        <f>IF(E275="","",ROWS($B$6:B275))</f>
        <v>270</v>
      </c>
      <c r="C275" s="29">
        <f>IF(OR(SD!A271=""),"",SD!A271)</f>
        <v>11</v>
      </c>
      <c r="D275" s="29">
        <f>IF(OR(SD!C271=""),"",SD!C271)</f>
        <v>970</v>
      </c>
      <c r="E275" s="29" t="str">
        <f>IF(OR(SD!E271=""),"",SD!E271)</f>
        <v>abc270</v>
      </c>
      <c r="F275" s="29" t="str">
        <f>IF(OR(SD!G271=""),"",SD!G271)</f>
        <v>xyz270</v>
      </c>
      <c r="G275" s="29" t="str">
        <f>IF(OR(SD!I271=""),"",SD!I271)</f>
        <v>F</v>
      </c>
      <c r="H275" s="29" t="str">
        <f>IF(OR(SD!O271=""),"",SD!O271)</f>
        <v>OBC</v>
      </c>
      <c r="I275" s="30">
        <f>IF(OR(SD!V271=""),"",SD!V271)</f>
        <v>9890000000</v>
      </c>
      <c r="J275" s="31">
        <f>IF(SD!D271="","",SD!D271)</f>
        <v>43677</v>
      </c>
      <c r="K275" s="2"/>
    </row>
    <row r="276" spans="1:11" ht="15">
      <c r="A276" s="2"/>
      <c r="B276" s="28">
        <f>IF(E276="","",ROWS($B$6:B276))</f>
        <v>271</v>
      </c>
      <c r="C276" s="29">
        <f>IF(OR(SD!A272=""),"",SD!A272)</f>
        <v>11</v>
      </c>
      <c r="D276" s="29">
        <f>IF(OR(SD!C272=""),"",SD!C272)</f>
        <v>971</v>
      </c>
      <c r="E276" s="29" t="str">
        <f>IF(OR(SD!E272=""),"",SD!E272)</f>
        <v>abc271</v>
      </c>
      <c r="F276" s="29" t="str">
        <f>IF(OR(SD!G272=""),"",SD!G272)</f>
        <v>xyz271</v>
      </c>
      <c r="G276" s="29" t="str">
        <f>IF(OR(SD!I272=""),"",SD!I272)</f>
        <v>M</v>
      </c>
      <c r="H276" s="29" t="str">
        <f>IF(OR(SD!O272=""),"",SD!O272)</f>
        <v>ST</v>
      </c>
      <c r="I276" s="30">
        <f>IF(OR(SD!V272=""),"",SD!V272)</f>
        <v>9650000000</v>
      </c>
      <c r="J276" s="31">
        <f>IF(SD!D272="","",SD!D272)</f>
        <v>42555</v>
      </c>
      <c r="K276" s="2"/>
    </row>
    <row r="277" spans="1:11" ht="15">
      <c r="A277" s="2"/>
      <c r="B277" s="28" t="str">
        <f>IF(E277="","",ROWS($B$6:B277))</f>
        <v/>
      </c>
      <c r="C277" s="29" t="str">
        <f>IF(OR(SD!A273=""),"",SD!A273)</f>
        <v/>
      </c>
      <c r="D277" s="29" t="str">
        <f>IF(OR(SD!C273=""),"",SD!C273)</f>
        <v/>
      </c>
      <c r="E277" s="29" t="str">
        <f>IF(OR(SD!E273=""),"",SD!E273)</f>
        <v/>
      </c>
      <c r="F277" s="29" t="str">
        <f>IF(OR(SD!G273=""),"",SD!G273)</f>
        <v/>
      </c>
      <c r="G277" s="29" t="str">
        <f>IF(OR(SD!I273=""),"",SD!I273)</f>
        <v/>
      </c>
      <c r="H277" s="29" t="str">
        <f>IF(OR(SD!O273=""),"",SD!O273)</f>
        <v/>
      </c>
      <c r="I277" s="30" t="str">
        <f>IF(OR(SD!V273=""),"",SD!V273)</f>
        <v/>
      </c>
      <c r="J277" s="31" t="str">
        <f>IF(SD!D273="","",SD!D273)</f>
        <v/>
      </c>
      <c r="K277" s="2"/>
    </row>
    <row r="278" spans="1:11" ht="15">
      <c r="A278" s="2"/>
      <c r="B278" s="28" t="str">
        <f>IF(E278="","",ROWS($B$6:B278))</f>
        <v/>
      </c>
      <c r="C278" s="29" t="str">
        <f>IF(OR(SD!A274=""),"",SD!A274)</f>
        <v/>
      </c>
      <c r="D278" s="29" t="str">
        <f>IF(OR(SD!C274=""),"",SD!C274)</f>
        <v/>
      </c>
      <c r="E278" s="29" t="str">
        <f>IF(OR(SD!E274=""),"",SD!E274)</f>
        <v/>
      </c>
      <c r="F278" s="29" t="str">
        <f>IF(OR(SD!G274=""),"",SD!G274)</f>
        <v/>
      </c>
      <c r="G278" s="29" t="str">
        <f>IF(OR(SD!I274=""),"",SD!I274)</f>
        <v/>
      </c>
      <c r="H278" s="29" t="str">
        <f>IF(OR(SD!O274=""),"",SD!O274)</f>
        <v/>
      </c>
      <c r="I278" s="30" t="str">
        <f>IF(OR(SD!V274=""),"",SD!V274)</f>
        <v/>
      </c>
      <c r="J278" s="31" t="str">
        <f>IF(SD!D274="","",SD!D274)</f>
        <v/>
      </c>
      <c r="K278" s="2"/>
    </row>
    <row r="279" spans="1:11" ht="15">
      <c r="A279" s="2"/>
      <c r="B279" s="28" t="str">
        <f>IF(E279="","",ROWS($B$6:B279))</f>
        <v/>
      </c>
      <c r="C279" s="29" t="str">
        <f>IF(OR(SD!A275=""),"",SD!A275)</f>
        <v/>
      </c>
      <c r="D279" s="29" t="str">
        <f>IF(OR(SD!C275=""),"",SD!C275)</f>
        <v/>
      </c>
      <c r="E279" s="29" t="str">
        <f>IF(OR(SD!E275=""),"",SD!E275)</f>
        <v/>
      </c>
      <c r="F279" s="29" t="str">
        <f>IF(OR(SD!G275=""),"",SD!G275)</f>
        <v/>
      </c>
      <c r="G279" s="29" t="str">
        <f>IF(OR(SD!I275=""),"",SD!I275)</f>
        <v/>
      </c>
      <c r="H279" s="29" t="str">
        <f>IF(OR(SD!O275=""),"",SD!O275)</f>
        <v/>
      </c>
      <c r="I279" s="30" t="str">
        <f>IF(OR(SD!V275=""),"",SD!V275)</f>
        <v/>
      </c>
      <c r="J279" s="31" t="str">
        <f>IF(SD!D275="","",SD!D275)</f>
        <v/>
      </c>
      <c r="K279" s="2"/>
    </row>
    <row r="280" spans="1:11" ht="15">
      <c r="A280" s="2"/>
      <c r="B280" s="28" t="str">
        <f>IF(E280="","",ROWS($B$6:B280))</f>
        <v/>
      </c>
      <c r="C280" s="29" t="str">
        <f>IF(OR(SD!A276=""),"",SD!A276)</f>
        <v/>
      </c>
      <c r="D280" s="29" t="str">
        <f>IF(OR(SD!C276=""),"",SD!C276)</f>
        <v/>
      </c>
      <c r="E280" s="29" t="str">
        <f>IF(OR(SD!E276=""),"",SD!E276)</f>
        <v/>
      </c>
      <c r="F280" s="29" t="str">
        <f>IF(OR(SD!G276=""),"",SD!G276)</f>
        <v/>
      </c>
      <c r="G280" s="29" t="str">
        <f>IF(OR(SD!I276=""),"",SD!I276)</f>
        <v/>
      </c>
      <c r="H280" s="29" t="str">
        <f>IF(OR(SD!O276=""),"",SD!O276)</f>
        <v/>
      </c>
      <c r="I280" s="30" t="str">
        <f>IF(OR(SD!V276=""),"",SD!V276)</f>
        <v/>
      </c>
      <c r="J280" s="31" t="str">
        <f>IF(SD!D276="","",SD!D276)</f>
        <v/>
      </c>
      <c r="K280" s="2"/>
    </row>
    <row r="281" spans="1:11" ht="15">
      <c r="A281" s="2"/>
      <c r="B281" s="28" t="str">
        <f>IF(E281="","",ROWS($B$6:B281))</f>
        <v/>
      </c>
      <c r="C281" s="29" t="str">
        <f>IF(OR(SD!A277=""),"",SD!A277)</f>
        <v/>
      </c>
      <c r="D281" s="29" t="str">
        <f>IF(OR(SD!C277=""),"",SD!C277)</f>
        <v/>
      </c>
      <c r="E281" s="29" t="str">
        <f>IF(OR(SD!E277=""),"",SD!E277)</f>
        <v/>
      </c>
      <c r="F281" s="29" t="str">
        <f>IF(OR(SD!G277=""),"",SD!G277)</f>
        <v/>
      </c>
      <c r="G281" s="29" t="str">
        <f>IF(OR(SD!I277=""),"",SD!I277)</f>
        <v/>
      </c>
      <c r="H281" s="29" t="str">
        <f>IF(OR(SD!O277=""),"",SD!O277)</f>
        <v/>
      </c>
      <c r="I281" s="30" t="str">
        <f>IF(OR(SD!V277=""),"",SD!V277)</f>
        <v/>
      </c>
      <c r="J281" s="31" t="str">
        <f>IF(SD!D277="","",SD!D277)</f>
        <v/>
      </c>
      <c r="K281" s="2"/>
    </row>
    <row r="282" spans="1:11" ht="15">
      <c r="A282" s="2"/>
      <c r="B282" s="28" t="str">
        <f>IF(E282="","",ROWS($B$6:B282))</f>
        <v/>
      </c>
      <c r="C282" s="29" t="str">
        <f>IF(OR(SD!A278=""),"",SD!A278)</f>
        <v/>
      </c>
      <c r="D282" s="29" t="str">
        <f>IF(OR(SD!C278=""),"",SD!C278)</f>
        <v/>
      </c>
      <c r="E282" s="29" t="str">
        <f>IF(OR(SD!E278=""),"",SD!E278)</f>
        <v/>
      </c>
      <c r="F282" s="29" t="str">
        <f>IF(OR(SD!G278=""),"",SD!G278)</f>
        <v/>
      </c>
      <c r="G282" s="29" t="str">
        <f>IF(OR(SD!I278=""),"",SD!I278)</f>
        <v/>
      </c>
      <c r="H282" s="29" t="str">
        <f>IF(OR(SD!O278=""),"",SD!O278)</f>
        <v/>
      </c>
      <c r="I282" s="30" t="str">
        <f>IF(OR(SD!V278=""),"",SD!V278)</f>
        <v/>
      </c>
      <c r="J282" s="31" t="str">
        <f>IF(SD!D278="","",SD!D278)</f>
        <v/>
      </c>
      <c r="K282" s="2"/>
    </row>
    <row r="283" spans="1:11" ht="15">
      <c r="A283" s="2"/>
      <c r="B283" s="28" t="str">
        <f>IF(E283="","",ROWS($B$6:B283))</f>
        <v/>
      </c>
      <c r="C283" s="29" t="str">
        <f>IF(OR(SD!A279=""),"",SD!A279)</f>
        <v/>
      </c>
      <c r="D283" s="29" t="str">
        <f>IF(OR(SD!C279=""),"",SD!C279)</f>
        <v/>
      </c>
      <c r="E283" s="29" t="str">
        <f>IF(OR(SD!E279=""),"",SD!E279)</f>
        <v/>
      </c>
      <c r="F283" s="29" t="str">
        <f>IF(OR(SD!G279=""),"",SD!G279)</f>
        <v/>
      </c>
      <c r="G283" s="29" t="str">
        <f>IF(OR(SD!I279=""),"",SD!I279)</f>
        <v/>
      </c>
      <c r="H283" s="29" t="str">
        <f>IF(OR(SD!O279=""),"",SD!O279)</f>
        <v/>
      </c>
      <c r="I283" s="30" t="str">
        <f>IF(OR(SD!V279=""),"",SD!V279)</f>
        <v/>
      </c>
      <c r="J283" s="31" t="str">
        <f>IF(SD!D279="","",SD!D279)</f>
        <v/>
      </c>
      <c r="K283" s="2"/>
    </row>
    <row r="284" spans="1:11" ht="15">
      <c r="A284" s="2"/>
      <c r="B284" s="28" t="str">
        <f>IF(E284="","",ROWS($B$6:B284))</f>
        <v/>
      </c>
      <c r="C284" s="29" t="str">
        <f>IF(OR(SD!A280=""),"",SD!A280)</f>
        <v/>
      </c>
      <c r="D284" s="29" t="str">
        <f>IF(OR(SD!C280=""),"",SD!C280)</f>
        <v/>
      </c>
      <c r="E284" s="29" t="str">
        <f>IF(OR(SD!E280=""),"",SD!E280)</f>
        <v/>
      </c>
      <c r="F284" s="29" t="str">
        <f>IF(OR(SD!G280=""),"",SD!G280)</f>
        <v/>
      </c>
      <c r="G284" s="29" t="str">
        <f>IF(OR(SD!I280=""),"",SD!I280)</f>
        <v/>
      </c>
      <c r="H284" s="29" t="str">
        <f>IF(OR(SD!O280=""),"",SD!O280)</f>
        <v/>
      </c>
      <c r="I284" s="30" t="str">
        <f>IF(OR(SD!V280=""),"",SD!V280)</f>
        <v/>
      </c>
      <c r="J284" s="31" t="str">
        <f>IF(SD!D280="","",SD!D280)</f>
        <v/>
      </c>
      <c r="K284" s="2"/>
    </row>
    <row r="285" spans="1:11" ht="15">
      <c r="A285" s="2"/>
      <c r="B285" s="28" t="str">
        <f>IF(E285="","",ROWS($B$6:B285))</f>
        <v/>
      </c>
      <c r="C285" s="29" t="str">
        <f>IF(OR(SD!A281=""),"",SD!A281)</f>
        <v/>
      </c>
      <c r="D285" s="29" t="str">
        <f>IF(OR(SD!C281=""),"",SD!C281)</f>
        <v/>
      </c>
      <c r="E285" s="29" t="str">
        <f>IF(OR(SD!E281=""),"",SD!E281)</f>
        <v/>
      </c>
      <c r="F285" s="29" t="str">
        <f>IF(OR(SD!G281=""),"",SD!G281)</f>
        <v/>
      </c>
      <c r="G285" s="29" t="str">
        <f>IF(OR(SD!I281=""),"",SD!I281)</f>
        <v/>
      </c>
      <c r="H285" s="29" t="str">
        <f>IF(OR(SD!O281=""),"",SD!O281)</f>
        <v/>
      </c>
      <c r="I285" s="30" t="str">
        <f>IF(OR(SD!V281=""),"",SD!V281)</f>
        <v/>
      </c>
      <c r="J285" s="31" t="str">
        <f>IF(SD!D281="","",SD!D281)</f>
        <v/>
      </c>
      <c r="K285" s="2"/>
    </row>
    <row r="286" spans="1:11" ht="15">
      <c r="A286" s="2"/>
      <c r="B286" s="28" t="str">
        <f>IF(E286="","",ROWS($B$6:B286))</f>
        <v/>
      </c>
      <c r="C286" s="29" t="str">
        <f>IF(OR(SD!A282=""),"",SD!A282)</f>
        <v/>
      </c>
      <c r="D286" s="29" t="str">
        <f>IF(OR(SD!C282=""),"",SD!C282)</f>
        <v/>
      </c>
      <c r="E286" s="29" t="str">
        <f>IF(OR(SD!E282=""),"",SD!E282)</f>
        <v/>
      </c>
      <c r="F286" s="29" t="str">
        <f>IF(OR(SD!G282=""),"",SD!G282)</f>
        <v/>
      </c>
      <c r="G286" s="29" t="str">
        <f>IF(OR(SD!I282=""),"",SD!I282)</f>
        <v/>
      </c>
      <c r="H286" s="29" t="str">
        <f>IF(OR(SD!O282=""),"",SD!O282)</f>
        <v/>
      </c>
      <c r="I286" s="30" t="str">
        <f>IF(OR(SD!V282=""),"",SD!V282)</f>
        <v/>
      </c>
      <c r="J286" s="31" t="str">
        <f>IF(SD!D282="","",SD!D282)</f>
        <v/>
      </c>
      <c r="K286" s="2"/>
    </row>
    <row r="287" spans="1:11" ht="15">
      <c r="A287" s="2"/>
      <c r="B287" s="28" t="str">
        <f>IF(E287="","",ROWS($B$6:B287))</f>
        <v/>
      </c>
      <c r="C287" s="29" t="str">
        <f>IF(OR(SD!A283=""),"",SD!A283)</f>
        <v/>
      </c>
      <c r="D287" s="29" t="str">
        <f>IF(OR(SD!C283=""),"",SD!C283)</f>
        <v/>
      </c>
      <c r="E287" s="29" t="str">
        <f>IF(OR(SD!E283=""),"",SD!E283)</f>
        <v/>
      </c>
      <c r="F287" s="29" t="str">
        <f>IF(OR(SD!G283=""),"",SD!G283)</f>
        <v/>
      </c>
      <c r="G287" s="29" t="str">
        <f>IF(OR(SD!I283=""),"",SD!I283)</f>
        <v/>
      </c>
      <c r="H287" s="29" t="str">
        <f>IF(OR(SD!O283=""),"",SD!O283)</f>
        <v/>
      </c>
      <c r="I287" s="30" t="str">
        <f>IF(OR(SD!V283=""),"",SD!V283)</f>
        <v/>
      </c>
      <c r="J287" s="31" t="str">
        <f>IF(SD!D283="","",SD!D283)</f>
        <v/>
      </c>
      <c r="K287" s="2"/>
    </row>
    <row r="288" spans="1:11" ht="15">
      <c r="A288" s="2"/>
      <c r="B288" s="28" t="str">
        <f>IF(E288="","",ROWS($B$6:B288))</f>
        <v/>
      </c>
      <c r="C288" s="29" t="str">
        <f>IF(OR(SD!A284=""),"",SD!A284)</f>
        <v/>
      </c>
      <c r="D288" s="29" t="str">
        <f>IF(OR(SD!C284=""),"",SD!C284)</f>
        <v/>
      </c>
      <c r="E288" s="29" t="str">
        <f>IF(OR(SD!E284=""),"",SD!E284)</f>
        <v/>
      </c>
      <c r="F288" s="29" t="str">
        <f>IF(OR(SD!G284=""),"",SD!G284)</f>
        <v/>
      </c>
      <c r="G288" s="29" t="str">
        <f>IF(OR(SD!I284=""),"",SD!I284)</f>
        <v/>
      </c>
      <c r="H288" s="29" t="str">
        <f>IF(OR(SD!O284=""),"",SD!O284)</f>
        <v/>
      </c>
      <c r="I288" s="30" t="str">
        <f>IF(OR(SD!V284=""),"",SD!V284)</f>
        <v/>
      </c>
      <c r="J288" s="31" t="str">
        <f>IF(SD!D284="","",SD!D284)</f>
        <v/>
      </c>
      <c r="K288" s="2"/>
    </row>
    <row r="289" spans="1:11" ht="15">
      <c r="A289" s="2"/>
      <c r="B289" s="28" t="str">
        <f>IF(E289="","",ROWS($B$6:B289))</f>
        <v/>
      </c>
      <c r="C289" s="29" t="str">
        <f>IF(OR(SD!A285=""),"",SD!A285)</f>
        <v/>
      </c>
      <c r="D289" s="29" t="str">
        <f>IF(OR(SD!C285=""),"",SD!C285)</f>
        <v/>
      </c>
      <c r="E289" s="29" t="str">
        <f>IF(OR(SD!E285=""),"",SD!E285)</f>
        <v/>
      </c>
      <c r="F289" s="29" t="str">
        <f>IF(OR(SD!G285=""),"",SD!G285)</f>
        <v/>
      </c>
      <c r="G289" s="29" t="str">
        <f>IF(OR(SD!I285=""),"",SD!I285)</f>
        <v/>
      </c>
      <c r="H289" s="29" t="str">
        <f>IF(OR(SD!O285=""),"",SD!O285)</f>
        <v/>
      </c>
      <c r="I289" s="30" t="str">
        <f>IF(OR(SD!V285=""),"",SD!V285)</f>
        <v/>
      </c>
      <c r="J289" s="31" t="str">
        <f>IF(SD!D285="","",SD!D285)</f>
        <v/>
      </c>
      <c r="K289" s="2"/>
    </row>
    <row r="290" spans="1:11" ht="15">
      <c r="A290" s="2"/>
      <c r="B290" s="28" t="str">
        <f>IF(E290="","",ROWS($B$6:B290))</f>
        <v/>
      </c>
      <c r="C290" s="29" t="str">
        <f>IF(OR(SD!A286=""),"",SD!A286)</f>
        <v/>
      </c>
      <c r="D290" s="29" t="str">
        <f>IF(OR(SD!C286=""),"",SD!C286)</f>
        <v/>
      </c>
      <c r="E290" s="29" t="str">
        <f>IF(OR(SD!E286=""),"",SD!E286)</f>
        <v/>
      </c>
      <c r="F290" s="29" t="str">
        <f>IF(OR(SD!G286=""),"",SD!G286)</f>
        <v/>
      </c>
      <c r="G290" s="29" t="str">
        <f>IF(OR(SD!I286=""),"",SD!I286)</f>
        <v/>
      </c>
      <c r="H290" s="29" t="str">
        <f>IF(OR(SD!O286=""),"",SD!O286)</f>
        <v/>
      </c>
      <c r="I290" s="30" t="str">
        <f>IF(OR(SD!V286=""),"",SD!V286)</f>
        <v/>
      </c>
      <c r="J290" s="31" t="str">
        <f>IF(SD!D286="","",SD!D286)</f>
        <v/>
      </c>
      <c r="K290" s="2"/>
    </row>
    <row r="291" spans="1:11" ht="15">
      <c r="A291" s="2"/>
      <c r="B291" s="28" t="str">
        <f>IF(E291="","",ROWS($B$6:B291))</f>
        <v/>
      </c>
      <c r="C291" s="29" t="str">
        <f>IF(OR(SD!A287=""),"",SD!A287)</f>
        <v/>
      </c>
      <c r="D291" s="29" t="str">
        <f>IF(OR(SD!C287=""),"",SD!C287)</f>
        <v/>
      </c>
      <c r="E291" s="29" t="str">
        <f>IF(OR(SD!E287=""),"",SD!E287)</f>
        <v/>
      </c>
      <c r="F291" s="29" t="str">
        <f>IF(OR(SD!G287=""),"",SD!G287)</f>
        <v/>
      </c>
      <c r="G291" s="29" t="str">
        <f>IF(OR(SD!I287=""),"",SD!I287)</f>
        <v/>
      </c>
      <c r="H291" s="29" t="str">
        <f>IF(OR(SD!O287=""),"",SD!O287)</f>
        <v/>
      </c>
      <c r="I291" s="30" t="str">
        <f>IF(OR(SD!V287=""),"",SD!V287)</f>
        <v/>
      </c>
      <c r="J291" s="31" t="str">
        <f>IF(SD!D287="","",SD!D287)</f>
        <v/>
      </c>
      <c r="K291" s="2"/>
    </row>
    <row r="292" spans="1:11" ht="15">
      <c r="A292" s="2"/>
      <c r="B292" s="28" t="str">
        <f>IF(E292="","",ROWS($B$6:B292))</f>
        <v/>
      </c>
      <c r="C292" s="29" t="str">
        <f>IF(OR(SD!A288=""),"",SD!A288)</f>
        <v/>
      </c>
      <c r="D292" s="29" t="str">
        <f>IF(OR(SD!C288=""),"",SD!C288)</f>
        <v/>
      </c>
      <c r="E292" s="29" t="str">
        <f>IF(OR(SD!E288=""),"",SD!E288)</f>
        <v/>
      </c>
      <c r="F292" s="29" t="str">
        <f>IF(OR(SD!G288=""),"",SD!G288)</f>
        <v/>
      </c>
      <c r="G292" s="29" t="str">
        <f>IF(OR(SD!I288=""),"",SD!I288)</f>
        <v/>
      </c>
      <c r="H292" s="29" t="str">
        <f>IF(OR(SD!O288=""),"",SD!O288)</f>
        <v/>
      </c>
      <c r="I292" s="30" t="str">
        <f>IF(OR(SD!V288=""),"",SD!V288)</f>
        <v/>
      </c>
      <c r="J292" s="31" t="str">
        <f>IF(SD!D288="","",SD!D288)</f>
        <v/>
      </c>
      <c r="K292" s="2"/>
    </row>
    <row r="293" spans="1:11" ht="15">
      <c r="A293" s="2"/>
      <c r="B293" s="28" t="str">
        <f>IF(E293="","",ROWS($B$6:B293))</f>
        <v/>
      </c>
      <c r="C293" s="29" t="str">
        <f>IF(OR(SD!A289=""),"",SD!A289)</f>
        <v/>
      </c>
      <c r="D293" s="29" t="str">
        <f>IF(OR(SD!C289=""),"",SD!C289)</f>
        <v/>
      </c>
      <c r="E293" s="29" t="str">
        <f>IF(OR(SD!E289=""),"",SD!E289)</f>
        <v/>
      </c>
      <c r="F293" s="29" t="str">
        <f>IF(OR(SD!G289=""),"",SD!G289)</f>
        <v/>
      </c>
      <c r="G293" s="29" t="str">
        <f>IF(OR(SD!I289=""),"",SD!I289)</f>
        <v/>
      </c>
      <c r="H293" s="29" t="str">
        <f>IF(OR(SD!O289=""),"",SD!O289)</f>
        <v/>
      </c>
      <c r="I293" s="30" t="str">
        <f>IF(OR(SD!V289=""),"",SD!V289)</f>
        <v/>
      </c>
      <c r="J293" s="31" t="str">
        <f>IF(SD!D289="","",SD!D289)</f>
        <v/>
      </c>
      <c r="K293" s="2"/>
    </row>
    <row r="294" spans="1:11" ht="15">
      <c r="A294" s="2"/>
      <c r="B294" s="28" t="str">
        <f>IF(E294="","",ROWS($B$6:B294))</f>
        <v/>
      </c>
      <c r="C294" s="29" t="str">
        <f>IF(OR(SD!A290=""),"",SD!A290)</f>
        <v/>
      </c>
      <c r="D294" s="29" t="str">
        <f>IF(OR(SD!C290=""),"",SD!C290)</f>
        <v/>
      </c>
      <c r="E294" s="29" t="str">
        <f>IF(OR(SD!E290=""),"",SD!E290)</f>
        <v/>
      </c>
      <c r="F294" s="29" t="str">
        <f>IF(OR(SD!G290=""),"",SD!G290)</f>
        <v/>
      </c>
      <c r="G294" s="29" t="str">
        <f>IF(OR(SD!I290=""),"",SD!I290)</f>
        <v/>
      </c>
      <c r="H294" s="29" t="str">
        <f>IF(OR(SD!O290=""),"",SD!O290)</f>
        <v/>
      </c>
      <c r="I294" s="30" t="str">
        <f>IF(OR(SD!V290=""),"",SD!V290)</f>
        <v/>
      </c>
      <c r="J294" s="31" t="str">
        <f>IF(SD!D290="","",SD!D290)</f>
        <v/>
      </c>
      <c r="K294" s="2"/>
    </row>
    <row r="295" spans="1:11" ht="15">
      <c r="A295" s="2"/>
      <c r="B295" s="28" t="str">
        <f>IF(E295="","",ROWS($B$6:B295))</f>
        <v/>
      </c>
      <c r="C295" s="29" t="str">
        <f>IF(OR(SD!A291=""),"",SD!A291)</f>
        <v/>
      </c>
      <c r="D295" s="29" t="str">
        <f>IF(OR(SD!C291=""),"",SD!C291)</f>
        <v/>
      </c>
      <c r="E295" s="29" t="str">
        <f>IF(OR(SD!E291=""),"",SD!E291)</f>
        <v/>
      </c>
      <c r="F295" s="29" t="str">
        <f>IF(OR(SD!G291=""),"",SD!G291)</f>
        <v/>
      </c>
      <c r="G295" s="29" t="str">
        <f>IF(OR(SD!I291=""),"",SD!I291)</f>
        <v/>
      </c>
      <c r="H295" s="29" t="str">
        <f>IF(OR(SD!O291=""),"",SD!O291)</f>
        <v/>
      </c>
      <c r="I295" s="30" t="str">
        <f>IF(OR(SD!V291=""),"",SD!V291)</f>
        <v/>
      </c>
      <c r="J295" s="31" t="str">
        <f>IF(SD!D291="","",SD!D291)</f>
        <v/>
      </c>
      <c r="K295" s="2"/>
    </row>
    <row r="296" spans="1:11" ht="15">
      <c r="A296" s="2"/>
      <c r="B296" s="28" t="str">
        <f>IF(E296="","",ROWS($B$6:B296))</f>
        <v/>
      </c>
      <c r="C296" s="29" t="str">
        <f>IF(OR(SD!A292=""),"",SD!A292)</f>
        <v/>
      </c>
      <c r="D296" s="29" t="str">
        <f>IF(OR(SD!C292=""),"",SD!C292)</f>
        <v/>
      </c>
      <c r="E296" s="29" t="str">
        <f>IF(OR(SD!E292=""),"",SD!E292)</f>
        <v/>
      </c>
      <c r="F296" s="29" t="str">
        <f>IF(OR(SD!G292=""),"",SD!G292)</f>
        <v/>
      </c>
      <c r="G296" s="29" t="str">
        <f>IF(OR(SD!I292=""),"",SD!I292)</f>
        <v/>
      </c>
      <c r="H296" s="29" t="str">
        <f>IF(OR(SD!O292=""),"",SD!O292)</f>
        <v/>
      </c>
      <c r="I296" s="30" t="str">
        <f>IF(OR(SD!V292=""),"",SD!V292)</f>
        <v/>
      </c>
      <c r="J296" s="31" t="str">
        <f>IF(SD!D292="","",SD!D292)</f>
        <v/>
      </c>
      <c r="K296" s="2"/>
    </row>
    <row r="297" spans="1:11" ht="15">
      <c r="A297" s="2"/>
      <c r="B297" s="28" t="str">
        <f>IF(E297="","",ROWS($B$6:B297))</f>
        <v/>
      </c>
      <c r="C297" s="29" t="str">
        <f>IF(OR(SD!A293=""),"",SD!A293)</f>
        <v/>
      </c>
      <c r="D297" s="29" t="str">
        <f>IF(OR(SD!C293=""),"",SD!C293)</f>
        <v/>
      </c>
      <c r="E297" s="29" t="str">
        <f>IF(OR(SD!E293=""),"",SD!E293)</f>
        <v/>
      </c>
      <c r="F297" s="29" t="str">
        <f>IF(OR(SD!G293=""),"",SD!G293)</f>
        <v/>
      </c>
      <c r="G297" s="29" t="str">
        <f>IF(OR(SD!I293=""),"",SD!I293)</f>
        <v/>
      </c>
      <c r="H297" s="29" t="str">
        <f>IF(OR(SD!O293=""),"",SD!O293)</f>
        <v/>
      </c>
      <c r="I297" s="30" t="str">
        <f>IF(OR(SD!V293=""),"",SD!V293)</f>
        <v/>
      </c>
      <c r="J297" s="31" t="str">
        <f>IF(SD!D293="","",SD!D293)</f>
        <v/>
      </c>
      <c r="K297" s="2"/>
    </row>
    <row r="298" spans="1:11" ht="15">
      <c r="A298" s="2"/>
      <c r="B298" s="28" t="str">
        <f>IF(E298="","",ROWS($B$6:B298))</f>
        <v/>
      </c>
      <c r="C298" s="29" t="str">
        <f>IF(OR(SD!A294=""),"",SD!A294)</f>
        <v/>
      </c>
      <c r="D298" s="29" t="str">
        <f>IF(OR(SD!C294=""),"",SD!C294)</f>
        <v/>
      </c>
      <c r="E298" s="29" t="str">
        <f>IF(OR(SD!E294=""),"",SD!E294)</f>
        <v/>
      </c>
      <c r="F298" s="29" t="str">
        <f>IF(OR(SD!G294=""),"",SD!G294)</f>
        <v/>
      </c>
      <c r="G298" s="29" t="str">
        <f>IF(OR(SD!I294=""),"",SD!I294)</f>
        <v/>
      </c>
      <c r="H298" s="29" t="str">
        <f>IF(OR(SD!O294=""),"",SD!O294)</f>
        <v/>
      </c>
      <c r="I298" s="30" t="str">
        <f>IF(OR(SD!V294=""),"",SD!V294)</f>
        <v/>
      </c>
      <c r="J298" s="31" t="str">
        <f>IF(SD!D294="","",SD!D294)</f>
        <v/>
      </c>
      <c r="K298" s="2"/>
    </row>
    <row r="299" spans="1:11" ht="15">
      <c r="A299" s="2"/>
      <c r="B299" s="28" t="str">
        <f>IF(E299="","",ROWS($B$6:B299))</f>
        <v/>
      </c>
      <c r="C299" s="29" t="str">
        <f>IF(OR(SD!A295=""),"",SD!A295)</f>
        <v/>
      </c>
      <c r="D299" s="29" t="str">
        <f>IF(OR(SD!C295=""),"",SD!C295)</f>
        <v/>
      </c>
      <c r="E299" s="29" t="str">
        <f>IF(OR(SD!E295=""),"",SD!E295)</f>
        <v/>
      </c>
      <c r="F299" s="29" t="str">
        <f>IF(OR(SD!G295=""),"",SD!G295)</f>
        <v/>
      </c>
      <c r="G299" s="29" t="str">
        <f>IF(OR(SD!I295=""),"",SD!I295)</f>
        <v/>
      </c>
      <c r="H299" s="29" t="str">
        <f>IF(OR(SD!O295=""),"",SD!O295)</f>
        <v/>
      </c>
      <c r="I299" s="30" t="str">
        <f>IF(OR(SD!V295=""),"",SD!V295)</f>
        <v/>
      </c>
      <c r="J299" s="31" t="str">
        <f>IF(SD!D295="","",SD!D295)</f>
        <v/>
      </c>
      <c r="K299" s="2"/>
    </row>
    <row r="300" spans="1:11" ht="15">
      <c r="A300" s="2"/>
      <c r="B300" s="28" t="str">
        <f>IF(E300="","",ROWS($B$6:B300))</f>
        <v/>
      </c>
      <c r="C300" s="29" t="str">
        <f>IF(OR(SD!A296=""),"",SD!A296)</f>
        <v/>
      </c>
      <c r="D300" s="29" t="str">
        <f>IF(OR(SD!C296=""),"",SD!C296)</f>
        <v/>
      </c>
      <c r="E300" s="29" t="str">
        <f>IF(OR(SD!E296=""),"",SD!E296)</f>
        <v/>
      </c>
      <c r="F300" s="29" t="str">
        <f>IF(OR(SD!G296=""),"",SD!G296)</f>
        <v/>
      </c>
      <c r="G300" s="29" t="str">
        <f>IF(OR(SD!I296=""),"",SD!I296)</f>
        <v/>
      </c>
      <c r="H300" s="29" t="str">
        <f>IF(OR(SD!O296=""),"",SD!O296)</f>
        <v/>
      </c>
      <c r="I300" s="30" t="str">
        <f>IF(OR(SD!V296=""),"",SD!V296)</f>
        <v/>
      </c>
      <c r="J300" s="31" t="str">
        <f>IF(SD!D296="","",SD!D296)</f>
        <v/>
      </c>
      <c r="K300" s="2"/>
    </row>
    <row r="301" spans="1:11" ht="15">
      <c r="A301" s="2"/>
      <c r="B301" s="28" t="str">
        <f>IF(E301="","",ROWS($B$6:B301))</f>
        <v/>
      </c>
      <c r="C301" s="29" t="str">
        <f>IF(OR(SD!A297=""),"",SD!A297)</f>
        <v/>
      </c>
      <c r="D301" s="29" t="str">
        <f>IF(OR(SD!C297=""),"",SD!C297)</f>
        <v/>
      </c>
      <c r="E301" s="29" t="str">
        <f>IF(OR(SD!E297=""),"",SD!E297)</f>
        <v/>
      </c>
      <c r="F301" s="29" t="str">
        <f>IF(OR(SD!G297=""),"",SD!G297)</f>
        <v/>
      </c>
      <c r="G301" s="29" t="str">
        <f>IF(OR(SD!I297=""),"",SD!I297)</f>
        <v/>
      </c>
      <c r="H301" s="29" t="str">
        <f>IF(OR(SD!O297=""),"",SD!O297)</f>
        <v/>
      </c>
      <c r="I301" s="30" t="str">
        <f>IF(OR(SD!V297=""),"",SD!V297)</f>
        <v/>
      </c>
      <c r="J301" s="31" t="str">
        <f>IF(SD!D297="","",SD!D297)</f>
        <v/>
      </c>
      <c r="K301" s="2"/>
    </row>
    <row r="302" spans="1:11" ht="15">
      <c r="A302" s="2"/>
      <c r="B302" s="28" t="str">
        <f>IF(E302="","",ROWS($B$6:B302))</f>
        <v/>
      </c>
      <c r="C302" s="29" t="str">
        <f>IF(OR(SD!A298=""),"",SD!A298)</f>
        <v/>
      </c>
      <c r="D302" s="29" t="str">
        <f>IF(OR(SD!C298=""),"",SD!C298)</f>
        <v/>
      </c>
      <c r="E302" s="29" t="str">
        <f>IF(OR(SD!E298=""),"",SD!E298)</f>
        <v/>
      </c>
      <c r="F302" s="29" t="str">
        <f>IF(OR(SD!G298=""),"",SD!G298)</f>
        <v/>
      </c>
      <c r="G302" s="29" t="str">
        <f>IF(OR(SD!I298=""),"",SD!I298)</f>
        <v/>
      </c>
      <c r="H302" s="29" t="str">
        <f>IF(OR(SD!O298=""),"",SD!O298)</f>
        <v/>
      </c>
      <c r="I302" s="30" t="str">
        <f>IF(OR(SD!V298=""),"",SD!V298)</f>
        <v/>
      </c>
      <c r="J302" s="31" t="str">
        <f>IF(SD!D298="","",SD!D298)</f>
        <v/>
      </c>
      <c r="K302" s="2"/>
    </row>
    <row r="303" spans="1:11" ht="15">
      <c r="A303" s="2"/>
      <c r="B303" s="28" t="str">
        <f>IF(E303="","",ROWS($B$6:B303))</f>
        <v/>
      </c>
      <c r="C303" s="29" t="str">
        <f>IF(OR(SD!A299=""),"",SD!A299)</f>
        <v/>
      </c>
      <c r="D303" s="29" t="str">
        <f>IF(OR(SD!C299=""),"",SD!C299)</f>
        <v/>
      </c>
      <c r="E303" s="29" t="str">
        <f>IF(OR(SD!E299=""),"",SD!E299)</f>
        <v/>
      </c>
      <c r="F303" s="29" t="str">
        <f>IF(OR(SD!G299=""),"",SD!G299)</f>
        <v/>
      </c>
      <c r="G303" s="29" t="str">
        <f>IF(OR(SD!I299=""),"",SD!I299)</f>
        <v/>
      </c>
      <c r="H303" s="29" t="str">
        <f>IF(OR(SD!O299=""),"",SD!O299)</f>
        <v/>
      </c>
      <c r="I303" s="30" t="str">
        <f>IF(OR(SD!V299=""),"",SD!V299)</f>
        <v/>
      </c>
      <c r="J303" s="31" t="str">
        <f>IF(SD!D299="","",SD!D299)</f>
        <v/>
      </c>
      <c r="K303" s="2"/>
    </row>
    <row r="304" spans="1:11" ht="15">
      <c r="A304" s="2"/>
      <c r="B304" s="28" t="str">
        <f>IF(E304="","",ROWS($B$6:B304))</f>
        <v/>
      </c>
      <c r="C304" s="29" t="str">
        <f>IF(OR(SD!A300=""),"",SD!A300)</f>
        <v/>
      </c>
      <c r="D304" s="29" t="str">
        <f>IF(OR(SD!C300=""),"",SD!C300)</f>
        <v/>
      </c>
      <c r="E304" s="29" t="str">
        <f>IF(OR(SD!E300=""),"",SD!E300)</f>
        <v/>
      </c>
      <c r="F304" s="29" t="str">
        <f>IF(OR(SD!G300=""),"",SD!G300)</f>
        <v/>
      </c>
      <c r="G304" s="29" t="str">
        <f>IF(OR(SD!I300=""),"",SD!I300)</f>
        <v/>
      </c>
      <c r="H304" s="29" t="str">
        <f>IF(OR(SD!O300=""),"",SD!O300)</f>
        <v/>
      </c>
      <c r="I304" s="30" t="str">
        <f>IF(OR(SD!V300=""),"",SD!V300)</f>
        <v/>
      </c>
      <c r="J304" s="31" t="str">
        <f>IF(SD!D300="","",SD!D300)</f>
        <v/>
      </c>
      <c r="K304" s="2"/>
    </row>
    <row r="305" spans="1:11" ht="15">
      <c r="A305" s="2"/>
      <c r="B305" s="28" t="str">
        <f>IF(E305="","",ROWS($B$6:B305))</f>
        <v/>
      </c>
      <c r="C305" s="29" t="str">
        <f>IF(OR(SD!A301=""),"",SD!A301)</f>
        <v/>
      </c>
      <c r="D305" s="29" t="str">
        <f>IF(OR(SD!C301=""),"",SD!C301)</f>
        <v/>
      </c>
      <c r="E305" s="29" t="str">
        <f>IF(OR(SD!E301=""),"",SD!E301)</f>
        <v/>
      </c>
      <c r="F305" s="29" t="str">
        <f>IF(OR(SD!G301=""),"",SD!G301)</f>
        <v/>
      </c>
      <c r="G305" s="29" t="str">
        <f>IF(OR(SD!I301=""),"",SD!I301)</f>
        <v/>
      </c>
      <c r="H305" s="29" t="str">
        <f>IF(OR(SD!O301=""),"",SD!O301)</f>
        <v/>
      </c>
      <c r="I305" s="30" t="str">
        <f>IF(OR(SD!V301=""),"",SD!V301)</f>
        <v/>
      </c>
      <c r="J305" s="31" t="str">
        <f>IF(SD!D301="","",SD!D301)</f>
        <v/>
      </c>
      <c r="K305" s="2"/>
    </row>
    <row r="306" spans="1:11" ht="15">
      <c r="A306" s="2"/>
      <c r="B306" s="28" t="str">
        <f>IF(E306="","",ROWS($B$6:B306))</f>
        <v/>
      </c>
      <c r="C306" s="29" t="str">
        <f>IF(OR(SD!A302=""),"",SD!A302)</f>
        <v/>
      </c>
      <c r="D306" s="29" t="str">
        <f>IF(OR(SD!C302=""),"",SD!C302)</f>
        <v/>
      </c>
      <c r="E306" s="29" t="str">
        <f>IF(OR(SD!E302=""),"",SD!E302)</f>
        <v/>
      </c>
      <c r="F306" s="29" t="str">
        <f>IF(OR(SD!G302=""),"",SD!G302)</f>
        <v/>
      </c>
      <c r="G306" s="29" t="str">
        <f>IF(OR(SD!I302=""),"",SD!I302)</f>
        <v/>
      </c>
      <c r="H306" s="29" t="str">
        <f>IF(OR(SD!O302=""),"",SD!O302)</f>
        <v/>
      </c>
      <c r="I306" s="30" t="str">
        <f>IF(OR(SD!V302=""),"",SD!V302)</f>
        <v/>
      </c>
      <c r="J306" s="31" t="str">
        <f>IF(SD!D302="","",SD!D302)</f>
        <v/>
      </c>
      <c r="K306" s="2"/>
    </row>
    <row r="307" spans="1:11" ht="15">
      <c r="A307" s="2"/>
      <c r="B307" s="28" t="str">
        <f>IF(E307="","",ROWS($B$6:B307))</f>
        <v/>
      </c>
      <c r="C307" s="29" t="str">
        <f>IF(OR(SD!A303=""),"",SD!A303)</f>
        <v/>
      </c>
      <c r="D307" s="29" t="str">
        <f>IF(OR(SD!C303=""),"",SD!C303)</f>
        <v/>
      </c>
      <c r="E307" s="29" t="str">
        <f>IF(OR(SD!E303=""),"",SD!E303)</f>
        <v/>
      </c>
      <c r="F307" s="29" t="str">
        <f>IF(OR(SD!G303=""),"",SD!G303)</f>
        <v/>
      </c>
      <c r="G307" s="29" t="str">
        <f>IF(OR(SD!I303=""),"",SD!I303)</f>
        <v/>
      </c>
      <c r="H307" s="29" t="str">
        <f>IF(OR(SD!O303=""),"",SD!O303)</f>
        <v/>
      </c>
      <c r="I307" s="30" t="str">
        <f>IF(OR(SD!V303=""),"",SD!V303)</f>
        <v/>
      </c>
      <c r="J307" s="31" t="str">
        <f>IF(SD!D303="","",SD!D303)</f>
        <v/>
      </c>
      <c r="K307" s="2"/>
    </row>
    <row r="308" spans="1:11" ht="15">
      <c r="A308" s="2"/>
      <c r="B308" s="28" t="str">
        <f>IF(E308="","",ROWS($B$6:B308))</f>
        <v/>
      </c>
      <c r="C308" s="29" t="str">
        <f>IF(OR(SD!A304=""),"",SD!A304)</f>
        <v/>
      </c>
      <c r="D308" s="29" t="str">
        <f>IF(OR(SD!C304=""),"",SD!C304)</f>
        <v/>
      </c>
      <c r="E308" s="29" t="str">
        <f>IF(OR(SD!E304=""),"",SD!E304)</f>
        <v/>
      </c>
      <c r="F308" s="29" t="str">
        <f>IF(OR(SD!G304=""),"",SD!G304)</f>
        <v/>
      </c>
      <c r="G308" s="29" t="str">
        <f>IF(OR(SD!I304=""),"",SD!I304)</f>
        <v/>
      </c>
      <c r="H308" s="29" t="str">
        <f>IF(OR(SD!O304=""),"",SD!O304)</f>
        <v/>
      </c>
      <c r="I308" s="30" t="str">
        <f>IF(OR(SD!V304=""),"",SD!V304)</f>
        <v/>
      </c>
      <c r="J308" s="31" t="str">
        <f>IF(SD!D304="","",SD!D304)</f>
        <v/>
      </c>
      <c r="K308" s="2"/>
    </row>
    <row r="309" spans="1:11" ht="15">
      <c r="A309" s="2"/>
      <c r="B309" s="28" t="str">
        <f>IF(E309="","",ROWS($B$6:B309))</f>
        <v/>
      </c>
      <c r="C309" s="29" t="str">
        <f>IF(OR(SD!A305=""),"",SD!A305)</f>
        <v/>
      </c>
      <c r="D309" s="29" t="str">
        <f>IF(OR(SD!C305=""),"",SD!C305)</f>
        <v/>
      </c>
      <c r="E309" s="29" t="str">
        <f>IF(OR(SD!E305=""),"",SD!E305)</f>
        <v/>
      </c>
      <c r="F309" s="29" t="str">
        <f>IF(OR(SD!G305=""),"",SD!G305)</f>
        <v/>
      </c>
      <c r="G309" s="29" t="str">
        <f>IF(OR(SD!I305=""),"",SD!I305)</f>
        <v/>
      </c>
      <c r="H309" s="29" t="str">
        <f>IF(OR(SD!O305=""),"",SD!O305)</f>
        <v/>
      </c>
      <c r="I309" s="30" t="str">
        <f>IF(OR(SD!V305=""),"",SD!V305)</f>
        <v/>
      </c>
      <c r="J309" s="31" t="str">
        <f>IF(SD!D305="","",SD!D305)</f>
        <v/>
      </c>
      <c r="K309" s="2"/>
    </row>
    <row r="310" spans="1:11" ht="15">
      <c r="A310" s="2"/>
      <c r="B310" s="28" t="str">
        <f>IF(E310="","",ROWS($B$6:B310))</f>
        <v/>
      </c>
      <c r="C310" s="29" t="str">
        <f>IF(OR(SD!A306=""),"",SD!A306)</f>
        <v/>
      </c>
      <c r="D310" s="29" t="str">
        <f>IF(OR(SD!C306=""),"",SD!C306)</f>
        <v/>
      </c>
      <c r="E310" s="29" t="str">
        <f>IF(OR(SD!E306=""),"",SD!E306)</f>
        <v/>
      </c>
      <c r="F310" s="29" t="str">
        <f>IF(OR(SD!G306=""),"",SD!G306)</f>
        <v/>
      </c>
      <c r="G310" s="29" t="str">
        <f>IF(OR(SD!I306=""),"",SD!I306)</f>
        <v/>
      </c>
      <c r="H310" s="29" t="str">
        <f>IF(OR(SD!O306=""),"",SD!O306)</f>
        <v/>
      </c>
      <c r="I310" s="30" t="str">
        <f>IF(OR(SD!V306=""),"",SD!V306)</f>
        <v/>
      </c>
      <c r="J310" s="31" t="str">
        <f>IF(SD!D306="","",SD!D306)</f>
        <v/>
      </c>
      <c r="K310" s="2"/>
    </row>
    <row r="311" spans="1:11" ht="15">
      <c r="A311" s="2"/>
      <c r="B311" s="28" t="str">
        <f>IF(E311="","",ROWS($B$6:B311))</f>
        <v/>
      </c>
      <c r="C311" s="29" t="str">
        <f>IF(OR(SD!A307=""),"",SD!A307)</f>
        <v/>
      </c>
      <c r="D311" s="29" t="str">
        <f>IF(OR(SD!C307=""),"",SD!C307)</f>
        <v/>
      </c>
      <c r="E311" s="29" t="str">
        <f>IF(OR(SD!E307=""),"",SD!E307)</f>
        <v/>
      </c>
      <c r="F311" s="29" t="str">
        <f>IF(OR(SD!G307=""),"",SD!G307)</f>
        <v/>
      </c>
      <c r="G311" s="29" t="str">
        <f>IF(OR(SD!I307=""),"",SD!I307)</f>
        <v/>
      </c>
      <c r="H311" s="29" t="str">
        <f>IF(OR(SD!O307=""),"",SD!O307)</f>
        <v/>
      </c>
      <c r="I311" s="30" t="str">
        <f>IF(OR(SD!V307=""),"",SD!V307)</f>
        <v/>
      </c>
      <c r="J311" s="31" t="str">
        <f>IF(SD!D307="","",SD!D307)</f>
        <v/>
      </c>
      <c r="K311" s="2"/>
    </row>
    <row r="312" spans="1:11" ht="15">
      <c r="A312" s="2"/>
      <c r="B312" s="28" t="str">
        <f>IF(E312="","",ROWS($B$6:B312))</f>
        <v/>
      </c>
      <c r="C312" s="29" t="str">
        <f>IF(OR(SD!A308=""),"",SD!A308)</f>
        <v/>
      </c>
      <c r="D312" s="29" t="str">
        <f>IF(OR(SD!C308=""),"",SD!C308)</f>
        <v/>
      </c>
      <c r="E312" s="29" t="str">
        <f>IF(OR(SD!E308=""),"",SD!E308)</f>
        <v/>
      </c>
      <c r="F312" s="29" t="str">
        <f>IF(OR(SD!G308=""),"",SD!G308)</f>
        <v/>
      </c>
      <c r="G312" s="29" t="str">
        <f>IF(OR(SD!I308=""),"",SD!I308)</f>
        <v/>
      </c>
      <c r="H312" s="29" t="str">
        <f>IF(OR(SD!O308=""),"",SD!O308)</f>
        <v/>
      </c>
      <c r="I312" s="30" t="str">
        <f>IF(OR(SD!V308=""),"",SD!V308)</f>
        <v/>
      </c>
      <c r="J312" s="31" t="str">
        <f>IF(SD!D308="","",SD!D308)</f>
        <v/>
      </c>
      <c r="K312" s="2"/>
    </row>
    <row r="313" spans="1:11" ht="15">
      <c r="A313" s="2"/>
      <c r="B313" s="28" t="str">
        <f>IF(E313="","",ROWS($B$6:B313))</f>
        <v/>
      </c>
      <c r="C313" s="29" t="str">
        <f>IF(OR(SD!A309=""),"",SD!A309)</f>
        <v/>
      </c>
      <c r="D313" s="29" t="str">
        <f>IF(OR(SD!C309=""),"",SD!C309)</f>
        <v/>
      </c>
      <c r="E313" s="29" t="str">
        <f>IF(OR(SD!E309=""),"",SD!E309)</f>
        <v/>
      </c>
      <c r="F313" s="29" t="str">
        <f>IF(OR(SD!G309=""),"",SD!G309)</f>
        <v/>
      </c>
      <c r="G313" s="29" t="str">
        <f>IF(OR(SD!I309=""),"",SD!I309)</f>
        <v/>
      </c>
      <c r="H313" s="29" t="str">
        <f>IF(OR(SD!O309=""),"",SD!O309)</f>
        <v/>
      </c>
      <c r="I313" s="30" t="str">
        <f>IF(OR(SD!V309=""),"",SD!V309)</f>
        <v/>
      </c>
      <c r="J313" s="31" t="str">
        <f>IF(SD!D309="","",SD!D309)</f>
        <v/>
      </c>
      <c r="K313" s="2"/>
    </row>
    <row r="314" spans="1:11" ht="15">
      <c r="A314" s="2"/>
      <c r="B314" s="28" t="str">
        <f>IF(E314="","",ROWS($B$6:B314))</f>
        <v/>
      </c>
      <c r="C314" s="29" t="str">
        <f>IF(OR(SD!A310=""),"",SD!A310)</f>
        <v/>
      </c>
      <c r="D314" s="29" t="str">
        <f>IF(OR(SD!C310=""),"",SD!C310)</f>
        <v/>
      </c>
      <c r="E314" s="29" t="str">
        <f>IF(OR(SD!E310=""),"",SD!E310)</f>
        <v/>
      </c>
      <c r="F314" s="29" t="str">
        <f>IF(OR(SD!G310=""),"",SD!G310)</f>
        <v/>
      </c>
      <c r="G314" s="29" t="str">
        <f>IF(OR(SD!I310=""),"",SD!I310)</f>
        <v/>
      </c>
      <c r="H314" s="29" t="str">
        <f>IF(OR(SD!O310=""),"",SD!O310)</f>
        <v/>
      </c>
      <c r="I314" s="30" t="str">
        <f>IF(OR(SD!V310=""),"",SD!V310)</f>
        <v/>
      </c>
      <c r="J314" s="31" t="str">
        <f>IF(SD!D310="","",SD!D310)</f>
        <v/>
      </c>
      <c r="K314" s="2"/>
    </row>
    <row r="315" spans="1:11" ht="15">
      <c r="A315" s="2"/>
      <c r="B315" s="28" t="str">
        <f>IF(E315="","",ROWS($B$6:B315))</f>
        <v/>
      </c>
      <c r="C315" s="29" t="str">
        <f>IF(OR(SD!A311=""),"",SD!A311)</f>
        <v/>
      </c>
      <c r="D315" s="29" t="str">
        <f>IF(OR(SD!C311=""),"",SD!C311)</f>
        <v/>
      </c>
      <c r="E315" s="29" t="str">
        <f>IF(OR(SD!E311=""),"",SD!E311)</f>
        <v/>
      </c>
      <c r="F315" s="29" t="str">
        <f>IF(OR(SD!G311=""),"",SD!G311)</f>
        <v/>
      </c>
      <c r="G315" s="29" t="str">
        <f>IF(OR(SD!I311=""),"",SD!I311)</f>
        <v/>
      </c>
      <c r="H315" s="29" t="str">
        <f>IF(OR(SD!O311=""),"",SD!O311)</f>
        <v/>
      </c>
      <c r="I315" s="30" t="str">
        <f>IF(OR(SD!V311=""),"",SD!V311)</f>
        <v/>
      </c>
      <c r="J315" s="31" t="str">
        <f>IF(SD!D311="","",SD!D311)</f>
        <v/>
      </c>
      <c r="K315" s="2"/>
    </row>
    <row r="316" spans="1:11" ht="15">
      <c r="A316" s="2"/>
      <c r="B316" s="28" t="str">
        <f>IF(E316="","",ROWS($B$6:B316))</f>
        <v/>
      </c>
      <c r="C316" s="29" t="str">
        <f>IF(OR(SD!A312=""),"",SD!A312)</f>
        <v/>
      </c>
      <c r="D316" s="29" t="str">
        <f>IF(OR(SD!C312=""),"",SD!C312)</f>
        <v/>
      </c>
      <c r="E316" s="29" t="str">
        <f>IF(OR(SD!E312=""),"",SD!E312)</f>
        <v/>
      </c>
      <c r="F316" s="29" t="str">
        <f>IF(OR(SD!G312=""),"",SD!G312)</f>
        <v/>
      </c>
      <c r="G316" s="29" t="str">
        <f>IF(OR(SD!I312=""),"",SD!I312)</f>
        <v/>
      </c>
      <c r="H316" s="29" t="str">
        <f>IF(OR(SD!O312=""),"",SD!O312)</f>
        <v/>
      </c>
      <c r="I316" s="30" t="str">
        <f>IF(OR(SD!V312=""),"",SD!V312)</f>
        <v/>
      </c>
      <c r="J316" s="31" t="str">
        <f>IF(SD!D312="","",SD!D312)</f>
        <v/>
      </c>
      <c r="K316" s="2"/>
    </row>
    <row r="317" spans="1:11" ht="15">
      <c r="A317" s="2"/>
      <c r="B317" s="28" t="str">
        <f>IF(E317="","",ROWS($B$6:B317))</f>
        <v/>
      </c>
      <c r="C317" s="29" t="str">
        <f>IF(OR(SD!A313=""),"",SD!A313)</f>
        <v/>
      </c>
      <c r="D317" s="29" t="str">
        <f>IF(OR(SD!C313=""),"",SD!C313)</f>
        <v/>
      </c>
      <c r="E317" s="29" t="str">
        <f>IF(OR(SD!E313=""),"",SD!E313)</f>
        <v/>
      </c>
      <c r="F317" s="29" t="str">
        <f>IF(OR(SD!G313=""),"",SD!G313)</f>
        <v/>
      </c>
      <c r="G317" s="29" t="str">
        <f>IF(OR(SD!I313=""),"",SD!I313)</f>
        <v/>
      </c>
      <c r="H317" s="29" t="str">
        <f>IF(OR(SD!O313=""),"",SD!O313)</f>
        <v/>
      </c>
      <c r="I317" s="30" t="str">
        <f>IF(OR(SD!V313=""),"",SD!V313)</f>
        <v/>
      </c>
      <c r="J317" s="31" t="str">
        <f>IF(SD!D313="","",SD!D313)</f>
        <v/>
      </c>
      <c r="K317" s="2"/>
    </row>
    <row r="318" spans="1:11" ht="15">
      <c r="A318" s="2"/>
      <c r="B318" s="28" t="str">
        <f>IF(E318="","",ROWS($B$6:B318))</f>
        <v/>
      </c>
      <c r="C318" s="29" t="str">
        <f>IF(OR(SD!A314=""),"",SD!A314)</f>
        <v/>
      </c>
      <c r="D318" s="29" t="str">
        <f>IF(OR(SD!C314=""),"",SD!C314)</f>
        <v/>
      </c>
      <c r="E318" s="29" t="str">
        <f>IF(OR(SD!E314=""),"",SD!E314)</f>
        <v/>
      </c>
      <c r="F318" s="29" t="str">
        <f>IF(OR(SD!G314=""),"",SD!G314)</f>
        <v/>
      </c>
      <c r="G318" s="29" t="str">
        <f>IF(OR(SD!I314=""),"",SD!I314)</f>
        <v/>
      </c>
      <c r="H318" s="29" t="str">
        <f>IF(OR(SD!O314=""),"",SD!O314)</f>
        <v/>
      </c>
      <c r="I318" s="30" t="str">
        <f>IF(OR(SD!V314=""),"",SD!V314)</f>
        <v/>
      </c>
      <c r="J318" s="31" t="str">
        <f>IF(SD!D314="","",SD!D314)</f>
        <v/>
      </c>
      <c r="K318" s="2"/>
    </row>
    <row r="319" spans="1:11" ht="15">
      <c r="A319" s="2"/>
      <c r="B319" s="28" t="str">
        <f>IF(E319="","",ROWS($B$6:B319))</f>
        <v/>
      </c>
      <c r="C319" s="29" t="str">
        <f>IF(OR(SD!A315=""),"",SD!A315)</f>
        <v/>
      </c>
      <c r="D319" s="29" t="str">
        <f>IF(OR(SD!C315=""),"",SD!C315)</f>
        <v/>
      </c>
      <c r="E319" s="29" t="str">
        <f>IF(OR(SD!E315=""),"",SD!E315)</f>
        <v/>
      </c>
      <c r="F319" s="29" t="str">
        <f>IF(OR(SD!G315=""),"",SD!G315)</f>
        <v/>
      </c>
      <c r="G319" s="29" t="str">
        <f>IF(OR(SD!I315=""),"",SD!I315)</f>
        <v/>
      </c>
      <c r="H319" s="29" t="str">
        <f>IF(OR(SD!O315=""),"",SD!O315)</f>
        <v/>
      </c>
      <c r="I319" s="30" t="str">
        <f>IF(OR(SD!V315=""),"",SD!V315)</f>
        <v/>
      </c>
      <c r="J319" s="31" t="str">
        <f>IF(SD!D315="","",SD!D315)</f>
        <v/>
      </c>
      <c r="K319" s="2"/>
    </row>
    <row r="320" spans="1:11" ht="15">
      <c r="A320" s="2"/>
      <c r="B320" s="28" t="str">
        <f>IF(E320="","",ROWS($B$6:B320))</f>
        <v/>
      </c>
      <c r="C320" s="29" t="str">
        <f>IF(OR(SD!A316=""),"",SD!A316)</f>
        <v/>
      </c>
      <c r="D320" s="29" t="str">
        <f>IF(OR(SD!C316=""),"",SD!C316)</f>
        <v/>
      </c>
      <c r="E320" s="29" t="str">
        <f>IF(OR(SD!E316=""),"",SD!E316)</f>
        <v/>
      </c>
      <c r="F320" s="29" t="str">
        <f>IF(OR(SD!G316=""),"",SD!G316)</f>
        <v/>
      </c>
      <c r="G320" s="29" t="str">
        <f>IF(OR(SD!I316=""),"",SD!I316)</f>
        <v/>
      </c>
      <c r="H320" s="29" t="str">
        <f>IF(OR(SD!O316=""),"",SD!O316)</f>
        <v/>
      </c>
      <c r="I320" s="30" t="str">
        <f>IF(OR(SD!V316=""),"",SD!V316)</f>
        <v/>
      </c>
      <c r="J320" s="31" t="str">
        <f>IF(SD!D316="","",SD!D316)</f>
        <v/>
      </c>
      <c r="K320" s="2"/>
    </row>
    <row r="321" spans="1:11" ht="15">
      <c r="A321" s="2"/>
      <c r="B321" s="28" t="str">
        <f>IF(E321="","",ROWS($B$6:B321))</f>
        <v/>
      </c>
      <c r="C321" s="29" t="str">
        <f>IF(OR(SD!A317=""),"",SD!A317)</f>
        <v/>
      </c>
      <c r="D321" s="29" t="str">
        <f>IF(OR(SD!C317=""),"",SD!C317)</f>
        <v/>
      </c>
      <c r="E321" s="29" t="str">
        <f>IF(OR(SD!E317=""),"",SD!E317)</f>
        <v/>
      </c>
      <c r="F321" s="29" t="str">
        <f>IF(OR(SD!G317=""),"",SD!G317)</f>
        <v/>
      </c>
      <c r="G321" s="29" t="str">
        <f>IF(OR(SD!I317=""),"",SD!I317)</f>
        <v/>
      </c>
      <c r="H321" s="29" t="str">
        <f>IF(OR(SD!O317=""),"",SD!O317)</f>
        <v/>
      </c>
      <c r="I321" s="30" t="str">
        <f>IF(OR(SD!V317=""),"",SD!V317)</f>
        <v/>
      </c>
      <c r="J321" s="31" t="str">
        <f>IF(SD!D317="","",SD!D317)</f>
        <v/>
      </c>
      <c r="K321" s="2"/>
    </row>
    <row r="322" spans="1:11" ht="15">
      <c r="A322" s="2"/>
      <c r="B322" s="28" t="str">
        <f>IF(E322="","",ROWS($B$6:B322))</f>
        <v/>
      </c>
      <c r="C322" s="29" t="str">
        <f>IF(OR(SD!A318=""),"",SD!A318)</f>
        <v/>
      </c>
      <c r="D322" s="29" t="str">
        <f>IF(OR(SD!C318=""),"",SD!C318)</f>
        <v/>
      </c>
      <c r="E322" s="29" t="str">
        <f>IF(OR(SD!E318=""),"",SD!E318)</f>
        <v/>
      </c>
      <c r="F322" s="29" t="str">
        <f>IF(OR(SD!G318=""),"",SD!G318)</f>
        <v/>
      </c>
      <c r="G322" s="29" t="str">
        <f>IF(OR(SD!I318=""),"",SD!I318)</f>
        <v/>
      </c>
      <c r="H322" s="29" t="str">
        <f>IF(OR(SD!O318=""),"",SD!O318)</f>
        <v/>
      </c>
      <c r="I322" s="30" t="str">
        <f>IF(OR(SD!V318=""),"",SD!V318)</f>
        <v/>
      </c>
      <c r="J322" s="31" t="str">
        <f>IF(SD!D318="","",SD!D318)</f>
        <v/>
      </c>
      <c r="K322" s="2"/>
    </row>
    <row r="323" spans="1:11" ht="15">
      <c r="A323" s="2"/>
      <c r="B323" s="28" t="str">
        <f>IF(E323="","",ROWS($B$6:B323))</f>
        <v/>
      </c>
      <c r="C323" s="29" t="str">
        <f>IF(OR(SD!A319=""),"",SD!A319)</f>
        <v/>
      </c>
      <c r="D323" s="29" t="str">
        <f>IF(OR(SD!C319=""),"",SD!C319)</f>
        <v/>
      </c>
      <c r="E323" s="29" t="str">
        <f>IF(OR(SD!E319=""),"",SD!E319)</f>
        <v/>
      </c>
      <c r="F323" s="29" t="str">
        <f>IF(OR(SD!G319=""),"",SD!G319)</f>
        <v/>
      </c>
      <c r="G323" s="29" t="str">
        <f>IF(OR(SD!I319=""),"",SD!I319)</f>
        <v/>
      </c>
      <c r="H323" s="29" t="str">
        <f>IF(OR(SD!O319=""),"",SD!O319)</f>
        <v/>
      </c>
      <c r="I323" s="30" t="str">
        <f>IF(OR(SD!V319=""),"",SD!V319)</f>
        <v/>
      </c>
      <c r="J323" s="31" t="str">
        <f>IF(SD!D319="","",SD!D319)</f>
        <v/>
      </c>
      <c r="K323" s="2"/>
    </row>
    <row r="324" spans="1:11" ht="15">
      <c r="A324" s="2"/>
      <c r="B324" s="28" t="str">
        <f>IF(E324="","",ROWS($B$6:B324))</f>
        <v/>
      </c>
      <c r="C324" s="29" t="str">
        <f>IF(OR(SD!A320=""),"",SD!A320)</f>
        <v/>
      </c>
      <c r="D324" s="29" t="str">
        <f>IF(OR(SD!C320=""),"",SD!C320)</f>
        <v/>
      </c>
      <c r="E324" s="29" t="str">
        <f>IF(OR(SD!E320=""),"",SD!E320)</f>
        <v/>
      </c>
      <c r="F324" s="29" t="str">
        <f>IF(OR(SD!G320=""),"",SD!G320)</f>
        <v/>
      </c>
      <c r="G324" s="29" t="str">
        <f>IF(OR(SD!I320=""),"",SD!I320)</f>
        <v/>
      </c>
      <c r="H324" s="29" t="str">
        <f>IF(OR(SD!O320=""),"",SD!O320)</f>
        <v/>
      </c>
      <c r="I324" s="30" t="str">
        <f>IF(OR(SD!V320=""),"",SD!V320)</f>
        <v/>
      </c>
      <c r="J324" s="31" t="str">
        <f>IF(SD!D320="","",SD!D320)</f>
        <v/>
      </c>
      <c r="K324" s="2"/>
    </row>
    <row r="325" spans="1:11" ht="15">
      <c r="A325" s="2"/>
      <c r="B325" s="28" t="str">
        <f>IF(E325="","",ROWS($B$6:B325))</f>
        <v/>
      </c>
      <c r="C325" s="29" t="str">
        <f>IF(OR(SD!A321=""),"",SD!A321)</f>
        <v/>
      </c>
      <c r="D325" s="29" t="str">
        <f>IF(OR(SD!C321=""),"",SD!C321)</f>
        <v/>
      </c>
      <c r="E325" s="29" t="str">
        <f>IF(OR(SD!E321=""),"",SD!E321)</f>
        <v/>
      </c>
      <c r="F325" s="29" t="str">
        <f>IF(OR(SD!G321=""),"",SD!G321)</f>
        <v/>
      </c>
      <c r="G325" s="29" t="str">
        <f>IF(OR(SD!I321=""),"",SD!I321)</f>
        <v/>
      </c>
      <c r="H325" s="29" t="str">
        <f>IF(OR(SD!O321=""),"",SD!O321)</f>
        <v/>
      </c>
      <c r="I325" s="30" t="str">
        <f>IF(OR(SD!V321=""),"",SD!V321)</f>
        <v/>
      </c>
      <c r="J325" s="31" t="str">
        <f>IF(SD!D321="","",SD!D321)</f>
        <v/>
      </c>
      <c r="K325" s="2"/>
    </row>
    <row r="326" spans="1:11" ht="15">
      <c r="A326" s="2"/>
      <c r="B326" s="28" t="str">
        <f>IF(E326="","",ROWS($B$6:B326))</f>
        <v/>
      </c>
      <c r="C326" s="29" t="str">
        <f>IF(OR(SD!A322=""),"",SD!A322)</f>
        <v/>
      </c>
      <c r="D326" s="29" t="str">
        <f>IF(OR(SD!C322=""),"",SD!C322)</f>
        <v/>
      </c>
      <c r="E326" s="29" t="str">
        <f>IF(OR(SD!E322=""),"",SD!E322)</f>
        <v/>
      </c>
      <c r="F326" s="29" t="str">
        <f>IF(OR(SD!G322=""),"",SD!G322)</f>
        <v/>
      </c>
      <c r="G326" s="29" t="str">
        <f>IF(OR(SD!I322=""),"",SD!I322)</f>
        <v/>
      </c>
      <c r="H326" s="29" t="str">
        <f>IF(OR(SD!O322=""),"",SD!O322)</f>
        <v/>
      </c>
      <c r="I326" s="30" t="str">
        <f>IF(OR(SD!V322=""),"",SD!V322)</f>
        <v/>
      </c>
      <c r="J326" s="31" t="str">
        <f>IF(SD!D322="","",SD!D322)</f>
        <v/>
      </c>
      <c r="K326" s="2"/>
    </row>
    <row r="327" spans="1:11" ht="15">
      <c r="A327" s="2"/>
      <c r="B327" s="28" t="str">
        <f>IF(E327="","",ROWS($B$6:B327))</f>
        <v/>
      </c>
      <c r="C327" s="29" t="str">
        <f>IF(OR(SD!A323=""),"",SD!A323)</f>
        <v/>
      </c>
      <c r="D327" s="29" t="str">
        <f>IF(OR(SD!C323=""),"",SD!C323)</f>
        <v/>
      </c>
      <c r="E327" s="29" t="str">
        <f>IF(OR(SD!E323=""),"",SD!E323)</f>
        <v/>
      </c>
      <c r="F327" s="29" t="str">
        <f>IF(OR(SD!G323=""),"",SD!G323)</f>
        <v/>
      </c>
      <c r="G327" s="29" t="str">
        <f>IF(OR(SD!I323=""),"",SD!I323)</f>
        <v/>
      </c>
      <c r="H327" s="29" t="str">
        <f>IF(OR(SD!O323=""),"",SD!O323)</f>
        <v/>
      </c>
      <c r="I327" s="30" t="str">
        <f>IF(OR(SD!V323=""),"",SD!V323)</f>
        <v/>
      </c>
      <c r="J327" s="31" t="str">
        <f>IF(SD!D323="","",SD!D323)</f>
        <v/>
      </c>
      <c r="K327" s="2"/>
    </row>
    <row r="328" spans="1:11" ht="15">
      <c r="A328" s="2"/>
      <c r="B328" s="28" t="str">
        <f>IF(E328="","",ROWS($B$6:B328))</f>
        <v/>
      </c>
      <c r="C328" s="29" t="str">
        <f>IF(OR(SD!A324=""),"",SD!A324)</f>
        <v/>
      </c>
      <c r="D328" s="29" t="str">
        <f>IF(OR(SD!C324=""),"",SD!C324)</f>
        <v/>
      </c>
      <c r="E328" s="29" t="str">
        <f>IF(OR(SD!E324=""),"",SD!E324)</f>
        <v/>
      </c>
      <c r="F328" s="29" t="str">
        <f>IF(OR(SD!G324=""),"",SD!G324)</f>
        <v/>
      </c>
      <c r="G328" s="29" t="str">
        <f>IF(OR(SD!I324=""),"",SD!I324)</f>
        <v/>
      </c>
      <c r="H328" s="29" t="str">
        <f>IF(OR(SD!O324=""),"",SD!O324)</f>
        <v/>
      </c>
      <c r="I328" s="30" t="str">
        <f>IF(OR(SD!V324=""),"",SD!V324)</f>
        <v/>
      </c>
      <c r="J328" s="31" t="str">
        <f>IF(SD!D324="","",SD!D324)</f>
        <v/>
      </c>
      <c r="K328" s="2"/>
    </row>
    <row r="329" spans="1:11" ht="15">
      <c r="A329" s="2"/>
      <c r="B329" s="28" t="str">
        <f>IF(E329="","",ROWS($B$6:B329))</f>
        <v/>
      </c>
      <c r="C329" s="29" t="str">
        <f>IF(OR(SD!A325=""),"",SD!A325)</f>
        <v/>
      </c>
      <c r="D329" s="29" t="str">
        <f>IF(OR(SD!C325=""),"",SD!C325)</f>
        <v/>
      </c>
      <c r="E329" s="29" t="str">
        <f>IF(OR(SD!E325=""),"",SD!E325)</f>
        <v/>
      </c>
      <c r="F329" s="29" t="str">
        <f>IF(OR(SD!G325=""),"",SD!G325)</f>
        <v/>
      </c>
      <c r="G329" s="29" t="str">
        <f>IF(OR(SD!I325=""),"",SD!I325)</f>
        <v/>
      </c>
      <c r="H329" s="29" t="str">
        <f>IF(OR(SD!O325=""),"",SD!O325)</f>
        <v/>
      </c>
      <c r="I329" s="30" t="str">
        <f>IF(OR(SD!V325=""),"",SD!V325)</f>
        <v/>
      </c>
      <c r="J329" s="31" t="str">
        <f>IF(SD!D325="","",SD!D325)</f>
        <v/>
      </c>
      <c r="K329" s="2"/>
    </row>
    <row r="330" spans="1:11" ht="15">
      <c r="A330" s="2"/>
      <c r="B330" s="28" t="str">
        <f>IF(E330="","",ROWS($B$6:B330))</f>
        <v/>
      </c>
      <c r="C330" s="29" t="str">
        <f>IF(OR(SD!A326=""),"",SD!A326)</f>
        <v/>
      </c>
      <c r="D330" s="29" t="str">
        <f>IF(OR(SD!C326=""),"",SD!C326)</f>
        <v/>
      </c>
      <c r="E330" s="29" t="str">
        <f>IF(OR(SD!E326=""),"",SD!E326)</f>
        <v/>
      </c>
      <c r="F330" s="29" t="str">
        <f>IF(OR(SD!G326=""),"",SD!G326)</f>
        <v/>
      </c>
      <c r="G330" s="29" t="str">
        <f>IF(OR(SD!I326=""),"",SD!I326)</f>
        <v/>
      </c>
      <c r="H330" s="29" t="str">
        <f>IF(OR(SD!O326=""),"",SD!O326)</f>
        <v/>
      </c>
      <c r="I330" s="30" t="str">
        <f>IF(OR(SD!V326=""),"",SD!V326)</f>
        <v/>
      </c>
      <c r="J330" s="31" t="str">
        <f>IF(SD!D326="","",SD!D326)</f>
        <v/>
      </c>
      <c r="K330" s="2"/>
    </row>
    <row r="331" spans="1:11" ht="15">
      <c r="A331" s="2"/>
      <c r="B331" s="28" t="str">
        <f>IF(E331="","",ROWS($B$6:B331))</f>
        <v/>
      </c>
      <c r="C331" s="29" t="str">
        <f>IF(OR(SD!A327=""),"",SD!A327)</f>
        <v/>
      </c>
      <c r="D331" s="29" t="str">
        <f>IF(OR(SD!C327=""),"",SD!C327)</f>
        <v/>
      </c>
      <c r="E331" s="29" t="str">
        <f>IF(OR(SD!E327=""),"",SD!E327)</f>
        <v/>
      </c>
      <c r="F331" s="29" t="str">
        <f>IF(OR(SD!G327=""),"",SD!G327)</f>
        <v/>
      </c>
      <c r="G331" s="29" t="str">
        <f>IF(OR(SD!I327=""),"",SD!I327)</f>
        <v/>
      </c>
      <c r="H331" s="29" t="str">
        <f>IF(OR(SD!O327=""),"",SD!O327)</f>
        <v/>
      </c>
      <c r="I331" s="30" t="str">
        <f>IF(OR(SD!V327=""),"",SD!V327)</f>
        <v/>
      </c>
      <c r="J331" s="31" t="str">
        <f>IF(SD!D327="","",SD!D327)</f>
        <v/>
      </c>
      <c r="K331" s="2"/>
    </row>
    <row r="332" spans="1:11" ht="15">
      <c r="A332" s="2"/>
      <c r="B332" s="28" t="str">
        <f>IF(E332="","",ROWS($B$6:B332))</f>
        <v/>
      </c>
      <c r="C332" s="29" t="str">
        <f>IF(OR(SD!A328=""),"",SD!A328)</f>
        <v/>
      </c>
      <c r="D332" s="29" t="str">
        <f>IF(OR(SD!C328=""),"",SD!C328)</f>
        <v/>
      </c>
      <c r="E332" s="29" t="str">
        <f>IF(OR(SD!E328=""),"",SD!E328)</f>
        <v/>
      </c>
      <c r="F332" s="29" t="str">
        <f>IF(OR(SD!G328=""),"",SD!G328)</f>
        <v/>
      </c>
      <c r="G332" s="29" t="str">
        <f>IF(OR(SD!I328=""),"",SD!I328)</f>
        <v/>
      </c>
      <c r="H332" s="29" t="str">
        <f>IF(OR(SD!O328=""),"",SD!O328)</f>
        <v/>
      </c>
      <c r="I332" s="30" t="str">
        <f>IF(OR(SD!V328=""),"",SD!V328)</f>
        <v/>
      </c>
      <c r="J332" s="31" t="str">
        <f>IF(SD!D328="","",SD!D328)</f>
        <v/>
      </c>
      <c r="K332" s="2"/>
    </row>
    <row r="333" spans="1:11" ht="15">
      <c r="A333" s="2"/>
      <c r="B333" s="28" t="str">
        <f>IF(E333="","",ROWS($B$6:B333))</f>
        <v/>
      </c>
      <c r="C333" s="29" t="str">
        <f>IF(OR(SD!A329=""),"",SD!A329)</f>
        <v/>
      </c>
      <c r="D333" s="29" t="str">
        <f>IF(OR(SD!C329=""),"",SD!C329)</f>
        <v/>
      </c>
      <c r="E333" s="29" t="str">
        <f>IF(OR(SD!E329=""),"",SD!E329)</f>
        <v/>
      </c>
      <c r="F333" s="29" t="str">
        <f>IF(OR(SD!G329=""),"",SD!G329)</f>
        <v/>
      </c>
      <c r="G333" s="29" t="str">
        <f>IF(OR(SD!I329=""),"",SD!I329)</f>
        <v/>
      </c>
      <c r="H333" s="29" t="str">
        <f>IF(OR(SD!O329=""),"",SD!O329)</f>
        <v/>
      </c>
      <c r="I333" s="30" t="str">
        <f>IF(OR(SD!V329=""),"",SD!V329)</f>
        <v/>
      </c>
      <c r="J333" s="31" t="str">
        <f>IF(SD!D329="","",SD!D329)</f>
        <v/>
      </c>
      <c r="K333" s="2"/>
    </row>
    <row r="334" spans="1:11" ht="15">
      <c r="A334" s="2"/>
      <c r="B334" s="28" t="str">
        <f>IF(E334="","",ROWS($B$6:B334))</f>
        <v/>
      </c>
      <c r="C334" s="29" t="str">
        <f>IF(OR(SD!A330=""),"",SD!A330)</f>
        <v/>
      </c>
      <c r="D334" s="29" t="str">
        <f>IF(OR(SD!C330=""),"",SD!C330)</f>
        <v/>
      </c>
      <c r="E334" s="29" t="str">
        <f>IF(OR(SD!E330=""),"",SD!E330)</f>
        <v/>
      </c>
      <c r="F334" s="29" t="str">
        <f>IF(OR(SD!G330=""),"",SD!G330)</f>
        <v/>
      </c>
      <c r="G334" s="29" t="str">
        <f>IF(OR(SD!I330=""),"",SD!I330)</f>
        <v/>
      </c>
      <c r="H334" s="29" t="str">
        <f>IF(OR(SD!O330=""),"",SD!O330)</f>
        <v/>
      </c>
      <c r="I334" s="30" t="str">
        <f>IF(OR(SD!V330=""),"",SD!V330)</f>
        <v/>
      </c>
      <c r="J334" s="31" t="str">
        <f>IF(SD!D330="","",SD!D330)</f>
        <v/>
      </c>
      <c r="K334" s="2"/>
    </row>
    <row r="335" spans="1:11" ht="15">
      <c r="A335" s="2"/>
      <c r="B335" s="28" t="str">
        <f>IF(E335="","",ROWS($B$6:B335))</f>
        <v/>
      </c>
      <c r="C335" s="29" t="str">
        <f>IF(OR(SD!A331=""),"",SD!A331)</f>
        <v/>
      </c>
      <c r="D335" s="29" t="str">
        <f>IF(OR(SD!C331=""),"",SD!C331)</f>
        <v/>
      </c>
      <c r="E335" s="29" t="str">
        <f>IF(OR(SD!E331=""),"",SD!E331)</f>
        <v/>
      </c>
      <c r="F335" s="29" t="str">
        <f>IF(OR(SD!G331=""),"",SD!G331)</f>
        <v/>
      </c>
      <c r="G335" s="29" t="str">
        <f>IF(OR(SD!I331=""),"",SD!I331)</f>
        <v/>
      </c>
      <c r="H335" s="29" t="str">
        <f>IF(OR(SD!O331=""),"",SD!O331)</f>
        <v/>
      </c>
      <c r="I335" s="30" t="str">
        <f>IF(OR(SD!V331=""),"",SD!V331)</f>
        <v/>
      </c>
      <c r="J335" s="31" t="str">
        <f>IF(SD!D331="","",SD!D331)</f>
        <v/>
      </c>
      <c r="K335" s="2"/>
    </row>
    <row r="336" spans="1:11" ht="15">
      <c r="A336" s="2"/>
      <c r="B336" s="28" t="str">
        <f>IF(E336="","",ROWS($B$6:B336))</f>
        <v/>
      </c>
      <c r="C336" s="29" t="str">
        <f>IF(OR(SD!A332=""),"",SD!A332)</f>
        <v/>
      </c>
      <c r="D336" s="29" t="str">
        <f>IF(OR(SD!C332=""),"",SD!C332)</f>
        <v/>
      </c>
      <c r="E336" s="29" t="str">
        <f>IF(OR(SD!E332=""),"",SD!E332)</f>
        <v/>
      </c>
      <c r="F336" s="29" t="str">
        <f>IF(OR(SD!G332=""),"",SD!G332)</f>
        <v/>
      </c>
      <c r="G336" s="29" t="str">
        <f>IF(OR(SD!I332=""),"",SD!I332)</f>
        <v/>
      </c>
      <c r="H336" s="29" t="str">
        <f>IF(OR(SD!O332=""),"",SD!O332)</f>
        <v/>
      </c>
      <c r="I336" s="30" t="str">
        <f>IF(OR(SD!V332=""),"",SD!V332)</f>
        <v/>
      </c>
      <c r="J336" s="31" t="str">
        <f>IF(SD!D332="","",SD!D332)</f>
        <v/>
      </c>
      <c r="K336" s="2"/>
    </row>
    <row r="337" spans="1:11" ht="15">
      <c r="A337" s="2"/>
      <c r="B337" s="28" t="str">
        <f>IF(E337="","",ROWS($B$6:B337))</f>
        <v/>
      </c>
      <c r="C337" s="29" t="str">
        <f>IF(OR(SD!A333=""),"",SD!A333)</f>
        <v/>
      </c>
      <c r="D337" s="29" t="str">
        <f>IF(OR(SD!C333=""),"",SD!C333)</f>
        <v/>
      </c>
      <c r="E337" s="29" t="str">
        <f>IF(OR(SD!E333=""),"",SD!E333)</f>
        <v/>
      </c>
      <c r="F337" s="29" t="str">
        <f>IF(OR(SD!G333=""),"",SD!G333)</f>
        <v/>
      </c>
      <c r="G337" s="29" t="str">
        <f>IF(OR(SD!I333=""),"",SD!I333)</f>
        <v/>
      </c>
      <c r="H337" s="29" t="str">
        <f>IF(OR(SD!O333=""),"",SD!O333)</f>
        <v/>
      </c>
      <c r="I337" s="30" t="str">
        <f>IF(OR(SD!V333=""),"",SD!V333)</f>
        <v/>
      </c>
      <c r="J337" s="31" t="str">
        <f>IF(SD!D333="","",SD!D333)</f>
        <v/>
      </c>
      <c r="K337" s="2"/>
    </row>
    <row r="338" spans="1:11" ht="15">
      <c r="A338" s="2"/>
      <c r="B338" s="28" t="str">
        <f>IF(E338="","",ROWS($B$6:B338))</f>
        <v/>
      </c>
      <c r="C338" s="29" t="str">
        <f>IF(OR(SD!A334=""),"",SD!A334)</f>
        <v/>
      </c>
      <c r="D338" s="29" t="str">
        <f>IF(OR(SD!C334=""),"",SD!C334)</f>
        <v/>
      </c>
      <c r="E338" s="29" t="str">
        <f>IF(OR(SD!E334=""),"",SD!E334)</f>
        <v/>
      </c>
      <c r="F338" s="29" t="str">
        <f>IF(OR(SD!G334=""),"",SD!G334)</f>
        <v/>
      </c>
      <c r="G338" s="29" t="str">
        <f>IF(OR(SD!I334=""),"",SD!I334)</f>
        <v/>
      </c>
      <c r="H338" s="29" t="str">
        <f>IF(OR(SD!O334=""),"",SD!O334)</f>
        <v/>
      </c>
      <c r="I338" s="30" t="str">
        <f>IF(OR(SD!V334=""),"",SD!V334)</f>
        <v/>
      </c>
      <c r="J338" s="31" t="str">
        <f>IF(SD!D334="","",SD!D334)</f>
        <v/>
      </c>
      <c r="K338" s="2"/>
    </row>
    <row r="339" spans="1:11" ht="15">
      <c r="A339" s="2"/>
      <c r="B339" s="28" t="str">
        <f>IF(E339="","",ROWS($B$6:B339))</f>
        <v/>
      </c>
      <c r="C339" s="29" t="str">
        <f>IF(OR(SD!A335=""),"",SD!A335)</f>
        <v/>
      </c>
      <c r="D339" s="29" t="str">
        <f>IF(OR(SD!C335=""),"",SD!C335)</f>
        <v/>
      </c>
      <c r="E339" s="29" t="str">
        <f>IF(OR(SD!E335=""),"",SD!E335)</f>
        <v/>
      </c>
      <c r="F339" s="29" t="str">
        <f>IF(OR(SD!G335=""),"",SD!G335)</f>
        <v/>
      </c>
      <c r="G339" s="29" t="str">
        <f>IF(OR(SD!I335=""),"",SD!I335)</f>
        <v/>
      </c>
      <c r="H339" s="29" t="str">
        <f>IF(OR(SD!O335=""),"",SD!O335)</f>
        <v/>
      </c>
      <c r="I339" s="30" t="str">
        <f>IF(OR(SD!V335=""),"",SD!V335)</f>
        <v/>
      </c>
      <c r="J339" s="31" t="str">
        <f>IF(SD!D335="","",SD!D335)</f>
        <v/>
      </c>
      <c r="K339" s="2"/>
    </row>
    <row r="340" spans="1:11" ht="15">
      <c r="A340" s="2"/>
      <c r="B340" s="28" t="str">
        <f>IF(E340="","",ROWS($B$6:B340))</f>
        <v/>
      </c>
      <c r="C340" s="29" t="str">
        <f>IF(OR(SD!A336=""),"",SD!A336)</f>
        <v/>
      </c>
      <c r="D340" s="29" t="str">
        <f>IF(OR(SD!C336=""),"",SD!C336)</f>
        <v/>
      </c>
      <c r="E340" s="29" t="str">
        <f>IF(OR(SD!E336=""),"",SD!E336)</f>
        <v/>
      </c>
      <c r="F340" s="29" t="str">
        <f>IF(OR(SD!G336=""),"",SD!G336)</f>
        <v/>
      </c>
      <c r="G340" s="29" t="str">
        <f>IF(OR(SD!I336=""),"",SD!I336)</f>
        <v/>
      </c>
      <c r="H340" s="29" t="str">
        <f>IF(OR(SD!O336=""),"",SD!O336)</f>
        <v/>
      </c>
      <c r="I340" s="30" t="str">
        <f>IF(OR(SD!V336=""),"",SD!V336)</f>
        <v/>
      </c>
      <c r="J340" s="31" t="str">
        <f>IF(SD!D336="","",SD!D336)</f>
        <v/>
      </c>
      <c r="K340" s="2"/>
    </row>
    <row r="341" spans="1:11" ht="15">
      <c r="A341" s="2"/>
      <c r="B341" s="28" t="str">
        <f>IF(E341="","",ROWS($B$6:B341))</f>
        <v/>
      </c>
      <c r="C341" s="29" t="str">
        <f>IF(OR(SD!A337=""),"",SD!A337)</f>
        <v/>
      </c>
      <c r="D341" s="29" t="str">
        <f>IF(OR(SD!C337=""),"",SD!C337)</f>
        <v/>
      </c>
      <c r="E341" s="29" t="str">
        <f>IF(OR(SD!E337=""),"",SD!E337)</f>
        <v/>
      </c>
      <c r="F341" s="29" t="str">
        <f>IF(OR(SD!G337=""),"",SD!G337)</f>
        <v/>
      </c>
      <c r="G341" s="29" t="str">
        <f>IF(OR(SD!I337=""),"",SD!I337)</f>
        <v/>
      </c>
      <c r="H341" s="29" t="str">
        <f>IF(OR(SD!O337=""),"",SD!O337)</f>
        <v/>
      </c>
      <c r="I341" s="30" t="str">
        <f>IF(OR(SD!V337=""),"",SD!V337)</f>
        <v/>
      </c>
      <c r="J341" s="31" t="str">
        <f>IF(SD!D337="","",SD!D337)</f>
        <v/>
      </c>
      <c r="K341" s="2"/>
    </row>
    <row r="342" spans="1:11" ht="15">
      <c r="A342" s="2"/>
      <c r="B342" s="28" t="str">
        <f>IF(E342="","",ROWS($B$6:B342))</f>
        <v/>
      </c>
      <c r="C342" s="29" t="str">
        <f>IF(OR(SD!A338=""),"",SD!A338)</f>
        <v/>
      </c>
      <c r="D342" s="29" t="str">
        <f>IF(OR(SD!C338=""),"",SD!C338)</f>
        <v/>
      </c>
      <c r="E342" s="29" t="str">
        <f>IF(OR(SD!E338=""),"",SD!E338)</f>
        <v/>
      </c>
      <c r="F342" s="29" t="str">
        <f>IF(OR(SD!G338=""),"",SD!G338)</f>
        <v/>
      </c>
      <c r="G342" s="29" t="str">
        <f>IF(OR(SD!I338=""),"",SD!I338)</f>
        <v/>
      </c>
      <c r="H342" s="29" t="str">
        <f>IF(OR(SD!O338=""),"",SD!O338)</f>
        <v/>
      </c>
      <c r="I342" s="30" t="str">
        <f>IF(OR(SD!V338=""),"",SD!V338)</f>
        <v/>
      </c>
      <c r="J342" s="31" t="str">
        <f>IF(SD!D338="","",SD!D338)</f>
        <v/>
      </c>
      <c r="K342" s="2"/>
    </row>
    <row r="343" spans="1:11" ht="15">
      <c r="A343" s="2"/>
      <c r="B343" s="28" t="str">
        <f>IF(E343="","",ROWS($B$6:B343))</f>
        <v/>
      </c>
      <c r="C343" s="29" t="str">
        <f>IF(OR(SD!A339=""),"",SD!A339)</f>
        <v/>
      </c>
      <c r="D343" s="29" t="str">
        <f>IF(OR(SD!C339=""),"",SD!C339)</f>
        <v/>
      </c>
      <c r="E343" s="29" t="str">
        <f>IF(OR(SD!E339=""),"",SD!E339)</f>
        <v/>
      </c>
      <c r="F343" s="29" t="str">
        <f>IF(OR(SD!G339=""),"",SD!G339)</f>
        <v/>
      </c>
      <c r="G343" s="29" t="str">
        <f>IF(OR(SD!I339=""),"",SD!I339)</f>
        <v/>
      </c>
      <c r="H343" s="29" t="str">
        <f>IF(OR(SD!O339=""),"",SD!O339)</f>
        <v/>
      </c>
      <c r="I343" s="30" t="str">
        <f>IF(OR(SD!V339=""),"",SD!V339)</f>
        <v/>
      </c>
      <c r="J343" s="31" t="str">
        <f>IF(SD!D339="","",SD!D339)</f>
        <v/>
      </c>
      <c r="K343" s="2"/>
    </row>
    <row r="344" spans="1:11" ht="15">
      <c r="A344" s="2"/>
      <c r="B344" s="28" t="str">
        <f>IF(E344="","",ROWS($B$6:B344))</f>
        <v/>
      </c>
      <c r="C344" s="29" t="str">
        <f>IF(OR(SD!A340=""),"",SD!A340)</f>
        <v/>
      </c>
      <c r="D344" s="29" t="str">
        <f>IF(OR(SD!C340=""),"",SD!C340)</f>
        <v/>
      </c>
      <c r="E344" s="29" t="str">
        <f>IF(OR(SD!E340=""),"",SD!E340)</f>
        <v/>
      </c>
      <c r="F344" s="29" t="str">
        <f>IF(OR(SD!G340=""),"",SD!G340)</f>
        <v/>
      </c>
      <c r="G344" s="29" t="str">
        <f>IF(OR(SD!I340=""),"",SD!I340)</f>
        <v/>
      </c>
      <c r="H344" s="29" t="str">
        <f>IF(OR(SD!O340=""),"",SD!O340)</f>
        <v/>
      </c>
      <c r="I344" s="30" t="str">
        <f>IF(OR(SD!V340=""),"",SD!V340)</f>
        <v/>
      </c>
      <c r="J344" s="31" t="str">
        <f>IF(SD!D340="","",SD!D340)</f>
        <v/>
      </c>
      <c r="K344" s="2"/>
    </row>
    <row r="345" spans="1:11" ht="15">
      <c r="A345" s="2"/>
      <c r="B345" s="28" t="str">
        <f>IF(E345="","",ROWS($B$6:B345))</f>
        <v/>
      </c>
      <c r="C345" s="29" t="str">
        <f>IF(OR(SD!A341=""),"",SD!A341)</f>
        <v/>
      </c>
      <c r="D345" s="29" t="str">
        <f>IF(OR(SD!C341=""),"",SD!C341)</f>
        <v/>
      </c>
      <c r="E345" s="29" t="str">
        <f>IF(OR(SD!E341=""),"",SD!E341)</f>
        <v/>
      </c>
      <c r="F345" s="29" t="str">
        <f>IF(OR(SD!G341=""),"",SD!G341)</f>
        <v/>
      </c>
      <c r="G345" s="29" t="str">
        <f>IF(OR(SD!I341=""),"",SD!I341)</f>
        <v/>
      </c>
      <c r="H345" s="29" t="str">
        <f>IF(OR(SD!O341=""),"",SD!O341)</f>
        <v/>
      </c>
      <c r="I345" s="30" t="str">
        <f>IF(OR(SD!V341=""),"",SD!V341)</f>
        <v/>
      </c>
      <c r="J345" s="31" t="str">
        <f>IF(SD!D341="","",SD!D341)</f>
        <v/>
      </c>
      <c r="K345" s="2"/>
    </row>
    <row r="346" spans="1:11" ht="15">
      <c r="A346" s="2"/>
      <c r="B346" s="28" t="str">
        <f>IF(E346="","",ROWS($B$6:B346))</f>
        <v/>
      </c>
      <c r="C346" s="29" t="str">
        <f>IF(OR(SD!A342=""),"",SD!A342)</f>
        <v/>
      </c>
      <c r="D346" s="29" t="str">
        <f>IF(OR(SD!C342=""),"",SD!C342)</f>
        <v/>
      </c>
      <c r="E346" s="29" t="str">
        <f>IF(OR(SD!E342=""),"",SD!E342)</f>
        <v/>
      </c>
      <c r="F346" s="29" t="str">
        <f>IF(OR(SD!G342=""),"",SD!G342)</f>
        <v/>
      </c>
      <c r="G346" s="29" t="str">
        <f>IF(OR(SD!I342=""),"",SD!I342)</f>
        <v/>
      </c>
      <c r="H346" s="29" t="str">
        <f>IF(OR(SD!O342=""),"",SD!O342)</f>
        <v/>
      </c>
      <c r="I346" s="30" t="str">
        <f>IF(OR(SD!V342=""),"",SD!V342)</f>
        <v/>
      </c>
      <c r="J346" s="31" t="str">
        <f>IF(SD!D342="","",SD!D342)</f>
        <v/>
      </c>
      <c r="K346" s="2"/>
    </row>
    <row r="347" spans="1:11" ht="15">
      <c r="A347" s="2"/>
      <c r="B347" s="28" t="str">
        <f>IF(E347="","",ROWS($B$6:B347))</f>
        <v/>
      </c>
      <c r="C347" s="29" t="str">
        <f>IF(OR(SD!A343=""),"",SD!A343)</f>
        <v/>
      </c>
      <c r="D347" s="29" t="str">
        <f>IF(OR(SD!C343=""),"",SD!C343)</f>
        <v/>
      </c>
      <c r="E347" s="29" t="str">
        <f>IF(OR(SD!E343=""),"",SD!E343)</f>
        <v/>
      </c>
      <c r="F347" s="29" t="str">
        <f>IF(OR(SD!G343=""),"",SD!G343)</f>
        <v/>
      </c>
      <c r="G347" s="29" t="str">
        <f>IF(OR(SD!I343=""),"",SD!I343)</f>
        <v/>
      </c>
      <c r="H347" s="29" t="str">
        <f>IF(OR(SD!O343=""),"",SD!O343)</f>
        <v/>
      </c>
      <c r="I347" s="30" t="str">
        <f>IF(OR(SD!V343=""),"",SD!V343)</f>
        <v/>
      </c>
      <c r="J347" s="31" t="str">
        <f>IF(SD!D343="","",SD!D343)</f>
        <v/>
      </c>
      <c r="K347" s="2"/>
    </row>
    <row r="348" spans="1:11" ht="15">
      <c r="A348" s="2"/>
      <c r="B348" s="28" t="str">
        <f>IF(E348="","",ROWS($B$6:B348))</f>
        <v/>
      </c>
      <c r="C348" s="29" t="str">
        <f>IF(OR(SD!A344=""),"",SD!A344)</f>
        <v/>
      </c>
      <c r="D348" s="29" t="str">
        <f>IF(OR(SD!C344=""),"",SD!C344)</f>
        <v/>
      </c>
      <c r="E348" s="29" t="str">
        <f>IF(OR(SD!E344=""),"",SD!E344)</f>
        <v/>
      </c>
      <c r="F348" s="29" t="str">
        <f>IF(OR(SD!G344=""),"",SD!G344)</f>
        <v/>
      </c>
      <c r="G348" s="29" t="str">
        <f>IF(OR(SD!I344=""),"",SD!I344)</f>
        <v/>
      </c>
      <c r="H348" s="29" t="str">
        <f>IF(OR(SD!O344=""),"",SD!O344)</f>
        <v/>
      </c>
      <c r="I348" s="30" t="str">
        <f>IF(OR(SD!V344=""),"",SD!V344)</f>
        <v/>
      </c>
      <c r="J348" s="31" t="str">
        <f>IF(SD!D344="","",SD!D344)</f>
        <v/>
      </c>
      <c r="K348" s="2"/>
    </row>
    <row r="349" spans="1:11" ht="15">
      <c r="A349" s="2"/>
      <c r="B349" s="28" t="str">
        <f>IF(E349="","",ROWS($B$6:B349))</f>
        <v/>
      </c>
      <c r="C349" s="29" t="str">
        <f>IF(OR(SD!A345=""),"",SD!A345)</f>
        <v/>
      </c>
      <c r="D349" s="29" t="str">
        <f>IF(OR(SD!C345=""),"",SD!C345)</f>
        <v/>
      </c>
      <c r="E349" s="29" t="str">
        <f>IF(OR(SD!E345=""),"",SD!E345)</f>
        <v/>
      </c>
      <c r="F349" s="29" t="str">
        <f>IF(OR(SD!G345=""),"",SD!G345)</f>
        <v/>
      </c>
      <c r="G349" s="29" t="str">
        <f>IF(OR(SD!I345=""),"",SD!I345)</f>
        <v/>
      </c>
      <c r="H349" s="29" t="str">
        <f>IF(OR(SD!O345=""),"",SD!O345)</f>
        <v/>
      </c>
      <c r="I349" s="30" t="str">
        <f>IF(OR(SD!V345=""),"",SD!V345)</f>
        <v/>
      </c>
      <c r="J349" s="31" t="str">
        <f>IF(SD!D345="","",SD!D345)</f>
        <v/>
      </c>
      <c r="K349" s="2"/>
    </row>
    <row r="350" spans="1:11" ht="15">
      <c r="A350" s="2"/>
      <c r="B350" s="28" t="str">
        <f>IF(E350="","",ROWS($B$6:B350))</f>
        <v/>
      </c>
      <c r="C350" s="29" t="str">
        <f>IF(OR(SD!A346=""),"",SD!A346)</f>
        <v/>
      </c>
      <c r="D350" s="29" t="str">
        <f>IF(OR(SD!C346=""),"",SD!C346)</f>
        <v/>
      </c>
      <c r="E350" s="29" t="str">
        <f>IF(OR(SD!E346=""),"",SD!E346)</f>
        <v/>
      </c>
      <c r="F350" s="29" t="str">
        <f>IF(OR(SD!G346=""),"",SD!G346)</f>
        <v/>
      </c>
      <c r="G350" s="29" t="str">
        <f>IF(OR(SD!I346=""),"",SD!I346)</f>
        <v/>
      </c>
      <c r="H350" s="29" t="str">
        <f>IF(OR(SD!O346=""),"",SD!O346)</f>
        <v/>
      </c>
      <c r="I350" s="30" t="str">
        <f>IF(OR(SD!V346=""),"",SD!V346)</f>
        <v/>
      </c>
      <c r="J350" s="31" t="str">
        <f>IF(SD!D346="","",SD!D346)</f>
        <v/>
      </c>
      <c r="K350" s="2"/>
    </row>
    <row r="351" spans="1:11" ht="15">
      <c r="A351" s="2"/>
      <c r="B351" s="28" t="str">
        <f>IF(E351="","",ROWS($B$6:B351))</f>
        <v/>
      </c>
      <c r="C351" s="29" t="str">
        <f>IF(OR(SD!A347=""),"",SD!A347)</f>
        <v/>
      </c>
      <c r="D351" s="29" t="str">
        <f>IF(OR(SD!C347=""),"",SD!C347)</f>
        <v/>
      </c>
      <c r="E351" s="29" t="str">
        <f>IF(OR(SD!E347=""),"",SD!E347)</f>
        <v/>
      </c>
      <c r="F351" s="29" t="str">
        <f>IF(OR(SD!G347=""),"",SD!G347)</f>
        <v/>
      </c>
      <c r="G351" s="29" t="str">
        <f>IF(OR(SD!I347=""),"",SD!I347)</f>
        <v/>
      </c>
      <c r="H351" s="29" t="str">
        <f>IF(OR(SD!O347=""),"",SD!O347)</f>
        <v/>
      </c>
      <c r="I351" s="30" t="str">
        <f>IF(OR(SD!V347=""),"",SD!V347)</f>
        <v/>
      </c>
      <c r="J351" s="31" t="str">
        <f>IF(SD!D347="","",SD!D347)</f>
        <v/>
      </c>
      <c r="K351" s="2"/>
    </row>
    <row r="352" spans="1:11" ht="15">
      <c r="A352" s="2"/>
      <c r="B352" s="28" t="str">
        <f>IF(E352="","",ROWS($B$6:B352))</f>
        <v/>
      </c>
      <c r="C352" s="29" t="str">
        <f>IF(OR(SD!A348=""),"",SD!A348)</f>
        <v/>
      </c>
      <c r="D352" s="29" t="str">
        <f>IF(OR(SD!C348=""),"",SD!C348)</f>
        <v/>
      </c>
      <c r="E352" s="29" t="str">
        <f>IF(OR(SD!E348=""),"",SD!E348)</f>
        <v/>
      </c>
      <c r="F352" s="29" t="str">
        <f>IF(OR(SD!G348=""),"",SD!G348)</f>
        <v/>
      </c>
      <c r="G352" s="29" t="str">
        <f>IF(OR(SD!I348=""),"",SD!I348)</f>
        <v/>
      </c>
      <c r="H352" s="29" t="str">
        <f>IF(OR(SD!O348=""),"",SD!O348)</f>
        <v/>
      </c>
      <c r="I352" s="30" t="str">
        <f>IF(OR(SD!V348=""),"",SD!V348)</f>
        <v/>
      </c>
      <c r="J352" s="31" t="str">
        <f>IF(SD!D348="","",SD!D348)</f>
        <v/>
      </c>
      <c r="K352" s="2"/>
    </row>
    <row r="353" spans="1:11" ht="15">
      <c r="A353" s="2"/>
      <c r="B353" s="28" t="str">
        <f>IF(E353="","",ROWS($B$6:B353))</f>
        <v/>
      </c>
      <c r="C353" s="29" t="str">
        <f>IF(OR(SD!A349=""),"",SD!A349)</f>
        <v/>
      </c>
      <c r="D353" s="29" t="str">
        <f>IF(OR(SD!C349=""),"",SD!C349)</f>
        <v/>
      </c>
      <c r="E353" s="29" t="str">
        <f>IF(OR(SD!E349=""),"",SD!E349)</f>
        <v/>
      </c>
      <c r="F353" s="29" t="str">
        <f>IF(OR(SD!G349=""),"",SD!G349)</f>
        <v/>
      </c>
      <c r="G353" s="29" t="str">
        <f>IF(OR(SD!I349=""),"",SD!I349)</f>
        <v/>
      </c>
      <c r="H353" s="29" t="str">
        <f>IF(OR(SD!O349=""),"",SD!O349)</f>
        <v/>
      </c>
      <c r="I353" s="30" t="str">
        <f>IF(OR(SD!V349=""),"",SD!V349)</f>
        <v/>
      </c>
      <c r="J353" s="31" t="str">
        <f>IF(SD!D349="","",SD!D349)</f>
        <v/>
      </c>
      <c r="K353" s="2"/>
    </row>
    <row r="354" spans="1:11" ht="15">
      <c r="A354" s="2"/>
      <c r="B354" s="28" t="str">
        <f>IF(E354="","",ROWS($B$6:B354))</f>
        <v/>
      </c>
      <c r="C354" s="29" t="str">
        <f>IF(OR(SD!A350=""),"",SD!A350)</f>
        <v/>
      </c>
      <c r="D354" s="29" t="str">
        <f>IF(OR(SD!C350=""),"",SD!C350)</f>
        <v/>
      </c>
      <c r="E354" s="29" t="str">
        <f>IF(OR(SD!E350=""),"",SD!E350)</f>
        <v/>
      </c>
      <c r="F354" s="29" t="str">
        <f>IF(OR(SD!G350=""),"",SD!G350)</f>
        <v/>
      </c>
      <c r="G354" s="29" t="str">
        <f>IF(OR(SD!I350=""),"",SD!I350)</f>
        <v/>
      </c>
      <c r="H354" s="29" t="str">
        <f>IF(OR(SD!O350=""),"",SD!O350)</f>
        <v/>
      </c>
      <c r="I354" s="30" t="str">
        <f>IF(OR(SD!V350=""),"",SD!V350)</f>
        <v/>
      </c>
      <c r="J354" s="31" t="str">
        <f>IF(SD!D350="","",SD!D350)</f>
        <v/>
      </c>
      <c r="K354" s="2"/>
    </row>
    <row r="355" spans="1:11" ht="15">
      <c r="A355" s="2"/>
      <c r="B355" s="28" t="str">
        <f>IF(E355="","",ROWS($B$6:B355))</f>
        <v/>
      </c>
      <c r="C355" s="29" t="str">
        <f>IF(OR(SD!A351=""),"",SD!A351)</f>
        <v/>
      </c>
      <c r="D355" s="29" t="str">
        <f>IF(OR(SD!C351=""),"",SD!C351)</f>
        <v/>
      </c>
      <c r="E355" s="29" t="str">
        <f>IF(OR(SD!E351=""),"",SD!E351)</f>
        <v/>
      </c>
      <c r="F355" s="29" t="str">
        <f>IF(OR(SD!G351=""),"",SD!G351)</f>
        <v/>
      </c>
      <c r="G355" s="29" t="str">
        <f>IF(OR(SD!I351=""),"",SD!I351)</f>
        <v/>
      </c>
      <c r="H355" s="29" t="str">
        <f>IF(OR(SD!O351=""),"",SD!O351)</f>
        <v/>
      </c>
      <c r="I355" s="30" t="str">
        <f>IF(OR(SD!V351=""),"",SD!V351)</f>
        <v/>
      </c>
      <c r="J355" s="31" t="str">
        <f>IF(SD!D351="","",SD!D351)</f>
        <v/>
      </c>
      <c r="K355" s="2"/>
    </row>
    <row r="356" spans="1:11" ht="15">
      <c r="A356" s="2"/>
      <c r="B356" s="28" t="str">
        <f>IF(E356="","",ROWS($B$6:B356))</f>
        <v/>
      </c>
      <c r="C356" s="29" t="str">
        <f>IF(OR(SD!A352=""),"",SD!A352)</f>
        <v/>
      </c>
      <c r="D356" s="29" t="str">
        <f>IF(OR(SD!C352=""),"",SD!C352)</f>
        <v/>
      </c>
      <c r="E356" s="29" t="str">
        <f>IF(OR(SD!E352=""),"",SD!E352)</f>
        <v/>
      </c>
      <c r="F356" s="29" t="str">
        <f>IF(OR(SD!G352=""),"",SD!G352)</f>
        <v/>
      </c>
      <c r="G356" s="29" t="str">
        <f>IF(OR(SD!I352=""),"",SD!I352)</f>
        <v/>
      </c>
      <c r="H356" s="29" t="str">
        <f>IF(OR(SD!O352=""),"",SD!O352)</f>
        <v/>
      </c>
      <c r="I356" s="30" t="str">
        <f>IF(OR(SD!V352=""),"",SD!V352)</f>
        <v/>
      </c>
      <c r="J356" s="31" t="str">
        <f>IF(SD!D352="","",SD!D352)</f>
        <v/>
      </c>
      <c r="K356" s="2"/>
    </row>
    <row r="357" spans="1:11" ht="15">
      <c r="A357" s="2"/>
      <c r="B357" s="28" t="str">
        <f>IF(E357="","",ROWS($B$6:B357))</f>
        <v/>
      </c>
      <c r="C357" s="29" t="str">
        <f>IF(OR(SD!A353=""),"",SD!A353)</f>
        <v/>
      </c>
      <c r="D357" s="29" t="str">
        <f>IF(OR(SD!C353=""),"",SD!C353)</f>
        <v/>
      </c>
      <c r="E357" s="29" t="str">
        <f>IF(OR(SD!E353=""),"",SD!E353)</f>
        <v/>
      </c>
      <c r="F357" s="29" t="str">
        <f>IF(OR(SD!G353=""),"",SD!G353)</f>
        <v/>
      </c>
      <c r="G357" s="29" t="str">
        <f>IF(OR(SD!I353=""),"",SD!I353)</f>
        <v/>
      </c>
      <c r="H357" s="29" t="str">
        <f>IF(OR(SD!O353=""),"",SD!O353)</f>
        <v/>
      </c>
      <c r="I357" s="30" t="str">
        <f>IF(OR(SD!V353=""),"",SD!V353)</f>
        <v/>
      </c>
      <c r="J357" s="31" t="str">
        <f>IF(SD!D353="","",SD!D353)</f>
        <v/>
      </c>
      <c r="K357" s="2"/>
    </row>
    <row r="358" spans="1:11" ht="15">
      <c r="A358" s="2"/>
      <c r="B358" s="28" t="str">
        <f>IF(E358="","",ROWS($B$6:B358))</f>
        <v/>
      </c>
      <c r="C358" s="29" t="str">
        <f>IF(OR(SD!A354=""),"",SD!A354)</f>
        <v/>
      </c>
      <c r="D358" s="29" t="str">
        <f>IF(OR(SD!C354=""),"",SD!C354)</f>
        <v/>
      </c>
      <c r="E358" s="29" t="str">
        <f>IF(OR(SD!E354=""),"",SD!E354)</f>
        <v/>
      </c>
      <c r="F358" s="29" t="str">
        <f>IF(OR(SD!G354=""),"",SD!G354)</f>
        <v/>
      </c>
      <c r="G358" s="29" t="str">
        <f>IF(OR(SD!I354=""),"",SD!I354)</f>
        <v/>
      </c>
      <c r="H358" s="29" t="str">
        <f>IF(OR(SD!O354=""),"",SD!O354)</f>
        <v/>
      </c>
      <c r="I358" s="30" t="str">
        <f>IF(OR(SD!V354=""),"",SD!V354)</f>
        <v/>
      </c>
      <c r="J358" s="31" t="str">
        <f>IF(SD!D354="","",SD!D354)</f>
        <v/>
      </c>
      <c r="K358" s="2"/>
    </row>
    <row r="359" spans="1:11" ht="15">
      <c r="A359" s="2"/>
      <c r="B359" s="28" t="str">
        <f>IF(E359="","",ROWS($B$6:B359))</f>
        <v/>
      </c>
      <c r="C359" s="29" t="str">
        <f>IF(OR(SD!A355=""),"",SD!A355)</f>
        <v/>
      </c>
      <c r="D359" s="29" t="str">
        <f>IF(OR(SD!C355=""),"",SD!C355)</f>
        <v/>
      </c>
      <c r="E359" s="29" t="str">
        <f>IF(OR(SD!E355=""),"",SD!E355)</f>
        <v/>
      </c>
      <c r="F359" s="29" t="str">
        <f>IF(OR(SD!G355=""),"",SD!G355)</f>
        <v/>
      </c>
      <c r="G359" s="29" t="str">
        <f>IF(OR(SD!I355=""),"",SD!I355)</f>
        <v/>
      </c>
      <c r="H359" s="29" t="str">
        <f>IF(OR(SD!O355=""),"",SD!O355)</f>
        <v/>
      </c>
      <c r="I359" s="30" t="str">
        <f>IF(OR(SD!V355=""),"",SD!V355)</f>
        <v/>
      </c>
      <c r="J359" s="31" t="str">
        <f>IF(SD!D355="","",SD!D355)</f>
        <v/>
      </c>
      <c r="K359" s="2"/>
    </row>
    <row r="360" spans="1:11" ht="15">
      <c r="A360" s="2"/>
      <c r="B360" s="28" t="str">
        <f>IF(E360="","",ROWS($B$6:B360))</f>
        <v/>
      </c>
      <c r="C360" s="29" t="str">
        <f>IF(OR(SD!A356=""),"",SD!A356)</f>
        <v/>
      </c>
      <c r="D360" s="29" t="str">
        <f>IF(OR(SD!C356=""),"",SD!C356)</f>
        <v/>
      </c>
      <c r="E360" s="29" t="str">
        <f>IF(OR(SD!E356=""),"",SD!E356)</f>
        <v/>
      </c>
      <c r="F360" s="29" t="str">
        <f>IF(OR(SD!G356=""),"",SD!G356)</f>
        <v/>
      </c>
      <c r="G360" s="29" t="str">
        <f>IF(OR(SD!I356=""),"",SD!I356)</f>
        <v/>
      </c>
      <c r="H360" s="29" t="str">
        <f>IF(OR(SD!O356=""),"",SD!O356)</f>
        <v/>
      </c>
      <c r="I360" s="30" t="str">
        <f>IF(OR(SD!V356=""),"",SD!V356)</f>
        <v/>
      </c>
      <c r="J360" s="31" t="str">
        <f>IF(SD!D356="","",SD!D356)</f>
        <v/>
      </c>
      <c r="K360" s="2"/>
    </row>
    <row r="361" spans="1:11" ht="15">
      <c r="A361" s="2"/>
      <c r="B361" s="28" t="str">
        <f>IF(E361="","",ROWS($B$6:B361))</f>
        <v/>
      </c>
      <c r="C361" s="29" t="str">
        <f>IF(OR(SD!A357=""),"",SD!A357)</f>
        <v/>
      </c>
      <c r="D361" s="29" t="str">
        <f>IF(OR(SD!C357=""),"",SD!C357)</f>
        <v/>
      </c>
      <c r="E361" s="29" t="str">
        <f>IF(OR(SD!E357=""),"",SD!E357)</f>
        <v/>
      </c>
      <c r="F361" s="29" t="str">
        <f>IF(OR(SD!G357=""),"",SD!G357)</f>
        <v/>
      </c>
      <c r="G361" s="29" t="str">
        <f>IF(OR(SD!I357=""),"",SD!I357)</f>
        <v/>
      </c>
      <c r="H361" s="29" t="str">
        <f>IF(OR(SD!O357=""),"",SD!O357)</f>
        <v/>
      </c>
      <c r="I361" s="30" t="str">
        <f>IF(OR(SD!V357=""),"",SD!V357)</f>
        <v/>
      </c>
      <c r="J361" s="31" t="str">
        <f>IF(SD!D357="","",SD!D357)</f>
        <v/>
      </c>
      <c r="K361" s="2"/>
    </row>
    <row r="362" spans="1:11" ht="15">
      <c r="A362" s="2"/>
      <c r="B362" s="28" t="str">
        <f>IF(E362="","",ROWS($B$6:B362))</f>
        <v/>
      </c>
      <c r="C362" s="29" t="str">
        <f>IF(OR(SD!A358=""),"",SD!A358)</f>
        <v/>
      </c>
      <c r="D362" s="29" t="str">
        <f>IF(OR(SD!C358=""),"",SD!C358)</f>
        <v/>
      </c>
      <c r="E362" s="29" t="str">
        <f>IF(OR(SD!E358=""),"",SD!E358)</f>
        <v/>
      </c>
      <c r="F362" s="29" t="str">
        <f>IF(OR(SD!G358=""),"",SD!G358)</f>
        <v/>
      </c>
      <c r="G362" s="29" t="str">
        <f>IF(OR(SD!I358=""),"",SD!I358)</f>
        <v/>
      </c>
      <c r="H362" s="29" t="str">
        <f>IF(OR(SD!O358=""),"",SD!O358)</f>
        <v/>
      </c>
      <c r="I362" s="30" t="str">
        <f>IF(OR(SD!V358=""),"",SD!V358)</f>
        <v/>
      </c>
      <c r="J362" s="31" t="str">
        <f>IF(SD!D358="","",SD!D358)</f>
        <v/>
      </c>
      <c r="K362" s="2"/>
    </row>
    <row r="363" spans="1:11" ht="15">
      <c r="A363" s="2"/>
      <c r="B363" s="28" t="str">
        <f>IF(E363="","",ROWS($B$6:B363))</f>
        <v/>
      </c>
      <c r="C363" s="29" t="str">
        <f>IF(OR(SD!A359=""),"",SD!A359)</f>
        <v/>
      </c>
      <c r="D363" s="29" t="str">
        <f>IF(OR(SD!C359=""),"",SD!C359)</f>
        <v/>
      </c>
      <c r="E363" s="29" t="str">
        <f>IF(OR(SD!E359=""),"",SD!E359)</f>
        <v/>
      </c>
      <c r="F363" s="29" t="str">
        <f>IF(OR(SD!G359=""),"",SD!G359)</f>
        <v/>
      </c>
      <c r="G363" s="29" t="str">
        <f>IF(OR(SD!I359=""),"",SD!I359)</f>
        <v/>
      </c>
      <c r="H363" s="29" t="str">
        <f>IF(OR(SD!O359=""),"",SD!O359)</f>
        <v/>
      </c>
      <c r="I363" s="30" t="str">
        <f>IF(OR(SD!V359=""),"",SD!V359)</f>
        <v/>
      </c>
      <c r="J363" s="31" t="str">
        <f>IF(SD!D359="","",SD!D359)</f>
        <v/>
      </c>
      <c r="K363" s="2"/>
    </row>
    <row r="364" spans="1:11" ht="15">
      <c r="A364" s="2"/>
      <c r="B364" s="28" t="str">
        <f>IF(E364="","",ROWS($B$6:B364))</f>
        <v/>
      </c>
      <c r="C364" s="29" t="str">
        <f>IF(OR(SD!A360=""),"",SD!A360)</f>
        <v/>
      </c>
      <c r="D364" s="29" t="str">
        <f>IF(OR(SD!C360=""),"",SD!C360)</f>
        <v/>
      </c>
      <c r="E364" s="29" t="str">
        <f>IF(OR(SD!E360=""),"",SD!E360)</f>
        <v/>
      </c>
      <c r="F364" s="29" t="str">
        <f>IF(OR(SD!G360=""),"",SD!G360)</f>
        <v/>
      </c>
      <c r="G364" s="29" t="str">
        <f>IF(OR(SD!I360=""),"",SD!I360)</f>
        <v/>
      </c>
      <c r="H364" s="29" t="str">
        <f>IF(OR(SD!O360=""),"",SD!O360)</f>
        <v/>
      </c>
      <c r="I364" s="30" t="str">
        <f>IF(OR(SD!V360=""),"",SD!V360)</f>
        <v/>
      </c>
      <c r="J364" s="31" t="str">
        <f>IF(SD!D360="","",SD!D360)</f>
        <v/>
      </c>
      <c r="K364" s="2"/>
    </row>
    <row r="365" spans="1:11" ht="15">
      <c r="A365" s="2"/>
      <c r="B365" s="28" t="str">
        <f>IF(E365="","",ROWS($B$6:B365))</f>
        <v/>
      </c>
      <c r="C365" s="29" t="str">
        <f>IF(OR(SD!A361=""),"",SD!A361)</f>
        <v/>
      </c>
      <c r="D365" s="29" t="str">
        <f>IF(OR(SD!C361=""),"",SD!C361)</f>
        <v/>
      </c>
      <c r="E365" s="29" t="str">
        <f>IF(OR(SD!E361=""),"",SD!E361)</f>
        <v/>
      </c>
      <c r="F365" s="29" t="str">
        <f>IF(OR(SD!G361=""),"",SD!G361)</f>
        <v/>
      </c>
      <c r="G365" s="29" t="str">
        <f>IF(OR(SD!I361=""),"",SD!I361)</f>
        <v/>
      </c>
      <c r="H365" s="29" t="str">
        <f>IF(OR(SD!O361=""),"",SD!O361)</f>
        <v/>
      </c>
      <c r="I365" s="30" t="str">
        <f>IF(OR(SD!V361=""),"",SD!V361)</f>
        <v/>
      </c>
      <c r="J365" s="31" t="str">
        <f>IF(SD!D361="","",SD!D361)</f>
        <v/>
      </c>
      <c r="K365" s="2"/>
    </row>
    <row r="366" spans="1:11" ht="15">
      <c r="A366" s="2"/>
      <c r="B366" s="28" t="str">
        <f>IF(E366="","",ROWS($B$6:B366))</f>
        <v/>
      </c>
      <c r="C366" s="29" t="str">
        <f>IF(OR(SD!A362=""),"",SD!A362)</f>
        <v/>
      </c>
      <c r="D366" s="29" t="str">
        <f>IF(OR(SD!C362=""),"",SD!C362)</f>
        <v/>
      </c>
      <c r="E366" s="29" t="str">
        <f>IF(OR(SD!E362=""),"",SD!E362)</f>
        <v/>
      </c>
      <c r="F366" s="29" t="str">
        <f>IF(OR(SD!G362=""),"",SD!G362)</f>
        <v/>
      </c>
      <c r="G366" s="29" t="str">
        <f>IF(OR(SD!I362=""),"",SD!I362)</f>
        <v/>
      </c>
      <c r="H366" s="29" t="str">
        <f>IF(OR(SD!O362=""),"",SD!O362)</f>
        <v/>
      </c>
      <c r="I366" s="30" t="str">
        <f>IF(OR(SD!V362=""),"",SD!V362)</f>
        <v/>
      </c>
      <c r="J366" s="31" t="str">
        <f>IF(SD!D362="","",SD!D362)</f>
        <v/>
      </c>
      <c r="K366" s="2"/>
    </row>
    <row r="367" spans="1:11" ht="15">
      <c r="A367" s="2"/>
      <c r="B367" s="28" t="str">
        <f>IF(E367="","",ROWS($B$6:B367))</f>
        <v/>
      </c>
      <c r="C367" s="29" t="str">
        <f>IF(OR(SD!A363=""),"",SD!A363)</f>
        <v/>
      </c>
      <c r="D367" s="29" t="str">
        <f>IF(OR(SD!C363=""),"",SD!C363)</f>
        <v/>
      </c>
      <c r="E367" s="29" t="str">
        <f>IF(OR(SD!E363=""),"",SD!E363)</f>
        <v/>
      </c>
      <c r="F367" s="29" t="str">
        <f>IF(OR(SD!G363=""),"",SD!G363)</f>
        <v/>
      </c>
      <c r="G367" s="29" t="str">
        <f>IF(OR(SD!I363=""),"",SD!I363)</f>
        <v/>
      </c>
      <c r="H367" s="29" t="str">
        <f>IF(OR(SD!O363=""),"",SD!O363)</f>
        <v/>
      </c>
      <c r="I367" s="30" t="str">
        <f>IF(OR(SD!V363=""),"",SD!V363)</f>
        <v/>
      </c>
      <c r="J367" s="31" t="str">
        <f>IF(SD!D363="","",SD!D363)</f>
        <v/>
      </c>
      <c r="K367" s="2"/>
    </row>
    <row r="368" spans="1:11" ht="15">
      <c r="A368" s="2"/>
      <c r="B368" s="28" t="str">
        <f>IF(E368="","",ROWS($B$6:B368))</f>
        <v/>
      </c>
      <c r="C368" s="29" t="str">
        <f>IF(OR(SD!A364=""),"",SD!A364)</f>
        <v/>
      </c>
      <c r="D368" s="29" t="str">
        <f>IF(OR(SD!C364=""),"",SD!C364)</f>
        <v/>
      </c>
      <c r="E368" s="29" t="str">
        <f>IF(OR(SD!E364=""),"",SD!E364)</f>
        <v/>
      </c>
      <c r="F368" s="29" t="str">
        <f>IF(OR(SD!G364=""),"",SD!G364)</f>
        <v/>
      </c>
      <c r="G368" s="29" t="str">
        <f>IF(OR(SD!I364=""),"",SD!I364)</f>
        <v/>
      </c>
      <c r="H368" s="29" t="str">
        <f>IF(OR(SD!O364=""),"",SD!O364)</f>
        <v/>
      </c>
      <c r="I368" s="30" t="str">
        <f>IF(OR(SD!V364=""),"",SD!V364)</f>
        <v/>
      </c>
      <c r="J368" s="31" t="str">
        <f>IF(SD!D364="","",SD!D364)</f>
        <v/>
      </c>
      <c r="K368" s="2"/>
    </row>
    <row r="369" spans="1:11" ht="15">
      <c r="A369" s="2"/>
      <c r="B369" s="28" t="str">
        <f>IF(E369="","",ROWS($B$6:B369))</f>
        <v/>
      </c>
      <c r="C369" s="29" t="str">
        <f>IF(OR(SD!A365=""),"",SD!A365)</f>
        <v/>
      </c>
      <c r="D369" s="29" t="str">
        <f>IF(OR(SD!C365=""),"",SD!C365)</f>
        <v/>
      </c>
      <c r="E369" s="29" t="str">
        <f>IF(OR(SD!E365=""),"",SD!E365)</f>
        <v/>
      </c>
      <c r="F369" s="29" t="str">
        <f>IF(OR(SD!G365=""),"",SD!G365)</f>
        <v/>
      </c>
      <c r="G369" s="29" t="str">
        <f>IF(OR(SD!I365=""),"",SD!I365)</f>
        <v/>
      </c>
      <c r="H369" s="29" t="str">
        <f>IF(OR(SD!O365=""),"",SD!O365)</f>
        <v/>
      </c>
      <c r="I369" s="30" t="str">
        <f>IF(OR(SD!V365=""),"",SD!V365)</f>
        <v/>
      </c>
      <c r="J369" s="31" t="str">
        <f>IF(SD!D365="","",SD!D365)</f>
        <v/>
      </c>
      <c r="K369" s="2"/>
    </row>
    <row r="370" spans="1:11" ht="15">
      <c r="A370" s="2"/>
      <c r="B370" s="28" t="str">
        <f>IF(E370="","",ROWS($B$6:B370))</f>
        <v/>
      </c>
      <c r="C370" s="29" t="str">
        <f>IF(OR(SD!A366=""),"",SD!A366)</f>
        <v/>
      </c>
      <c r="D370" s="29" t="str">
        <f>IF(OR(SD!C366=""),"",SD!C366)</f>
        <v/>
      </c>
      <c r="E370" s="29" t="str">
        <f>IF(OR(SD!E366=""),"",SD!E366)</f>
        <v/>
      </c>
      <c r="F370" s="29" t="str">
        <f>IF(OR(SD!G366=""),"",SD!G366)</f>
        <v/>
      </c>
      <c r="G370" s="29" t="str">
        <f>IF(OR(SD!I366=""),"",SD!I366)</f>
        <v/>
      </c>
      <c r="H370" s="29" t="str">
        <f>IF(OR(SD!O366=""),"",SD!O366)</f>
        <v/>
      </c>
      <c r="I370" s="30" t="str">
        <f>IF(OR(SD!V366=""),"",SD!V366)</f>
        <v/>
      </c>
      <c r="J370" s="31" t="str">
        <f>IF(SD!D366="","",SD!D366)</f>
        <v/>
      </c>
      <c r="K370" s="2"/>
    </row>
    <row r="371" spans="1:11" ht="15">
      <c r="A371" s="2"/>
      <c r="B371" s="28" t="str">
        <f>IF(E371="","",ROWS($B$6:B371))</f>
        <v/>
      </c>
      <c r="C371" s="29" t="str">
        <f>IF(OR(SD!A367=""),"",SD!A367)</f>
        <v/>
      </c>
      <c r="D371" s="29" t="str">
        <f>IF(OR(SD!C367=""),"",SD!C367)</f>
        <v/>
      </c>
      <c r="E371" s="29" t="str">
        <f>IF(OR(SD!E367=""),"",SD!E367)</f>
        <v/>
      </c>
      <c r="F371" s="29" t="str">
        <f>IF(OR(SD!G367=""),"",SD!G367)</f>
        <v/>
      </c>
      <c r="G371" s="29" t="str">
        <f>IF(OR(SD!I367=""),"",SD!I367)</f>
        <v/>
      </c>
      <c r="H371" s="29" t="str">
        <f>IF(OR(SD!O367=""),"",SD!O367)</f>
        <v/>
      </c>
      <c r="I371" s="30" t="str">
        <f>IF(OR(SD!V367=""),"",SD!V367)</f>
        <v/>
      </c>
      <c r="J371" s="31" t="str">
        <f>IF(SD!D367="","",SD!D367)</f>
        <v/>
      </c>
      <c r="K371" s="2"/>
    </row>
    <row r="372" spans="1:11" ht="15">
      <c r="A372" s="2"/>
      <c r="B372" s="28" t="str">
        <f>IF(E372="","",ROWS($B$6:B372))</f>
        <v/>
      </c>
      <c r="C372" s="29" t="str">
        <f>IF(OR(SD!A368=""),"",SD!A368)</f>
        <v/>
      </c>
      <c r="D372" s="29" t="str">
        <f>IF(OR(SD!C368=""),"",SD!C368)</f>
        <v/>
      </c>
      <c r="E372" s="29" t="str">
        <f>IF(OR(SD!E368=""),"",SD!E368)</f>
        <v/>
      </c>
      <c r="F372" s="29" t="str">
        <f>IF(OR(SD!G368=""),"",SD!G368)</f>
        <v/>
      </c>
      <c r="G372" s="29" t="str">
        <f>IF(OR(SD!I368=""),"",SD!I368)</f>
        <v/>
      </c>
      <c r="H372" s="29" t="str">
        <f>IF(OR(SD!O368=""),"",SD!O368)</f>
        <v/>
      </c>
      <c r="I372" s="30" t="str">
        <f>IF(OR(SD!V368=""),"",SD!V368)</f>
        <v/>
      </c>
      <c r="J372" s="31" t="str">
        <f>IF(SD!D368="","",SD!D368)</f>
        <v/>
      </c>
      <c r="K372" s="2"/>
    </row>
    <row r="373" spans="1:11" ht="15">
      <c r="A373" s="2"/>
      <c r="B373" s="28" t="str">
        <f>IF(E373="","",ROWS($B$6:B373))</f>
        <v/>
      </c>
      <c r="C373" s="29" t="str">
        <f>IF(OR(SD!A369=""),"",SD!A369)</f>
        <v/>
      </c>
      <c r="D373" s="29" t="str">
        <f>IF(OR(SD!C369=""),"",SD!C369)</f>
        <v/>
      </c>
      <c r="E373" s="29" t="str">
        <f>IF(OR(SD!E369=""),"",SD!E369)</f>
        <v/>
      </c>
      <c r="F373" s="29" t="str">
        <f>IF(OR(SD!G369=""),"",SD!G369)</f>
        <v/>
      </c>
      <c r="G373" s="29" t="str">
        <f>IF(OR(SD!I369=""),"",SD!I369)</f>
        <v/>
      </c>
      <c r="H373" s="29" t="str">
        <f>IF(OR(SD!O369=""),"",SD!O369)</f>
        <v/>
      </c>
      <c r="I373" s="30" t="str">
        <f>IF(OR(SD!V369=""),"",SD!V369)</f>
        <v/>
      </c>
      <c r="J373" s="31" t="str">
        <f>IF(SD!D369="","",SD!D369)</f>
        <v/>
      </c>
      <c r="K373" s="2"/>
    </row>
    <row r="374" spans="1:11" ht="15">
      <c r="A374" s="2"/>
      <c r="B374" s="28" t="str">
        <f>IF(E374="","",ROWS($B$6:B374))</f>
        <v/>
      </c>
      <c r="C374" s="29" t="str">
        <f>IF(OR(SD!A370=""),"",SD!A370)</f>
        <v/>
      </c>
      <c r="D374" s="29" t="str">
        <f>IF(OR(SD!C370=""),"",SD!C370)</f>
        <v/>
      </c>
      <c r="E374" s="29" t="str">
        <f>IF(OR(SD!E370=""),"",SD!E370)</f>
        <v/>
      </c>
      <c r="F374" s="29" t="str">
        <f>IF(OR(SD!G370=""),"",SD!G370)</f>
        <v/>
      </c>
      <c r="G374" s="29" t="str">
        <f>IF(OR(SD!I370=""),"",SD!I370)</f>
        <v/>
      </c>
      <c r="H374" s="29" t="str">
        <f>IF(OR(SD!O370=""),"",SD!O370)</f>
        <v/>
      </c>
      <c r="I374" s="30" t="str">
        <f>IF(OR(SD!V370=""),"",SD!V370)</f>
        <v/>
      </c>
      <c r="J374" s="31" t="str">
        <f>IF(SD!D370="","",SD!D370)</f>
        <v/>
      </c>
      <c r="K374" s="2"/>
    </row>
    <row r="375" spans="1:11" ht="15">
      <c r="A375" s="2"/>
      <c r="B375" s="28" t="str">
        <f>IF(E375="","",ROWS($B$6:B375))</f>
        <v/>
      </c>
      <c r="C375" s="29" t="str">
        <f>IF(OR(SD!A371=""),"",SD!A371)</f>
        <v/>
      </c>
      <c r="D375" s="29" t="str">
        <f>IF(OR(SD!C371=""),"",SD!C371)</f>
        <v/>
      </c>
      <c r="E375" s="29" t="str">
        <f>IF(OR(SD!E371=""),"",SD!E371)</f>
        <v/>
      </c>
      <c r="F375" s="29" t="str">
        <f>IF(OR(SD!G371=""),"",SD!G371)</f>
        <v/>
      </c>
      <c r="G375" s="29" t="str">
        <f>IF(OR(SD!I371=""),"",SD!I371)</f>
        <v/>
      </c>
      <c r="H375" s="29" t="str">
        <f>IF(OR(SD!O371=""),"",SD!O371)</f>
        <v/>
      </c>
      <c r="I375" s="30" t="str">
        <f>IF(OR(SD!V371=""),"",SD!V371)</f>
        <v/>
      </c>
      <c r="J375" s="31" t="str">
        <f>IF(SD!D371="","",SD!D371)</f>
        <v/>
      </c>
      <c r="K375" s="2"/>
    </row>
    <row r="376" spans="1:11" ht="15">
      <c r="A376" s="2"/>
      <c r="B376" s="28" t="str">
        <f>IF(E376="","",ROWS($B$6:B376))</f>
        <v/>
      </c>
      <c r="C376" s="29" t="str">
        <f>IF(OR(SD!A372=""),"",SD!A372)</f>
        <v/>
      </c>
      <c r="D376" s="29" t="str">
        <f>IF(OR(SD!C372=""),"",SD!C372)</f>
        <v/>
      </c>
      <c r="E376" s="29" t="str">
        <f>IF(OR(SD!E372=""),"",SD!E372)</f>
        <v/>
      </c>
      <c r="F376" s="29" t="str">
        <f>IF(OR(SD!G372=""),"",SD!G372)</f>
        <v/>
      </c>
      <c r="G376" s="29" t="str">
        <f>IF(OR(SD!I372=""),"",SD!I372)</f>
        <v/>
      </c>
      <c r="H376" s="29" t="str">
        <f>IF(OR(SD!O372=""),"",SD!O372)</f>
        <v/>
      </c>
      <c r="I376" s="30" t="str">
        <f>IF(OR(SD!V372=""),"",SD!V372)</f>
        <v/>
      </c>
      <c r="J376" s="31" t="str">
        <f>IF(SD!D372="","",SD!D372)</f>
        <v/>
      </c>
      <c r="K376" s="2"/>
    </row>
    <row r="377" spans="1:11" ht="15">
      <c r="A377" s="2"/>
      <c r="B377" s="28" t="str">
        <f>IF(E377="","",ROWS($B$6:B377))</f>
        <v/>
      </c>
      <c r="C377" s="29" t="str">
        <f>IF(OR(SD!A373=""),"",SD!A373)</f>
        <v/>
      </c>
      <c r="D377" s="29" t="str">
        <f>IF(OR(SD!C373=""),"",SD!C373)</f>
        <v/>
      </c>
      <c r="E377" s="29" t="str">
        <f>IF(OR(SD!E373=""),"",SD!E373)</f>
        <v/>
      </c>
      <c r="F377" s="29" t="str">
        <f>IF(OR(SD!G373=""),"",SD!G373)</f>
        <v/>
      </c>
      <c r="G377" s="29" t="str">
        <f>IF(OR(SD!I373=""),"",SD!I373)</f>
        <v/>
      </c>
      <c r="H377" s="29" t="str">
        <f>IF(OR(SD!O373=""),"",SD!O373)</f>
        <v/>
      </c>
      <c r="I377" s="30" t="str">
        <f>IF(OR(SD!V373=""),"",SD!V373)</f>
        <v/>
      </c>
      <c r="J377" s="31" t="str">
        <f>IF(SD!D373="","",SD!D373)</f>
        <v/>
      </c>
      <c r="K377" s="2"/>
    </row>
    <row r="378" spans="1:11" ht="15">
      <c r="A378" s="2"/>
      <c r="B378" s="28" t="str">
        <f>IF(E378="","",ROWS($B$6:B378))</f>
        <v/>
      </c>
      <c r="C378" s="29" t="str">
        <f>IF(OR(SD!A374=""),"",SD!A374)</f>
        <v/>
      </c>
      <c r="D378" s="29" t="str">
        <f>IF(OR(SD!C374=""),"",SD!C374)</f>
        <v/>
      </c>
      <c r="E378" s="29" t="str">
        <f>IF(OR(SD!E374=""),"",SD!E374)</f>
        <v/>
      </c>
      <c r="F378" s="29" t="str">
        <f>IF(OR(SD!G374=""),"",SD!G374)</f>
        <v/>
      </c>
      <c r="G378" s="29" t="str">
        <f>IF(OR(SD!I374=""),"",SD!I374)</f>
        <v/>
      </c>
      <c r="H378" s="29" t="str">
        <f>IF(OR(SD!O374=""),"",SD!O374)</f>
        <v/>
      </c>
      <c r="I378" s="30" t="str">
        <f>IF(OR(SD!V374=""),"",SD!V374)</f>
        <v/>
      </c>
      <c r="J378" s="31" t="str">
        <f>IF(SD!D374="","",SD!D374)</f>
        <v/>
      </c>
      <c r="K378" s="2"/>
    </row>
    <row r="379" spans="1:11" ht="15">
      <c r="A379" s="2"/>
      <c r="B379" s="28" t="str">
        <f>IF(E379="","",ROWS($B$6:B379))</f>
        <v/>
      </c>
      <c r="C379" s="29" t="str">
        <f>IF(OR(SD!A375=""),"",SD!A375)</f>
        <v/>
      </c>
      <c r="D379" s="29" t="str">
        <f>IF(OR(SD!C375=""),"",SD!C375)</f>
        <v/>
      </c>
      <c r="E379" s="29" t="str">
        <f>IF(OR(SD!E375=""),"",SD!E375)</f>
        <v/>
      </c>
      <c r="F379" s="29" t="str">
        <f>IF(OR(SD!G375=""),"",SD!G375)</f>
        <v/>
      </c>
      <c r="G379" s="29" t="str">
        <f>IF(OR(SD!I375=""),"",SD!I375)</f>
        <v/>
      </c>
      <c r="H379" s="29" t="str">
        <f>IF(OR(SD!O375=""),"",SD!O375)</f>
        <v/>
      </c>
      <c r="I379" s="30" t="str">
        <f>IF(OR(SD!V375=""),"",SD!V375)</f>
        <v/>
      </c>
      <c r="J379" s="31" t="str">
        <f>IF(SD!D375="","",SD!D375)</f>
        <v/>
      </c>
      <c r="K379" s="2"/>
    </row>
    <row r="380" spans="1:11" ht="15">
      <c r="A380" s="2"/>
      <c r="B380" s="28" t="str">
        <f>IF(E380="","",ROWS($B$6:B380))</f>
        <v/>
      </c>
      <c r="C380" s="29" t="str">
        <f>IF(OR(SD!A376=""),"",SD!A376)</f>
        <v/>
      </c>
      <c r="D380" s="29" t="str">
        <f>IF(OR(SD!C376=""),"",SD!C376)</f>
        <v/>
      </c>
      <c r="E380" s="29" t="str">
        <f>IF(OR(SD!E376=""),"",SD!E376)</f>
        <v/>
      </c>
      <c r="F380" s="29" t="str">
        <f>IF(OR(SD!G376=""),"",SD!G376)</f>
        <v/>
      </c>
      <c r="G380" s="29" t="str">
        <f>IF(OR(SD!I376=""),"",SD!I376)</f>
        <v/>
      </c>
      <c r="H380" s="29" t="str">
        <f>IF(OR(SD!O376=""),"",SD!O376)</f>
        <v/>
      </c>
      <c r="I380" s="30" t="str">
        <f>IF(OR(SD!V376=""),"",SD!V376)</f>
        <v/>
      </c>
      <c r="J380" s="31" t="str">
        <f>IF(SD!D376="","",SD!D376)</f>
        <v/>
      </c>
      <c r="K380" s="2"/>
    </row>
    <row r="381" spans="1:11" ht="15">
      <c r="A381" s="2"/>
      <c r="B381" s="28" t="str">
        <f>IF(E381="","",ROWS($B$6:B381))</f>
        <v/>
      </c>
      <c r="C381" s="29" t="str">
        <f>IF(OR(SD!A377=""),"",SD!A377)</f>
        <v/>
      </c>
      <c r="D381" s="29" t="str">
        <f>IF(OR(SD!C377=""),"",SD!C377)</f>
        <v/>
      </c>
      <c r="E381" s="29" t="str">
        <f>IF(OR(SD!E377=""),"",SD!E377)</f>
        <v/>
      </c>
      <c r="F381" s="29" t="str">
        <f>IF(OR(SD!G377=""),"",SD!G377)</f>
        <v/>
      </c>
      <c r="G381" s="29" t="str">
        <f>IF(OR(SD!I377=""),"",SD!I377)</f>
        <v/>
      </c>
      <c r="H381" s="29" t="str">
        <f>IF(OR(SD!O377=""),"",SD!O377)</f>
        <v/>
      </c>
      <c r="I381" s="30" t="str">
        <f>IF(OR(SD!V377=""),"",SD!V377)</f>
        <v/>
      </c>
      <c r="J381" s="31" t="str">
        <f>IF(SD!D377="","",SD!D377)</f>
        <v/>
      </c>
      <c r="K381" s="2"/>
    </row>
    <row r="382" spans="1:11" ht="15">
      <c r="A382" s="2"/>
      <c r="B382" s="28" t="str">
        <f>IF(E382="","",ROWS($B$6:B382))</f>
        <v/>
      </c>
      <c r="C382" s="29" t="str">
        <f>IF(OR(SD!A378=""),"",SD!A378)</f>
        <v/>
      </c>
      <c r="D382" s="29" t="str">
        <f>IF(OR(SD!C378=""),"",SD!C378)</f>
        <v/>
      </c>
      <c r="E382" s="29" t="str">
        <f>IF(OR(SD!E378=""),"",SD!E378)</f>
        <v/>
      </c>
      <c r="F382" s="29" t="str">
        <f>IF(OR(SD!G378=""),"",SD!G378)</f>
        <v/>
      </c>
      <c r="G382" s="29" t="str">
        <f>IF(OR(SD!I378=""),"",SD!I378)</f>
        <v/>
      </c>
      <c r="H382" s="29" t="str">
        <f>IF(OR(SD!O378=""),"",SD!O378)</f>
        <v/>
      </c>
      <c r="I382" s="30" t="str">
        <f>IF(OR(SD!V378=""),"",SD!V378)</f>
        <v/>
      </c>
      <c r="J382" s="31" t="str">
        <f>IF(SD!D378="","",SD!D378)</f>
        <v/>
      </c>
      <c r="K382" s="2"/>
    </row>
    <row r="383" spans="1:11" ht="15">
      <c r="A383" s="2"/>
      <c r="B383" s="28" t="str">
        <f>IF(E383="","",ROWS($B$6:B383))</f>
        <v/>
      </c>
      <c r="C383" s="29" t="str">
        <f>IF(OR(SD!A379=""),"",SD!A379)</f>
        <v/>
      </c>
      <c r="D383" s="29" t="str">
        <f>IF(OR(SD!C379=""),"",SD!C379)</f>
        <v/>
      </c>
      <c r="E383" s="29" t="str">
        <f>IF(OR(SD!E379=""),"",SD!E379)</f>
        <v/>
      </c>
      <c r="F383" s="29" t="str">
        <f>IF(OR(SD!G379=""),"",SD!G379)</f>
        <v/>
      </c>
      <c r="G383" s="29" t="str">
        <f>IF(OR(SD!I379=""),"",SD!I379)</f>
        <v/>
      </c>
      <c r="H383" s="29" t="str">
        <f>IF(OR(SD!O379=""),"",SD!O379)</f>
        <v/>
      </c>
      <c r="I383" s="30" t="str">
        <f>IF(OR(SD!V379=""),"",SD!V379)</f>
        <v/>
      </c>
      <c r="J383" s="31" t="str">
        <f>IF(SD!D379="","",SD!D379)</f>
        <v/>
      </c>
      <c r="K383" s="2"/>
    </row>
    <row r="384" spans="1:11" ht="15">
      <c r="A384" s="2"/>
      <c r="B384" s="28" t="str">
        <f>IF(E384="","",ROWS($B$6:B384))</f>
        <v/>
      </c>
      <c r="C384" s="29" t="str">
        <f>IF(OR(SD!A380=""),"",SD!A380)</f>
        <v/>
      </c>
      <c r="D384" s="29" t="str">
        <f>IF(OR(SD!C380=""),"",SD!C380)</f>
        <v/>
      </c>
      <c r="E384" s="29" t="str">
        <f>IF(OR(SD!E380=""),"",SD!E380)</f>
        <v/>
      </c>
      <c r="F384" s="29" t="str">
        <f>IF(OR(SD!G380=""),"",SD!G380)</f>
        <v/>
      </c>
      <c r="G384" s="29" t="str">
        <f>IF(OR(SD!I380=""),"",SD!I380)</f>
        <v/>
      </c>
      <c r="H384" s="29" t="str">
        <f>IF(OR(SD!O380=""),"",SD!O380)</f>
        <v/>
      </c>
      <c r="I384" s="30" t="str">
        <f>IF(OR(SD!V380=""),"",SD!V380)</f>
        <v/>
      </c>
      <c r="J384" s="31" t="str">
        <f>IF(SD!D380="","",SD!D380)</f>
        <v/>
      </c>
      <c r="K384" s="2"/>
    </row>
    <row r="385" spans="1:11" ht="15">
      <c r="A385" s="2"/>
      <c r="B385" s="28" t="str">
        <f>IF(E385="","",ROWS($B$6:B385))</f>
        <v/>
      </c>
      <c r="C385" s="29" t="str">
        <f>IF(OR(SD!A381=""),"",SD!A381)</f>
        <v/>
      </c>
      <c r="D385" s="29" t="str">
        <f>IF(OR(SD!C381=""),"",SD!C381)</f>
        <v/>
      </c>
      <c r="E385" s="29" t="str">
        <f>IF(OR(SD!E381=""),"",SD!E381)</f>
        <v/>
      </c>
      <c r="F385" s="29" t="str">
        <f>IF(OR(SD!G381=""),"",SD!G381)</f>
        <v/>
      </c>
      <c r="G385" s="29" t="str">
        <f>IF(OR(SD!I381=""),"",SD!I381)</f>
        <v/>
      </c>
      <c r="H385" s="29" t="str">
        <f>IF(OR(SD!O381=""),"",SD!O381)</f>
        <v/>
      </c>
      <c r="I385" s="30" t="str">
        <f>IF(OR(SD!V381=""),"",SD!V381)</f>
        <v/>
      </c>
      <c r="J385" s="31" t="str">
        <f>IF(SD!D381="","",SD!D381)</f>
        <v/>
      </c>
      <c r="K385" s="2"/>
    </row>
    <row r="386" spans="1:11" ht="15">
      <c r="A386" s="2"/>
      <c r="B386" s="28" t="str">
        <f>IF(E386="","",ROWS($B$6:B386))</f>
        <v/>
      </c>
      <c r="C386" s="29" t="str">
        <f>IF(OR(SD!A382=""),"",SD!A382)</f>
        <v/>
      </c>
      <c r="D386" s="29" t="str">
        <f>IF(OR(SD!C382=""),"",SD!C382)</f>
        <v/>
      </c>
      <c r="E386" s="29" t="str">
        <f>IF(OR(SD!E382=""),"",SD!E382)</f>
        <v/>
      </c>
      <c r="F386" s="29" t="str">
        <f>IF(OR(SD!G382=""),"",SD!G382)</f>
        <v/>
      </c>
      <c r="G386" s="29" t="str">
        <f>IF(OR(SD!I382=""),"",SD!I382)</f>
        <v/>
      </c>
      <c r="H386" s="29" t="str">
        <f>IF(OR(SD!O382=""),"",SD!O382)</f>
        <v/>
      </c>
      <c r="I386" s="30" t="str">
        <f>IF(OR(SD!V382=""),"",SD!V382)</f>
        <v/>
      </c>
      <c r="J386" s="31" t="str">
        <f>IF(SD!D382="","",SD!D382)</f>
        <v/>
      </c>
      <c r="K386" s="2"/>
    </row>
    <row r="387" spans="1:11" ht="15">
      <c r="A387" s="2"/>
      <c r="B387" s="32" t="str">
        <f>IF(E387="","",ROWS($B$6:B1000))</f>
        <v/>
      </c>
      <c r="C387" s="33" t="str">
        <f>IF(OR(SD!A383=""),"",SD!A383)</f>
        <v/>
      </c>
      <c r="D387" s="33" t="str">
        <f>IF(OR(SD!C383=""),"",SD!C383)</f>
        <v/>
      </c>
      <c r="E387" s="33" t="str">
        <f>IF(OR(SD!E383=""),"",SD!E383)</f>
        <v/>
      </c>
      <c r="F387" s="33" t="str">
        <f>IF(OR(SD!G383=""),"",SD!G383)</f>
        <v/>
      </c>
      <c r="G387" s="33" t="str">
        <f>IF(OR(SD!I383=""),"",SD!I383)</f>
        <v/>
      </c>
      <c r="H387" s="33" t="str">
        <f>IF(OR(SD!O383=""),"",SD!O383)</f>
        <v/>
      </c>
      <c r="I387" s="34" t="str">
        <f>IF(OR(SD!V383=""),"",SD!V383)</f>
        <v/>
      </c>
      <c r="J387" s="35" t="str">
        <f>IF(SD!D383="","",SD!D383)</f>
        <v/>
      </c>
      <c r="K387" s="2"/>
    </row>
    <row r="388" spans="1:11" ht="15">
      <c r="A388" s="2"/>
      <c r="B388" s="32" t="str">
        <f>IF(E388="","",ROWS($B$6:B388))</f>
        <v/>
      </c>
      <c r="C388" s="33" t="str">
        <f>IF(OR(SD!A384=""),"",SD!A384)</f>
        <v/>
      </c>
      <c r="D388" s="33" t="str">
        <f>IF(OR(SD!C384=""),"",SD!C384)</f>
        <v/>
      </c>
      <c r="E388" s="33" t="str">
        <f>IF(OR(SD!E384=""),"",SD!E384)</f>
        <v/>
      </c>
      <c r="F388" s="33" t="str">
        <f>IF(OR(SD!G384=""),"",SD!G384)</f>
        <v/>
      </c>
      <c r="G388" s="33" t="str">
        <f>IF(OR(SD!I384=""),"",SD!I384)</f>
        <v/>
      </c>
      <c r="H388" s="33" t="str">
        <f>IF(OR(SD!O384=""),"",SD!O384)</f>
        <v/>
      </c>
      <c r="I388" s="34" t="str">
        <f>IF(OR(SD!V384=""),"",SD!V384)</f>
        <v/>
      </c>
      <c r="J388" s="35" t="str">
        <f>IF(SD!D384="","",SD!D384)</f>
        <v/>
      </c>
      <c r="K388" s="2"/>
    </row>
    <row r="389" spans="1:11" ht="15">
      <c r="A389" s="2"/>
      <c r="B389" s="32" t="str">
        <f>IF(E389="","",ROWS($B$6:B389))</f>
        <v/>
      </c>
      <c r="C389" s="33" t="str">
        <f>IF(OR(SD!A385=""),"",SD!A385)</f>
        <v/>
      </c>
      <c r="D389" s="33" t="str">
        <f>IF(OR(SD!C385=""),"",SD!C385)</f>
        <v/>
      </c>
      <c r="E389" s="33" t="str">
        <f>IF(OR(SD!E385=""),"",SD!E385)</f>
        <v/>
      </c>
      <c r="F389" s="33" t="str">
        <f>IF(OR(SD!G385=""),"",SD!G385)</f>
        <v/>
      </c>
      <c r="G389" s="33" t="str">
        <f>IF(OR(SD!I385=""),"",SD!I385)</f>
        <v/>
      </c>
      <c r="H389" s="33" t="str">
        <f>IF(OR(SD!O385=""),"",SD!O385)</f>
        <v/>
      </c>
      <c r="I389" s="34" t="str">
        <f>IF(OR(SD!V385=""),"",SD!V385)</f>
        <v/>
      </c>
      <c r="J389" s="35" t="str">
        <f>IF(SD!D385="","",SD!D385)</f>
        <v/>
      </c>
      <c r="K389" s="2"/>
    </row>
    <row r="390" spans="1:11" ht="15">
      <c r="A390" s="2"/>
      <c r="B390" s="32" t="str">
        <f>IF(E390="","",ROWS($B$6:B390))</f>
        <v/>
      </c>
      <c r="C390" s="33" t="str">
        <f>IF(OR(SD!A386=""),"",SD!A386)</f>
        <v/>
      </c>
      <c r="D390" s="33" t="str">
        <f>IF(OR(SD!C386=""),"",SD!C386)</f>
        <v/>
      </c>
      <c r="E390" s="33" t="str">
        <f>IF(OR(SD!E386=""),"",SD!E386)</f>
        <v/>
      </c>
      <c r="F390" s="33" t="str">
        <f>IF(OR(SD!G386=""),"",SD!G386)</f>
        <v/>
      </c>
      <c r="G390" s="33" t="str">
        <f>IF(OR(SD!I386=""),"",SD!I386)</f>
        <v/>
      </c>
      <c r="H390" s="33" t="str">
        <f>IF(OR(SD!O386=""),"",SD!O386)</f>
        <v/>
      </c>
      <c r="I390" s="34" t="str">
        <f>IF(OR(SD!V386=""),"",SD!V386)</f>
        <v/>
      </c>
      <c r="J390" s="35" t="str">
        <f>IF(SD!D386="","",SD!D386)</f>
        <v/>
      </c>
      <c r="K390" s="2"/>
    </row>
    <row r="391" spans="1:11" ht="15">
      <c r="A391" s="2"/>
      <c r="B391" s="32" t="str">
        <f>IF(E391="","",ROWS($B$6:B391))</f>
        <v/>
      </c>
      <c r="C391" s="33" t="str">
        <f>IF(OR(SD!A387=""),"",SD!A387)</f>
        <v/>
      </c>
      <c r="D391" s="33" t="str">
        <f>IF(OR(SD!C387=""),"",SD!C387)</f>
        <v/>
      </c>
      <c r="E391" s="33" t="str">
        <f>IF(OR(SD!E387=""),"",SD!E387)</f>
        <v/>
      </c>
      <c r="F391" s="33" t="str">
        <f>IF(OR(SD!G387=""),"",SD!G387)</f>
        <v/>
      </c>
      <c r="G391" s="33" t="str">
        <f>IF(OR(SD!I387=""),"",SD!I387)</f>
        <v/>
      </c>
      <c r="H391" s="33" t="str">
        <f>IF(OR(SD!O387=""),"",SD!O387)</f>
        <v/>
      </c>
      <c r="I391" s="34" t="str">
        <f>IF(OR(SD!V387=""),"",SD!V387)</f>
        <v/>
      </c>
      <c r="J391" s="35" t="str">
        <f>IF(SD!D387="","",SD!D387)</f>
        <v/>
      </c>
      <c r="K391" s="2"/>
    </row>
    <row r="392" spans="1:11" ht="15">
      <c r="A392" s="2"/>
      <c r="B392" s="32" t="str">
        <f>IF(E392="","",ROWS($B$6:B392))</f>
        <v/>
      </c>
      <c r="C392" s="33" t="str">
        <f>IF(OR(SD!A388=""),"",SD!A388)</f>
        <v/>
      </c>
      <c r="D392" s="33" t="str">
        <f>IF(OR(SD!C388=""),"",SD!C388)</f>
        <v/>
      </c>
      <c r="E392" s="33" t="str">
        <f>IF(OR(SD!E388=""),"",SD!E388)</f>
        <v/>
      </c>
      <c r="F392" s="33" t="str">
        <f>IF(OR(SD!G388=""),"",SD!G388)</f>
        <v/>
      </c>
      <c r="G392" s="33" t="str">
        <f>IF(OR(SD!I388=""),"",SD!I388)</f>
        <v/>
      </c>
      <c r="H392" s="33" t="str">
        <f>IF(OR(SD!O388=""),"",SD!O388)</f>
        <v/>
      </c>
      <c r="I392" s="34" t="str">
        <f>IF(OR(SD!V388=""),"",SD!V388)</f>
        <v/>
      </c>
      <c r="J392" s="35" t="str">
        <f>IF(SD!D388="","",SD!D388)</f>
        <v/>
      </c>
      <c r="K392" s="2"/>
    </row>
    <row r="393" spans="1:11" ht="15">
      <c r="A393" s="2"/>
      <c r="B393" s="32" t="str">
        <f>IF(E393="","",ROWS($B$6:B393))</f>
        <v/>
      </c>
      <c r="C393" s="33" t="str">
        <f>IF(OR(SD!A389=""),"",SD!A389)</f>
        <v/>
      </c>
      <c r="D393" s="33" t="str">
        <f>IF(OR(SD!C389=""),"",SD!C389)</f>
        <v/>
      </c>
      <c r="E393" s="33" t="str">
        <f>IF(OR(SD!E389=""),"",SD!E389)</f>
        <v/>
      </c>
      <c r="F393" s="33" t="str">
        <f>IF(OR(SD!G389=""),"",SD!G389)</f>
        <v/>
      </c>
      <c r="G393" s="33" t="str">
        <f>IF(OR(SD!I389=""),"",SD!I389)</f>
        <v/>
      </c>
      <c r="H393" s="33" t="str">
        <f>IF(OR(SD!O389=""),"",SD!O389)</f>
        <v/>
      </c>
      <c r="I393" s="34" t="str">
        <f>IF(OR(SD!V389=""),"",SD!V389)</f>
        <v/>
      </c>
      <c r="J393" s="35" t="str">
        <f>IF(SD!D389="","",SD!D389)</f>
        <v/>
      </c>
      <c r="K393" s="2"/>
    </row>
    <row r="394" spans="1:11" ht="15">
      <c r="A394" s="2"/>
      <c r="B394" s="32" t="str">
        <f>IF(E394="","",ROWS($B$6:B394))</f>
        <v/>
      </c>
      <c r="C394" s="33" t="str">
        <f>IF(OR(SD!A390=""),"",SD!A390)</f>
        <v/>
      </c>
      <c r="D394" s="33" t="str">
        <f>IF(OR(SD!C390=""),"",SD!C390)</f>
        <v/>
      </c>
      <c r="E394" s="33" t="str">
        <f>IF(OR(SD!E390=""),"",SD!E390)</f>
        <v/>
      </c>
      <c r="F394" s="33" t="str">
        <f>IF(OR(SD!G390=""),"",SD!G390)</f>
        <v/>
      </c>
      <c r="G394" s="33" t="str">
        <f>IF(OR(SD!I390=""),"",SD!I390)</f>
        <v/>
      </c>
      <c r="H394" s="33" t="str">
        <f>IF(OR(SD!O390=""),"",SD!O390)</f>
        <v/>
      </c>
      <c r="I394" s="34" t="str">
        <f>IF(OR(SD!V390=""),"",SD!V390)</f>
        <v/>
      </c>
      <c r="J394" s="35" t="str">
        <f>IF(SD!D390="","",SD!D390)</f>
        <v/>
      </c>
      <c r="K394" s="2"/>
    </row>
    <row r="395" spans="1:11" ht="15">
      <c r="A395" s="2"/>
      <c r="B395" s="32" t="str">
        <f>IF(E395="","",ROWS($B$6:B395))</f>
        <v/>
      </c>
      <c r="C395" s="33" t="str">
        <f>IF(OR(SD!A391=""),"",SD!A391)</f>
        <v/>
      </c>
      <c r="D395" s="33" t="str">
        <f>IF(OR(SD!C391=""),"",SD!C391)</f>
        <v/>
      </c>
      <c r="E395" s="33" t="str">
        <f>IF(OR(SD!E391=""),"",SD!E391)</f>
        <v/>
      </c>
      <c r="F395" s="33" t="str">
        <f>IF(OR(SD!G391=""),"",SD!G391)</f>
        <v/>
      </c>
      <c r="G395" s="33" t="str">
        <f>IF(OR(SD!I391=""),"",SD!I391)</f>
        <v/>
      </c>
      <c r="H395" s="33" t="str">
        <f>IF(OR(SD!O391=""),"",SD!O391)</f>
        <v/>
      </c>
      <c r="I395" s="34" t="str">
        <f>IF(OR(SD!V391=""),"",SD!V391)</f>
        <v/>
      </c>
      <c r="J395" s="35" t="str">
        <f>IF(SD!D391="","",SD!D391)</f>
        <v/>
      </c>
      <c r="K395" s="2"/>
    </row>
    <row r="396" spans="1:11" ht="15">
      <c r="A396" s="2"/>
      <c r="B396" s="32" t="str">
        <f>IF(E396="","",ROWS($B$6:B396))</f>
        <v/>
      </c>
      <c r="C396" s="33" t="str">
        <f>IF(OR(SD!A392=""),"",SD!A392)</f>
        <v/>
      </c>
      <c r="D396" s="33" t="str">
        <f>IF(OR(SD!C392=""),"",SD!C392)</f>
        <v/>
      </c>
      <c r="E396" s="33" t="str">
        <f>IF(OR(SD!E392=""),"",SD!E392)</f>
        <v/>
      </c>
      <c r="F396" s="33" t="str">
        <f>IF(OR(SD!G392=""),"",SD!G392)</f>
        <v/>
      </c>
      <c r="G396" s="33" t="str">
        <f>IF(OR(SD!I392=""),"",SD!I392)</f>
        <v/>
      </c>
      <c r="H396" s="33" t="str">
        <f>IF(OR(SD!O392=""),"",SD!O392)</f>
        <v/>
      </c>
      <c r="I396" s="34" t="str">
        <f>IF(OR(SD!V392=""),"",SD!V392)</f>
        <v/>
      </c>
      <c r="J396" s="35" t="str">
        <f>IF(SD!D392="","",SD!D392)</f>
        <v/>
      </c>
      <c r="K396" s="2"/>
    </row>
    <row r="397" spans="1:11" ht="15">
      <c r="A397" s="2"/>
      <c r="B397" s="32" t="str">
        <f>IF(E397="","",ROWS($B$6:B397))</f>
        <v/>
      </c>
      <c r="C397" s="33" t="str">
        <f>IF(OR(SD!A393=""),"",SD!A393)</f>
        <v/>
      </c>
      <c r="D397" s="33" t="str">
        <f>IF(OR(SD!C393=""),"",SD!C393)</f>
        <v/>
      </c>
      <c r="E397" s="33" t="str">
        <f>IF(OR(SD!E393=""),"",SD!E393)</f>
        <v/>
      </c>
      <c r="F397" s="33" t="str">
        <f>IF(OR(SD!G393=""),"",SD!G393)</f>
        <v/>
      </c>
      <c r="G397" s="33" t="str">
        <f>IF(OR(SD!I393=""),"",SD!I393)</f>
        <v/>
      </c>
      <c r="H397" s="33" t="str">
        <f>IF(OR(SD!O393=""),"",SD!O393)</f>
        <v/>
      </c>
      <c r="I397" s="34" t="str">
        <f>IF(OR(SD!V393=""),"",SD!V393)</f>
        <v/>
      </c>
      <c r="J397" s="35" t="str">
        <f>IF(SD!D393="","",SD!D393)</f>
        <v/>
      </c>
      <c r="K397" s="2"/>
    </row>
    <row r="398" spans="1:11" ht="15">
      <c r="A398" s="2"/>
      <c r="B398" s="32" t="str">
        <f>IF(E398="","",ROWS($B$6:B398))</f>
        <v/>
      </c>
      <c r="C398" s="33" t="str">
        <f>IF(OR(SD!A394=""),"",SD!A394)</f>
        <v/>
      </c>
      <c r="D398" s="33" t="str">
        <f>IF(OR(SD!C394=""),"",SD!C394)</f>
        <v/>
      </c>
      <c r="E398" s="33" t="str">
        <f>IF(OR(SD!E394=""),"",SD!E394)</f>
        <v/>
      </c>
      <c r="F398" s="33" t="str">
        <f>IF(OR(SD!G394=""),"",SD!G394)</f>
        <v/>
      </c>
      <c r="G398" s="33" t="str">
        <f>IF(OR(SD!I394=""),"",SD!I394)</f>
        <v/>
      </c>
      <c r="H398" s="33" t="str">
        <f>IF(OR(SD!O394=""),"",SD!O394)</f>
        <v/>
      </c>
      <c r="I398" s="34" t="str">
        <f>IF(OR(SD!V394=""),"",SD!V394)</f>
        <v/>
      </c>
      <c r="J398" s="35" t="str">
        <f>IF(SD!D394="","",SD!D394)</f>
        <v/>
      </c>
      <c r="K398" s="2"/>
    </row>
    <row r="399" spans="1:11" ht="15">
      <c r="A399" s="2"/>
      <c r="B399" s="32" t="str">
        <f>IF(E399="","",ROWS($B$6:B399))</f>
        <v/>
      </c>
      <c r="C399" s="33" t="str">
        <f>IF(OR(SD!A395=""),"",SD!A395)</f>
        <v/>
      </c>
      <c r="D399" s="33" t="str">
        <f>IF(OR(SD!C395=""),"",SD!C395)</f>
        <v/>
      </c>
      <c r="E399" s="33" t="str">
        <f>IF(OR(SD!E395=""),"",SD!E395)</f>
        <v/>
      </c>
      <c r="F399" s="33" t="str">
        <f>IF(OR(SD!G395=""),"",SD!G395)</f>
        <v/>
      </c>
      <c r="G399" s="33" t="str">
        <f>IF(OR(SD!I395=""),"",SD!I395)</f>
        <v/>
      </c>
      <c r="H399" s="33" t="str">
        <f>IF(OR(SD!O395=""),"",SD!O395)</f>
        <v/>
      </c>
      <c r="I399" s="34" t="str">
        <f>IF(OR(SD!V395=""),"",SD!V395)</f>
        <v/>
      </c>
      <c r="J399" s="35" t="str">
        <f>IF(SD!D395="","",SD!D395)</f>
        <v/>
      </c>
      <c r="K399" s="2"/>
    </row>
    <row r="400" spans="1:11" ht="15">
      <c r="A400" s="2"/>
      <c r="B400" s="32" t="str">
        <f>IF(E400="","",ROWS($B$6:B400))</f>
        <v/>
      </c>
      <c r="C400" s="33" t="str">
        <f>IF(OR(SD!A396=""),"",SD!A396)</f>
        <v/>
      </c>
      <c r="D400" s="33" t="str">
        <f>IF(OR(SD!C396=""),"",SD!C396)</f>
        <v/>
      </c>
      <c r="E400" s="33" t="str">
        <f>IF(OR(SD!E396=""),"",SD!E396)</f>
        <v/>
      </c>
      <c r="F400" s="33" t="str">
        <f>IF(OR(SD!G396=""),"",SD!G396)</f>
        <v/>
      </c>
      <c r="G400" s="33" t="str">
        <f>IF(OR(SD!I396=""),"",SD!I396)</f>
        <v/>
      </c>
      <c r="H400" s="33" t="str">
        <f>IF(OR(SD!O396=""),"",SD!O396)</f>
        <v/>
      </c>
      <c r="I400" s="34" t="str">
        <f>IF(OR(SD!V396=""),"",SD!V396)</f>
        <v/>
      </c>
      <c r="J400" s="35" t="str">
        <f>IF(SD!D396="","",SD!D396)</f>
        <v/>
      </c>
      <c r="K400" s="2"/>
    </row>
    <row r="401" spans="1:11" ht="15">
      <c r="A401" s="2"/>
      <c r="B401" s="32" t="str">
        <f>IF(E401="","",ROWS($B$6:B401))</f>
        <v/>
      </c>
      <c r="C401" s="33" t="str">
        <f>IF(OR(SD!A397=""),"",SD!A397)</f>
        <v/>
      </c>
      <c r="D401" s="33" t="str">
        <f>IF(OR(SD!C397=""),"",SD!C397)</f>
        <v/>
      </c>
      <c r="E401" s="33" t="str">
        <f>IF(OR(SD!E397=""),"",SD!E397)</f>
        <v/>
      </c>
      <c r="F401" s="33" t="str">
        <f>IF(OR(SD!G397=""),"",SD!G397)</f>
        <v/>
      </c>
      <c r="G401" s="33" t="str">
        <f>IF(OR(SD!I397=""),"",SD!I397)</f>
        <v/>
      </c>
      <c r="H401" s="33" t="str">
        <f>IF(OR(SD!O397=""),"",SD!O397)</f>
        <v/>
      </c>
      <c r="I401" s="34" t="str">
        <f>IF(OR(SD!V397=""),"",SD!V397)</f>
        <v/>
      </c>
      <c r="J401" s="35" t="str">
        <f>IF(SD!D397="","",SD!D397)</f>
        <v/>
      </c>
      <c r="K401" s="2"/>
    </row>
    <row r="402" spans="1:11" ht="15">
      <c r="A402" s="2"/>
      <c r="B402" s="32" t="str">
        <f>IF(E402="","",ROWS($B$6:B402))</f>
        <v/>
      </c>
      <c r="C402" s="33" t="str">
        <f>IF(OR(SD!A398=""),"",SD!A398)</f>
        <v/>
      </c>
      <c r="D402" s="33" t="str">
        <f>IF(OR(SD!C398=""),"",SD!C398)</f>
        <v/>
      </c>
      <c r="E402" s="33" t="str">
        <f>IF(OR(SD!E398=""),"",SD!E398)</f>
        <v/>
      </c>
      <c r="F402" s="33" t="str">
        <f>IF(OR(SD!G398=""),"",SD!G398)</f>
        <v/>
      </c>
      <c r="G402" s="33" t="str">
        <f>IF(OR(SD!I398=""),"",SD!I398)</f>
        <v/>
      </c>
      <c r="H402" s="33" t="str">
        <f>IF(OR(SD!O398=""),"",SD!O398)</f>
        <v/>
      </c>
      <c r="I402" s="34" t="str">
        <f>IF(OR(SD!V398=""),"",SD!V398)</f>
        <v/>
      </c>
      <c r="J402" s="35" t="str">
        <f>IF(SD!D398="","",SD!D398)</f>
        <v/>
      </c>
      <c r="K402" s="2"/>
    </row>
    <row r="403" spans="1:11" ht="15">
      <c r="A403" s="2"/>
      <c r="B403" s="32" t="str">
        <f>IF(E403="","",ROWS($B$6:B403))</f>
        <v/>
      </c>
      <c r="C403" s="33" t="str">
        <f>IF(OR(SD!A399=""),"",SD!A399)</f>
        <v/>
      </c>
      <c r="D403" s="33" t="str">
        <f>IF(OR(SD!C399=""),"",SD!C399)</f>
        <v/>
      </c>
      <c r="E403" s="33" t="str">
        <f>IF(OR(SD!E399=""),"",SD!E399)</f>
        <v/>
      </c>
      <c r="F403" s="33" t="str">
        <f>IF(OR(SD!G399=""),"",SD!G399)</f>
        <v/>
      </c>
      <c r="G403" s="33" t="str">
        <f>IF(OR(SD!I399=""),"",SD!I399)</f>
        <v/>
      </c>
      <c r="H403" s="33" t="str">
        <f>IF(OR(SD!O399=""),"",SD!O399)</f>
        <v/>
      </c>
      <c r="I403" s="34" t="str">
        <f>IF(OR(SD!V399=""),"",SD!V399)</f>
        <v/>
      </c>
      <c r="J403" s="35" t="str">
        <f>IF(SD!D399="","",SD!D399)</f>
        <v/>
      </c>
      <c r="K403" s="2"/>
    </row>
    <row r="404" spans="1:11" ht="15">
      <c r="A404" s="2"/>
      <c r="B404" s="32" t="str">
        <f>IF(E404="","",ROWS($B$6:B404))</f>
        <v/>
      </c>
      <c r="C404" s="33" t="str">
        <f>IF(OR(SD!A400=""),"",SD!A400)</f>
        <v/>
      </c>
      <c r="D404" s="33" t="str">
        <f>IF(OR(SD!C400=""),"",SD!C400)</f>
        <v/>
      </c>
      <c r="E404" s="33" t="str">
        <f>IF(OR(SD!E400=""),"",SD!E400)</f>
        <v/>
      </c>
      <c r="F404" s="33" t="str">
        <f>IF(OR(SD!G400=""),"",SD!G400)</f>
        <v/>
      </c>
      <c r="G404" s="33" t="str">
        <f>IF(OR(SD!I400=""),"",SD!I400)</f>
        <v/>
      </c>
      <c r="H404" s="33" t="str">
        <f>IF(OR(SD!O400=""),"",SD!O400)</f>
        <v/>
      </c>
      <c r="I404" s="34" t="str">
        <f>IF(OR(SD!V400=""),"",SD!V400)</f>
        <v/>
      </c>
      <c r="J404" s="35" t="str">
        <f>IF(SD!D400="","",SD!D400)</f>
        <v/>
      </c>
      <c r="K404" s="2"/>
    </row>
    <row r="405" spans="1:11" ht="15">
      <c r="A405" s="2"/>
      <c r="B405" s="32" t="str">
        <f>IF(E405="","",ROWS($B$6:B405))</f>
        <v/>
      </c>
      <c r="C405" s="33" t="str">
        <f>IF(OR(SD!A401=""),"",SD!A401)</f>
        <v/>
      </c>
      <c r="D405" s="33" t="str">
        <f>IF(OR(SD!C401=""),"",SD!C401)</f>
        <v/>
      </c>
      <c r="E405" s="33" t="str">
        <f>IF(OR(SD!E401=""),"",SD!E401)</f>
        <v/>
      </c>
      <c r="F405" s="33" t="str">
        <f>IF(OR(SD!G401=""),"",SD!G401)</f>
        <v/>
      </c>
      <c r="G405" s="33" t="str">
        <f>IF(OR(SD!I401=""),"",SD!I401)</f>
        <v/>
      </c>
      <c r="H405" s="33" t="str">
        <f>IF(OR(SD!O401=""),"",SD!O401)</f>
        <v/>
      </c>
      <c r="I405" s="34" t="str">
        <f>IF(OR(SD!V401=""),"",SD!V401)</f>
        <v/>
      </c>
      <c r="J405" s="35" t="str">
        <f>IF(SD!D401="","",SD!D401)</f>
        <v/>
      </c>
      <c r="K405" s="2"/>
    </row>
    <row r="406" spans="1:11" ht="15">
      <c r="A406" s="2"/>
      <c r="B406" s="32" t="str">
        <f>IF(E406="","",ROWS($B$6:B406))</f>
        <v/>
      </c>
      <c r="C406" s="33" t="str">
        <f>IF(OR(SD!A402=""),"",SD!A402)</f>
        <v/>
      </c>
      <c r="D406" s="33" t="str">
        <f>IF(OR(SD!C402=""),"",SD!C402)</f>
        <v/>
      </c>
      <c r="E406" s="33" t="str">
        <f>IF(OR(SD!E402=""),"",SD!E402)</f>
        <v/>
      </c>
      <c r="F406" s="33" t="str">
        <f>IF(OR(SD!G402=""),"",SD!G402)</f>
        <v/>
      </c>
      <c r="G406" s="33" t="str">
        <f>IF(OR(SD!I402=""),"",SD!I402)</f>
        <v/>
      </c>
      <c r="H406" s="33" t="str">
        <f>IF(OR(SD!O402=""),"",SD!O402)</f>
        <v/>
      </c>
      <c r="I406" s="34" t="str">
        <f>IF(OR(SD!V402=""),"",SD!V402)</f>
        <v/>
      </c>
      <c r="J406" s="35" t="str">
        <f>IF(SD!D402="","",SD!D402)</f>
        <v/>
      </c>
      <c r="K406" s="2"/>
    </row>
    <row r="407" spans="1:11" ht="15">
      <c r="A407" s="2"/>
      <c r="B407" s="32" t="str">
        <f>IF(E407="","",ROWS($B$6:B407))</f>
        <v/>
      </c>
      <c r="C407" s="33" t="str">
        <f>IF(OR(SD!A403=""),"",SD!A403)</f>
        <v/>
      </c>
      <c r="D407" s="33" t="str">
        <f>IF(OR(SD!C403=""),"",SD!C403)</f>
        <v/>
      </c>
      <c r="E407" s="33" t="str">
        <f>IF(OR(SD!E403=""),"",SD!E403)</f>
        <v/>
      </c>
      <c r="F407" s="33" t="str">
        <f>IF(OR(SD!G403=""),"",SD!G403)</f>
        <v/>
      </c>
      <c r="G407" s="33" t="str">
        <f>IF(OR(SD!I403=""),"",SD!I403)</f>
        <v/>
      </c>
      <c r="H407" s="33" t="str">
        <f>IF(OR(SD!O403=""),"",SD!O403)</f>
        <v/>
      </c>
      <c r="I407" s="34" t="str">
        <f>IF(OR(SD!V403=""),"",SD!V403)</f>
        <v/>
      </c>
      <c r="J407" s="35" t="str">
        <f>IF(SD!D403="","",SD!D403)</f>
        <v/>
      </c>
      <c r="K407" s="2"/>
    </row>
    <row r="408" spans="1:11" ht="15">
      <c r="A408" s="2"/>
      <c r="B408" s="32" t="str">
        <f>IF(E408="","",ROWS($B$6:B408))</f>
        <v/>
      </c>
      <c r="C408" s="33" t="str">
        <f>IF(OR(SD!A404=""),"",SD!A404)</f>
        <v/>
      </c>
      <c r="D408" s="33" t="str">
        <f>IF(OR(SD!C404=""),"",SD!C404)</f>
        <v/>
      </c>
      <c r="E408" s="33" t="str">
        <f>IF(OR(SD!E404=""),"",SD!E404)</f>
        <v/>
      </c>
      <c r="F408" s="33" t="str">
        <f>IF(OR(SD!G404=""),"",SD!G404)</f>
        <v/>
      </c>
      <c r="G408" s="33" t="str">
        <f>IF(OR(SD!I404=""),"",SD!I404)</f>
        <v/>
      </c>
      <c r="H408" s="33" t="str">
        <f>IF(OR(SD!O404=""),"",SD!O404)</f>
        <v/>
      </c>
      <c r="I408" s="34" t="str">
        <f>IF(OR(SD!V404=""),"",SD!V404)</f>
        <v/>
      </c>
      <c r="J408" s="35" t="str">
        <f>IF(SD!D404="","",SD!D404)</f>
        <v/>
      </c>
      <c r="K408" s="2"/>
    </row>
    <row r="409" spans="1:11" ht="15">
      <c r="A409" s="2"/>
      <c r="B409" s="32" t="str">
        <f>IF(E409="","",ROWS($B$6:B409))</f>
        <v/>
      </c>
      <c r="C409" s="33" t="str">
        <f>IF(OR(SD!A405=""),"",SD!A405)</f>
        <v/>
      </c>
      <c r="D409" s="33" t="str">
        <f>IF(OR(SD!C405=""),"",SD!C405)</f>
        <v/>
      </c>
      <c r="E409" s="33" t="str">
        <f>IF(OR(SD!E405=""),"",SD!E405)</f>
        <v/>
      </c>
      <c r="F409" s="33" t="str">
        <f>IF(OR(SD!G405=""),"",SD!G405)</f>
        <v/>
      </c>
      <c r="G409" s="33" t="str">
        <f>IF(OR(SD!I405=""),"",SD!I405)</f>
        <v/>
      </c>
      <c r="H409" s="33" t="str">
        <f>IF(OR(SD!O405=""),"",SD!O405)</f>
        <v/>
      </c>
      <c r="I409" s="34" t="str">
        <f>IF(OR(SD!V405=""),"",SD!V405)</f>
        <v/>
      </c>
      <c r="J409" s="35" t="str">
        <f>IF(SD!D405="","",SD!D405)</f>
        <v/>
      </c>
      <c r="K409" s="2"/>
    </row>
    <row r="410" spans="1:11" ht="15">
      <c r="A410" s="2"/>
      <c r="B410" s="32" t="str">
        <f>IF(E410="","",ROWS($B$6:B410))</f>
        <v/>
      </c>
      <c r="C410" s="33" t="str">
        <f>IF(OR(SD!A406=""),"",SD!A406)</f>
        <v/>
      </c>
      <c r="D410" s="33" t="str">
        <f>IF(OR(SD!C406=""),"",SD!C406)</f>
        <v/>
      </c>
      <c r="E410" s="33" t="str">
        <f>IF(OR(SD!E406=""),"",SD!E406)</f>
        <v/>
      </c>
      <c r="F410" s="33" t="str">
        <f>IF(OR(SD!G406=""),"",SD!G406)</f>
        <v/>
      </c>
      <c r="G410" s="33" t="str">
        <f>IF(OR(SD!I406=""),"",SD!I406)</f>
        <v/>
      </c>
      <c r="H410" s="33" t="str">
        <f>IF(OR(SD!O406=""),"",SD!O406)</f>
        <v/>
      </c>
      <c r="I410" s="34" t="str">
        <f>IF(OR(SD!V406=""),"",SD!V406)</f>
        <v/>
      </c>
      <c r="J410" s="35" t="str">
        <f>IF(SD!D406="","",SD!D406)</f>
        <v/>
      </c>
      <c r="K410" s="2"/>
    </row>
    <row r="411" spans="1:11" ht="15">
      <c r="A411" s="2"/>
      <c r="B411" s="32" t="str">
        <f>IF(E411="","",ROWS($B$6:B411))</f>
        <v/>
      </c>
      <c r="C411" s="33" t="str">
        <f>IF(OR(SD!A407=""),"",SD!A407)</f>
        <v/>
      </c>
      <c r="D411" s="33" t="str">
        <f>IF(OR(SD!C407=""),"",SD!C407)</f>
        <v/>
      </c>
      <c r="E411" s="33" t="str">
        <f>IF(OR(SD!E407=""),"",SD!E407)</f>
        <v/>
      </c>
      <c r="F411" s="33" t="str">
        <f>IF(OR(SD!G407=""),"",SD!G407)</f>
        <v/>
      </c>
      <c r="G411" s="33" t="str">
        <f>IF(OR(SD!I407=""),"",SD!I407)</f>
        <v/>
      </c>
      <c r="H411" s="33" t="str">
        <f>IF(OR(SD!O407=""),"",SD!O407)</f>
        <v/>
      </c>
      <c r="I411" s="34" t="str">
        <f>IF(OR(SD!V407=""),"",SD!V407)</f>
        <v/>
      </c>
      <c r="J411" s="35" t="str">
        <f>IF(SD!D407="","",SD!D407)</f>
        <v/>
      </c>
      <c r="K411" s="2"/>
    </row>
    <row r="412" spans="1:11" ht="15">
      <c r="A412" s="2"/>
      <c r="B412" s="32" t="str">
        <f>IF(E412="","",ROWS($B$6:B412))</f>
        <v/>
      </c>
      <c r="C412" s="33" t="str">
        <f>IF(OR(SD!A408=""),"",SD!A408)</f>
        <v/>
      </c>
      <c r="D412" s="33" t="str">
        <f>IF(OR(SD!C408=""),"",SD!C408)</f>
        <v/>
      </c>
      <c r="E412" s="33" t="str">
        <f>IF(OR(SD!E408=""),"",SD!E408)</f>
        <v/>
      </c>
      <c r="F412" s="33" t="str">
        <f>IF(OR(SD!G408=""),"",SD!G408)</f>
        <v/>
      </c>
      <c r="G412" s="33" t="str">
        <f>IF(OR(SD!I408=""),"",SD!I408)</f>
        <v/>
      </c>
      <c r="H412" s="33" t="str">
        <f>IF(OR(SD!O408=""),"",SD!O408)</f>
        <v/>
      </c>
      <c r="I412" s="34" t="str">
        <f>IF(OR(SD!V408=""),"",SD!V408)</f>
        <v/>
      </c>
      <c r="J412" s="35" t="str">
        <f>IF(SD!D408="","",SD!D408)</f>
        <v/>
      </c>
      <c r="K412" s="2"/>
    </row>
    <row r="413" spans="1:11" ht="15">
      <c r="A413" s="2"/>
      <c r="B413" s="32" t="str">
        <f>IF(E413="","",ROWS($B$6:B413))</f>
        <v/>
      </c>
      <c r="C413" s="33" t="str">
        <f>IF(OR(SD!A409=""),"",SD!A409)</f>
        <v/>
      </c>
      <c r="D413" s="33" t="str">
        <f>IF(OR(SD!C409=""),"",SD!C409)</f>
        <v/>
      </c>
      <c r="E413" s="33" t="str">
        <f>IF(OR(SD!E409=""),"",SD!E409)</f>
        <v/>
      </c>
      <c r="F413" s="33" t="str">
        <f>IF(OR(SD!G409=""),"",SD!G409)</f>
        <v/>
      </c>
      <c r="G413" s="33" t="str">
        <f>IF(OR(SD!I409=""),"",SD!I409)</f>
        <v/>
      </c>
      <c r="H413" s="33" t="str">
        <f>IF(OR(SD!O409=""),"",SD!O409)</f>
        <v/>
      </c>
      <c r="I413" s="34" t="str">
        <f>IF(OR(SD!V409=""),"",SD!V409)</f>
        <v/>
      </c>
      <c r="J413" s="35" t="str">
        <f>IF(SD!D409="","",SD!D409)</f>
        <v/>
      </c>
      <c r="K413" s="2"/>
    </row>
    <row r="414" spans="1:11" ht="15">
      <c r="A414" s="2"/>
      <c r="B414" s="32" t="str">
        <f>IF(E414="","",ROWS($B$6:B414))</f>
        <v/>
      </c>
      <c r="C414" s="33" t="str">
        <f>IF(OR(SD!A410=""),"",SD!A410)</f>
        <v/>
      </c>
      <c r="D414" s="33" t="str">
        <f>IF(OR(SD!C410=""),"",SD!C410)</f>
        <v/>
      </c>
      <c r="E414" s="33" t="str">
        <f>IF(OR(SD!E410=""),"",SD!E410)</f>
        <v/>
      </c>
      <c r="F414" s="33" t="str">
        <f>IF(OR(SD!G410=""),"",SD!G410)</f>
        <v/>
      </c>
      <c r="G414" s="33" t="str">
        <f>IF(OR(SD!I410=""),"",SD!I410)</f>
        <v/>
      </c>
      <c r="H414" s="33" t="str">
        <f>IF(OR(SD!O410=""),"",SD!O410)</f>
        <v/>
      </c>
      <c r="I414" s="34" t="str">
        <f>IF(OR(SD!V410=""),"",SD!V410)</f>
        <v/>
      </c>
      <c r="J414" s="35" t="str">
        <f>IF(SD!D410="","",SD!D410)</f>
        <v/>
      </c>
      <c r="K414" s="2"/>
    </row>
    <row r="415" spans="1:11" ht="15">
      <c r="A415" s="2"/>
      <c r="B415" s="32" t="str">
        <f>IF(E415="","",ROWS($B$6:B415))</f>
        <v/>
      </c>
      <c r="C415" s="33" t="str">
        <f>IF(OR(SD!A411=""),"",SD!A411)</f>
        <v/>
      </c>
      <c r="D415" s="33" t="str">
        <f>IF(OR(SD!C411=""),"",SD!C411)</f>
        <v/>
      </c>
      <c r="E415" s="33" t="str">
        <f>IF(OR(SD!E411=""),"",SD!E411)</f>
        <v/>
      </c>
      <c r="F415" s="33" t="str">
        <f>IF(OR(SD!G411=""),"",SD!G411)</f>
        <v/>
      </c>
      <c r="G415" s="33" t="str">
        <f>IF(OR(SD!I411=""),"",SD!I411)</f>
        <v/>
      </c>
      <c r="H415" s="33" t="str">
        <f>IF(OR(SD!O411=""),"",SD!O411)</f>
        <v/>
      </c>
      <c r="I415" s="34" t="str">
        <f>IF(OR(SD!V411=""),"",SD!V411)</f>
        <v/>
      </c>
      <c r="J415" s="35" t="str">
        <f>IF(SD!D411="","",SD!D411)</f>
        <v/>
      </c>
      <c r="K415" s="2"/>
    </row>
    <row r="416" spans="1:11" ht="15">
      <c r="A416" s="2"/>
      <c r="B416" s="32" t="str">
        <f>IF(E416="","",ROWS($B$6:B416))</f>
        <v/>
      </c>
      <c r="C416" s="33" t="str">
        <f>IF(OR(SD!A412=""),"",SD!A412)</f>
        <v/>
      </c>
      <c r="D416" s="33" t="str">
        <f>IF(OR(SD!C412=""),"",SD!C412)</f>
        <v/>
      </c>
      <c r="E416" s="33" t="str">
        <f>IF(OR(SD!E412=""),"",SD!E412)</f>
        <v/>
      </c>
      <c r="F416" s="33" t="str">
        <f>IF(OR(SD!G412=""),"",SD!G412)</f>
        <v/>
      </c>
      <c r="G416" s="33" t="str">
        <f>IF(OR(SD!I412=""),"",SD!I412)</f>
        <v/>
      </c>
      <c r="H416" s="33" t="str">
        <f>IF(OR(SD!O412=""),"",SD!O412)</f>
        <v/>
      </c>
      <c r="I416" s="34" t="str">
        <f>IF(OR(SD!V412=""),"",SD!V412)</f>
        <v/>
      </c>
      <c r="J416" s="35" t="str">
        <f>IF(SD!D412="","",SD!D412)</f>
        <v/>
      </c>
      <c r="K416" s="2"/>
    </row>
    <row r="417" spans="1:11" ht="15">
      <c r="A417" s="2"/>
      <c r="B417" s="32" t="str">
        <f>IF(E417="","",ROWS($B$6:B417))</f>
        <v/>
      </c>
      <c r="C417" s="33" t="str">
        <f>IF(OR(SD!A413=""),"",SD!A413)</f>
        <v/>
      </c>
      <c r="D417" s="33" t="str">
        <f>IF(OR(SD!C413=""),"",SD!C413)</f>
        <v/>
      </c>
      <c r="E417" s="33" t="str">
        <f>IF(OR(SD!E413=""),"",SD!E413)</f>
        <v/>
      </c>
      <c r="F417" s="33" t="str">
        <f>IF(OR(SD!G413=""),"",SD!G413)</f>
        <v/>
      </c>
      <c r="G417" s="33" t="str">
        <f>IF(OR(SD!I413=""),"",SD!I413)</f>
        <v/>
      </c>
      <c r="H417" s="33" t="str">
        <f>IF(OR(SD!O413=""),"",SD!O413)</f>
        <v/>
      </c>
      <c r="I417" s="34" t="str">
        <f>IF(OR(SD!V413=""),"",SD!V413)</f>
        <v/>
      </c>
      <c r="J417" s="35" t="str">
        <f>IF(SD!D413="","",SD!D413)</f>
        <v/>
      </c>
      <c r="K417" s="2"/>
    </row>
    <row r="418" spans="1:11" ht="15">
      <c r="A418" s="2"/>
      <c r="B418" s="32" t="str">
        <f>IF(E418="","",ROWS($B$6:B418))</f>
        <v/>
      </c>
      <c r="C418" s="33" t="str">
        <f>IF(OR(SD!A414=""),"",SD!A414)</f>
        <v/>
      </c>
      <c r="D418" s="33" t="str">
        <f>IF(OR(SD!C414=""),"",SD!C414)</f>
        <v/>
      </c>
      <c r="E418" s="33" t="str">
        <f>IF(OR(SD!E414=""),"",SD!E414)</f>
        <v/>
      </c>
      <c r="F418" s="33" t="str">
        <f>IF(OR(SD!G414=""),"",SD!G414)</f>
        <v/>
      </c>
      <c r="G418" s="33" t="str">
        <f>IF(OR(SD!I414=""),"",SD!I414)</f>
        <v/>
      </c>
      <c r="H418" s="33" t="str">
        <f>IF(OR(SD!O414=""),"",SD!O414)</f>
        <v/>
      </c>
      <c r="I418" s="34" t="str">
        <f>IF(OR(SD!V414=""),"",SD!V414)</f>
        <v/>
      </c>
      <c r="J418" s="35" t="str">
        <f>IF(SD!D414="","",SD!D414)</f>
        <v/>
      </c>
      <c r="K418" s="2"/>
    </row>
    <row r="419" spans="1:11" ht="15">
      <c r="A419" s="2"/>
      <c r="B419" s="32" t="str">
        <f>IF(E419="","",ROWS($B$6:B419))</f>
        <v/>
      </c>
      <c r="C419" s="33" t="str">
        <f>IF(OR(SD!A415=""),"",SD!A415)</f>
        <v/>
      </c>
      <c r="D419" s="33" t="str">
        <f>IF(OR(SD!C415=""),"",SD!C415)</f>
        <v/>
      </c>
      <c r="E419" s="33" t="str">
        <f>IF(OR(SD!E415=""),"",SD!E415)</f>
        <v/>
      </c>
      <c r="F419" s="33" t="str">
        <f>IF(OR(SD!G415=""),"",SD!G415)</f>
        <v/>
      </c>
      <c r="G419" s="33" t="str">
        <f>IF(OR(SD!I415=""),"",SD!I415)</f>
        <v/>
      </c>
      <c r="H419" s="33" t="str">
        <f>IF(OR(SD!O415=""),"",SD!O415)</f>
        <v/>
      </c>
      <c r="I419" s="34" t="str">
        <f>IF(OR(SD!V415=""),"",SD!V415)</f>
        <v/>
      </c>
      <c r="J419" s="35" t="str">
        <f>IF(SD!D415="","",SD!D415)</f>
        <v/>
      </c>
      <c r="K419" s="2"/>
    </row>
    <row r="420" spans="1:11" ht="15">
      <c r="A420" s="2"/>
      <c r="B420" s="32" t="str">
        <f>IF(E420="","",ROWS($B$6:B420))</f>
        <v/>
      </c>
      <c r="C420" s="33" t="str">
        <f>IF(OR(SD!A416=""),"",SD!A416)</f>
        <v/>
      </c>
      <c r="D420" s="33" t="str">
        <f>IF(OR(SD!C416=""),"",SD!C416)</f>
        <v/>
      </c>
      <c r="E420" s="33" t="str">
        <f>IF(OR(SD!E416=""),"",SD!E416)</f>
        <v/>
      </c>
      <c r="F420" s="33" t="str">
        <f>IF(OR(SD!G416=""),"",SD!G416)</f>
        <v/>
      </c>
      <c r="G420" s="33" t="str">
        <f>IF(OR(SD!I416=""),"",SD!I416)</f>
        <v/>
      </c>
      <c r="H420" s="33" t="str">
        <f>IF(OR(SD!O416=""),"",SD!O416)</f>
        <v/>
      </c>
      <c r="I420" s="34" t="str">
        <f>IF(OR(SD!V416=""),"",SD!V416)</f>
        <v/>
      </c>
      <c r="J420" s="35" t="str">
        <f>IF(SD!D416="","",SD!D416)</f>
        <v/>
      </c>
      <c r="K420" s="2"/>
    </row>
    <row r="421" spans="1:11" ht="15">
      <c r="A421" s="2"/>
      <c r="B421" s="32" t="str">
        <f>IF(E421="","",ROWS($B$6:B421))</f>
        <v/>
      </c>
      <c r="C421" s="33" t="str">
        <f>IF(OR(SD!A417=""),"",SD!A417)</f>
        <v/>
      </c>
      <c r="D421" s="33" t="str">
        <f>IF(OR(SD!C417=""),"",SD!C417)</f>
        <v/>
      </c>
      <c r="E421" s="33" t="str">
        <f>IF(OR(SD!E417=""),"",SD!E417)</f>
        <v/>
      </c>
      <c r="F421" s="33" t="str">
        <f>IF(OR(SD!G417=""),"",SD!G417)</f>
        <v/>
      </c>
      <c r="G421" s="33" t="str">
        <f>IF(OR(SD!I417=""),"",SD!I417)</f>
        <v/>
      </c>
      <c r="H421" s="33" t="str">
        <f>IF(OR(SD!O417=""),"",SD!O417)</f>
        <v/>
      </c>
      <c r="I421" s="34" t="str">
        <f>IF(OR(SD!V417=""),"",SD!V417)</f>
        <v/>
      </c>
      <c r="J421" s="35" t="str">
        <f>IF(SD!D417="","",SD!D417)</f>
        <v/>
      </c>
      <c r="K421" s="2"/>
    </row>
    <row r="422" spans="1:11" ht="15">
      <c r="A422" s="2"/>
      <c r="B422" s="32" t="str">
        <f>IF(E422="","",ROWS($B$6:B422))</f>
        <v/>
      </c>
      <c r="C422" s="33" t="str">
        <f>IF(OR(SD!A418=""),"",SD!A418)</f>
        <v/>
      </c>
      <c r="D422" s="33" t="str">
        <f>IF(OR(SD!C418=""),"",SD!C418)</f>
        <v/>
      </c>
      <c r="E422" s="33" t="str">
        <f>IF(OR(SD!E418=""),"",SD!E418)</f>
        <v/>
      </c>
      <c r="F422" s="33" t="str">
        <f>IF(OR(SD!G418=""),"",SD!G418)</f>
        <v/>
      </c>
      <c r="G422" s="33" t="str">
        <f>IF(OR(SD!I418=""),"",SD!I418)</f>
        <v/>
      </c>
      <c r="H422" s="33" t="str">
        <f>IF(OR(SD!O418=""),"",SD!O418)</f>
        <v/>
      </c>
      <c r="I422" s="34" t="str">
        <f>IF(OR(SD!V418=""),"",SD!V418)</f>
        <v/>
      </c>
      <c r="J422" s="35" t="str">
        <f>IF(SD!D418="","",SD!D418)</f>
        <v/>
      </c>
      <c r="K422" s="2"/>
    </row>
    <row r="423" spans="1:11" ht="15">
      <c r="A423" s="2"/>
      <c r="B423" s="32" t="str">
        <f>IF(E423="","",ROWS($B$6:B423))</f>
        <v/>
      </c>
      <c r="C423" s="33" t="str">
        <f>IF(OR(SD!A419=""),"",SD!A419)</f>
        <v/>
      </c>
      <c r="D423" s="33" t="str">
        <f>IF(OR(SD!C419=""),"",SD!C419)</f>
        <v/>
      </c>
      <c r="E423" s="33" t="str">
        <f>IF(OR(SD!E419=""),"",SD!E419)</f>
        <v/>
      </c>
      <c r="F423" s="33" t="str">
        <f>IF(OR(SD!G419=""),"",SD!G419)</f>
        <v/>
      </c>
      <c r="G423" s="33" t="str">
        <f>IF(OR(SD!I419=""),"",SD!I419)</f>
        <v/>
      </c>
      <c r="H423" s="33" t="str">
        <f>IF(OR(SD!O419=""),"",SD!O419)</f>
        <v/>
      </c>
      <c r="I423" s="34" t="str">
        <f>IF(OR(SD!V419=""),"",SD!V419)</f>
        <v/>
      </c>
      <c r="J423" s="35" t="str">
        <f>IF(SD!D419="","",SD!D419)</f>
        <v/>
      </c>
      <c r="K423" s="2"/>
    </row>
    <row r="424" spans="1:11" ht="15">
      <c r="A424" s="2"/>
      <c r="B424" s="32" t="str">
        <f>IF(E424="","",ROWS($B$6:B424))</f>
        <v/>
      </c>
      <c r="C424" s="33" t="str">
        <f>IF(OR(SD!A420=""),"",SD!A420)</f>
        <v/>
      </c>
      <c r="D424" s="33" t="str">
        <f>IF(OR(SD!C420=""),"",SD!C420)</f>
        <v/>
      </c>
      <c r="E424" s="33" t="str">
        <f>IF(OR(SD!E420=""),"",SD!E420)</f>
        <v/>
      </c>
      <c r="F424" s="33" t="str">
        <f>IF(OR(SD!G420=""),"",SD!G420)</f>
        <v/>
      </c>
      <c r="G424" s="33" t="str">
        <f>IF(OR(SD!I420=""),"",SD!I420)</f>
        <v/>
      </c>
      <c r="H424" s="33" t="str">
        <f>IF(OR(SD!O420=""),"",SD!O420)</f>
        <v/>
      </c>
      <c r="I424" s="34" t="str">
        <f>IF(OR(SD!V420=""),"",SD!V420)</f>
        <v/>
      </c>
      <c r="J424" s="35" t="str">
        <f>IF(SD!D420="","",SD!D420)</f>
        <v/>
      </c>
      <c r="K424" s="2"/>
    </row>
    <row r="425" spans="1:11" ht="15">
      <c r="A425" s="2"/>
      <c r="B425" s="32" t="str">
        <f>IF(E425="","",ROWS($B$6:B425))</f>
        <v/>
      </c>
      <c r="C425" s="33" t="str">
        <f>IF(OR(SD!A421=""),"",SD!A421)</f>
        <v/>
      </c>
      <c r="D425" s="33" t="str">
        <f>IF(OR(SD!C421=""),"",SD!C421)</f>
        <v/>
      </c>
      <c r="E425" s="33" t="str">
        <f>IF(OR(SD!E421=""),"",SD!E421)</f>
        <v/>
      </c>
      <c r="F425" s="33" t="str">
        <f>IF(OR(SD!G421=""),"",SD!G421)</f>
        <v/>
      </c>
      <c r="G425" s="33" t="str">
        <f>IF(OR(SD!I421=""),"",SD!I421)</f>
        <v/>
      </c>
      <c r="H425" s="33" t="str">
        <f>IF(OR(SD!O421=""),"",SD!O421)</f>
        <v/>
      </c>
      <c r="I425" s="34" t="str">
        <f>IF(OR(SD!V421=""),"",SD!V421)</f>
        <v/>
      </c>
      <c r="J425" s="35" t="str">
        <f>IF(SD!D421="","",SD!D421)</f>
        <v/>
      </c>
      <c r="K425" s="2"/>
    </row>
    <row r="426" spans="1:11" ht="15">
      <c r="A426" s="2"/>
      <c r="B426" s="32" t="str">
        <f>IF(E426="","",ROWS($B$6:B426))</f>
        <v/>
      </c>
      <c r="C426" s="33" t="str">
        <f>IF(OR(SD!A422=""),"",SD!A422)</f>
        <v/>
      </c>
      <c r="D426" s="33" t="str">
        <f>IF(OR(SD!C422=""),"",SD!C422)</f>
        <v/>
      </c>
      <c r="E426" s="33" t="str">
        <f>IF(OR(SD!E422=""),"",SD!E422)</f>
        <v/>
      </c>
      <c r="F426" s="33" t="str">
        <f>IF(OR(SD!G422=""),"",SD!G422)</f>
        <v/>
      </c>
      <c r="G426" s="33" t="str">
        <f>IF(OR(SD!I422=""),"",SD!I422)</f>
        <v/>
      </c>
      <c r="H426" s="33" t="str">
        <f>IF(OR(SD!O422=""),"",SD!O422)</f>
        <v/>
      </c>
      <c r="I426" s="34" t="str">
        <f>IF(OR(SD!V422=""),"",SD!V422)</f>
        <v/>
      </c>
      <c r="J426" s="35" t="str">
        <f>IF(SD!D422="","",SD!D422)</f>
        <v/>
      </c>
      <c r="K426" s="2"/>
    </row>
    <row r="427" spans="1:11" ht="15">
      <c r="A427" s="2"/>
      <c r="B427" s="32" t="str">
        <f>IF(E427="","",ROWS($B$6:B427))</f>
        <v/>
      </c>
      <c r="C427" s="33" t="str">
        <f>IF(OR(SD!A423=""),"",SD!A423)</f>
        <v/>
      </c>
      <c r="D427" s="33" t="str">
        <f>IF(OR(SD!C423=""),"",SD!C423)</f>
        <v/>
      </c>
      <c r="E427" s="33" t="str">
        <f>IF(OR(SD!E423=""),"",SD!E423)</f>
        <v/>
      </c>
      <c r="F427" s="33" t="str">
        <f>IF(OR(SD!G423=""),"",SD!G423)</f>
        <v/>
      </c>
      <c r="G427" s="33" t="str">
        <f>IF(OR(SD!I423=""),"",SD!I423)</f>
        <v/>
      </c>
      <c r="H427" s="33" t="str">
        <f>IF(OR(SD!O423=""),"",SD!O423)</f>
        <v/>
      </c>
      <c r="I427" s="34" t="str">
        <f>IF(OR(SD!V423=""),"",SD!V423)</f>
        <v/>
      </c>
      <c r="J427" s="35" t="str">
        <f>IF(SD!D423="","",SD!D423)</f>
        <v/>
      </c>
      <c r="K427" s="2"/>
    </row>
    <row r="428" spans="1:11" ht="15">
      <c r="A428" s="2"/>
      <c r="B428" s="32" t="str">
        <f>IF(E428="","",ROWS($B$6:B428))</f>
        <v/>
      </c>
      <c r="C428" s="33" t="str">
        <f>IF(OR(SD!A424=""),"",SD!A424)</f>
        <v/>
      </c>
      <c r="D428" s="33" t="str">
        <f>IF(OR(SD!C424=""),"",SD!C424)</f>
        <v/>
      </c>
      <c r="E428" s="33" t="str">
        <f>IF(OR(SD!E424=""),"",SD!E424)</f>
        <v/>
      </c>
      <c r="F428" s="33" t="str">
        <f>IF(OR(SD!G424=""),"",SD!G424)</f>
        <v/>
      </c>
      <c r="G428" s="33" t="str">
        <f>IF(OR(SD!I424=""),"",SD!I424)</f>
        <v/>
      </c>
      <c r="H428" s="33" t="str">
        <f>IF(OR(SD!O424=""),"",SD!O424)</f>
        <v/>
      </c>
      <c r="I428" s="34" t="str">
        <f>IF(OR(SD!V424=""),"",SD!V424)</f>
        <v/>
      </c>
      <c r="J428" s="35" t="str">
        <f>IF(SD!D424="","",SD!D424)</f>
        <v/>
      </c>
      <c r="K428" s="2"/>
    </row>
    <row r="429" spans="1:11" ht="15">
      <c r="A429" s="2"/>
      <c r="B429" s="32" t="str">
        <f>IF(E429="","",ROWS($B$6:B429))</f>
        <v/>
      </c>
      <c r="C429" s="33" t="str">
        <f>IF(OR(SD!A425=""),"",SD!A425)</f>
        <v/>
      </c>
      <c r="D429" s="33" t="str">
        <f>IF(OR(SD!C425=""),"",SD!C425)</f>
        <v/>
      </c>
      <c r="E429" s="33" t="str">
        <f>IF(OR(SD!E425=""),"",SD!E425)</f>
        <v/>
      </c>
      <c r="F429" s="33" t="str">
        <f>IF(OR(SD!G425=""),"",SD!G425)</f>
        <v/>
      </c>
      <c r="G429" s="33" t="str">
        <f>IF(OR(SD!I425=""),"",SD!I425)</f>
        <v/>
      </c>
      <c r="H429" s="33" t="str">
        <f>IF(OR(SD!O425=""),"",SD!O425)</f>
        <v/>
      </c>
      <c r="I429" s="34" t="str">
        <f>IF(OR(SD!V425=""),"",SD!V425)</f>
        <v/>
      </c>
      <c r="J429" s="35" t="str">
        <f>IF(SD!D425="","",SD!D425)</f>
        <v/>
      </c>
      <c r="K429" s="2"/>
    </row>
    <row r="430" spans="1:11" ht="15">
      <c r="A430" s="2"/>
      <c r="B430" s="32" t="str">
        <f>IF(E430="","",ROWS($B$6:B430))</f>
        <v/>
      </c>
      <c r="C430" s="33" t="str">
        <f>IF(OR(SD!A426=""),"",SD!A426)</f>
        <v/>
      </c>
      <c r="D430" s="33" t="str">
        <f>IF(OR(SD!C426=""),"",SD!C426)</f>
        <v/>
      </c>
      <c r="E430" s="33" t="str">
        <f>IF(OR(SD!E426=""),"",SD!E426)</f>
        <v/>
      </c>
      <c r="F430" s="33" t="str">
        <f>IF(OR(SD!G426=""),"",SD!G426)</f>
        <v/>
      </c>
      <c r="G430" s="33" t="str">
        <f>IF(OR(SD!I426=""),"",SD!I426)</f>
        <v/>
      </c>
      <c r="H430" s="33" t="str">
        <f>IF(OR(SD!O426=""),"",SD!O426)</f>
        <v/>
      </c>
      <c r="I430" s="34" t="str">
        <f>IF(OR(SD!V426=""),"",SD!V426)</f>
        <v/>
      </c>
      <c r="J430" s="35" t="str">
        <f>IF(SD!D426="","",SD!D426)</f>
        <v/>
      </c>
      <c r="K430" s="2"/>
    </row>
    <row r="431" spans="1:11" ht="15">
      <c r="A431" s="2"/>
      <c r="B431" s="32" t="str">
        <f>IF(E431="","",ROWS($B$6:B431))</f>
        <v/>
      </c>
      <c r="C431" s="33" t="str">
        <f>IF(OR(SD!A427=""),"",SD!A427)</f>
        <v/>
      </c>
      <c r="D431" s="33" t="str">
        <f>IF(OR(SD!C427=""),"",SD!C427)</f>
        <v/>
      </c>
      <c r="E431" s="33" t="str">
        <f>IF(OR(SD!E427=""),"",SD!E427)</f>
        <v/>
      </c>
      <c r="F431" s="33" t="str">
        <f>IF(OR(SD!G427=""),"",SD!G427)</f>
        <v/>
      </c>
      <c r="G431" s="33" t="str">
        <f>IF(OR(SD!I427=""),"",SD!I427)</f>
        <v/>
      </c>
      <c r="H431" s="33" t="str">
        <f>IF(OR(SD!O427=""),"",SD!O427)</f>
        <v/>
      </c>
      <c r="I431" s="34" t="str">
        <f>IF(OR(SD!V427=""),"",SD!V427)</f>
        <v/>
      </c>
      <c r="J431" s="35" t="str">
        <f>IF(SD!D427="","",SD!D427)</f>
        <v/>
      </c>
      <c r="K431" s="2"/>
    </row>
    <row r="432" spans="1:11" ht="15">
      <c r="A432" s="2"/>
      <c r="B432" s="32" t="str">
        <f>IF(E432="","",ROWS($B$6:B432))</f>
        <v/>
      </c>
      <c r="C432" s="33" t="str">
        <f>IF(OR(SD!A428=""),"",SD!A428)</f>
        <v/>
      </c>
      <c r="D432" s="33" t="str">
        <f>IF(OR(SD!C428=""),"",SD!C428)</f>
        <v/>
      </c>
      <c r="E432" s="33" t="str">
        <f>IF(OR(SD!E428=""),"",SD!E428)</f>
        <v/>
      </c>
      <c r="F432" s="33" t="str">
        <f>IF(OR(SD!G428=""),"",SD!G428)</f>
        <v/>
      </c>
      <c r="G432" s="33" t="str">
        <f>IF(OR(SD!I428=""),"",SD!I428)</f>
        <v/>
      </c>
      <c r="H432" s="33" t="str">
        <f>IF(OR(SD!O428=""),"",SD!O428)</f>
        <v/>
      </c>
      <c r="I432" s="34" t="str">
        <f>IF(OR(SD!V428=""),"",SD!V428)</f>
        <v/>
      </c>
      <c r="J432" s="35" t="str">
        <f>IF(SD!D428="","",SD!D428)</f>
        <v/>
      </c>
      <c r="K432" s="2"/>
    </row>
    <row r="433" spans="1:11" ht="15">
      <c r="A433" s="2"/>
      <c r="B433" s="32" t="str">
        <f>IF(E433="","",ROWS($B$6:B433))</f>
        <v/>
      </c>
      <c r="C433" s="33" t="str">
        <f>IF(OR(SD!A429=""),"",SD!A429)</f>
        <v/>
      </c>
      <c r="D433" s="33" t="str">
        <f>IF(OR(SD!C429=""),"",SD!C429)</f>
        <v/>
      </c>
      <c r="E433" s="33" t="str">
        <f>IF(OR(SD!E429=""),"",SD!E429)</f>
        <v/>
      </c>
      <c r="F433" s="33" t="str">
        <f>IF(OR(SD!G429=""),"",SD!G429)</f>
        <v/>
      </c>
      <c r="G433" s="33" t="str">
        <f>IF(OR(SD!I429=""),"",SD!I429)</f>
        <v/>
      </c>
      <c r="H433" s="33" t="str">
        <f>IF(OR(SD!O429=""),"",SD!O429)</f>
        <v/>
      </c>
      <c r="I433" s="34" t="str">
        <f>IF(OR(SD!V429=""),"",SD!V429)</f>
        <v/>
      </c>
      <c r="J433" s="35" t="str">
        <f>IF(SD!D429="","",SD!D429)</f>
        <v/>
      </c>
      <c r="K433" s="2"/>
    </row>
    <row r="434" spans="1:11" ht="15">
      <c r="A434" s="2"/>
      <c r="B434" s="32" t="str">
        <f>IF(E434="","",ROWS($B$6:B434))</f>
        <v/>
      </c>
      <c r="C434" s="33" t="str">
        <f>IF(OR(SD!A430=""),"",SD!A430)</f>
        <v/>
      </c>
      <c r="D434" s="33" t="str">
        <f>IF(OR(SD!C430=""),"",SD!C430)</f>
        <v/>
      </c>
      <c r="E434" s="33" t="str">
        <f>IF(OR(SD!E430=""),"",SD!E430)</f>
        <v/>
      </c>
      <c r="F434" s="33" t="str">
        <f>IF(OR(SD!G430=""),"",SD!G430)</f>
        <v/>
      </c>
      <c r="G434" s="33" t="str">
        <f>IF(OR(SD!I430=""),"",SD!I430)</f>
        <v/>
      </c>
      <c r="H434" s="33" t="str">
        <f>IF(OR(SD!O430=""),"",SD!O430)</f>
        <v/>
      </c>
      <c r="I434" s="34" t="str">
        <f>IF(OR(SD!V430=""),"",SD!V430)</f>
        <v/>
      </c>
      <c r="J434" s="35" t="str">
        <f>IF(SD!D430="","",SD!D430)</f>
        <v/>
      </c>
      <c r="K434" s="2"/>
    </row>
    <row r="435" spans="1:11" ht="15">
      <c r="A435" s="2"/>
      <c r="B435" s="32" t="str">
        <f>IF(E435="","",ROWS($B$6:B435))</f>
        <v/>
      </c>
      <c r="C435" s="33" t="str">
        <f>IF(OR(SD!A431=""),"",SD!A431)</f>
        <v/>
      </c>
      <c r="D435" s="33" t="str">
        <f>IF(OR(SD!C431=""),"",SD!C431)</f>
        <v/>
      </c>
      <c r="E435" s="33" t="str">
        <f>IF(OR(SD!E431=""),"",SD!E431)</f>
        <v/>
      </c>
      <c r="F435" s="33" t="str">
        <f>IF(OR(SD!G431=""),"",SD!G431)</f>
        <v/>
      </c>
      <c r="G435" s="33" t="str">
        <f>IF(OR(SD!I431=""),"",SD!I431)</f>
        <v/>
      </c>
      <c r="H435" s="33" t="str">
        <f>IF(OR(SD!O431=""),"",SD!O431)</f>
        <v/>
      </c>
      <c r="I435" s="34" t="str">
        <f>IF(OR(SD!V431=""),"",SD!V431)</f>
        <v/>
      </c>
      <c r="J435" s="35" t="str">
        <f>IF(SD!D431="","",SD!D431)</f>
        <v/>
      </c>
      <c r="K435" s="2"/>
    </row>
    <row r="436" spans="1:11" ht="15">
      <c r="A436" s="2"/>
      <c r="B436" s="32" t="str">
        <f>IF(E436="","",ROWS($B$6:B436))</f>
        <v/>
      </c>
      <c r="C436" s="33" t="str">
        <f>IF(OR(SD!A432=""),"",SD!A432)</f>
        <v/>
      </c>
      <c r="D436" s="33" t="str">
        <f>IF(OR(SD!C432=""),"",SD!C432)</f>
        <v/>
      </c>
      <c r="E436" s="33" t="str">
        <f>IF(OR(SD!E432=""),"",SD!E432)</f>
        <v/>
      </c>
      <c r="F436" s="33" t="str">
        <f>IF(OR(SD!G432=""),"",SD!G432)</f>
        <v/>
      </c>
      <c r="G436" s="33" t="str">
        <f>IF(OR(SD!I432=""),"",SD!I432)</f>
        <v/>
      </c>
      <c r="H436" s="33" t="str">
        <f>IF(OR(SD!O432=""),"",SD!O432)</f>
        <v/>
      </c>
      <c r="I436" s="34" t="str">
        <f>IF(OR(SD!V432=""),"",SD!V432)</f>
        <v/>
      </c>
      <c r="J436" s="35" t="str">
        <f>IF(SD!D432="","",SD!D432)</f>
        <v/>
      </c>
      <c r="K436" s="2"/>
    </row>
    <row r="437" spans="1:11" ht="15">
      <c r="A437" s="2"/>
      <c r="B437" s="32" t="str">
        <f>IF(E437="","",ROWS($B$6:B437))</f>
        <v/>
      </c>
      <c r="C437" s="33" t="str">
        <f>IF(OR(SD!A433=""),"",SD!A433)</f>
        <v/>
      </c>
      <c r="D437" s="33" t="str">
        <f>IF(OR(SD!C433=""),"",SD!C433)</f>
        <v/>
      </c>
      <c r="E437" s="33" t="str">
        <f>IF(OR(SD!E433=""),"",SD!E433)</f>
        <v/>
      </c>
      <c r="F437" s="33" t="str">
        <f>IF(OR(SD!G433=""),"",SD!G433)</f>
        <v/>
      </c>
      <c r="G437" s="33" t="str">
        <f>IF(OR(SD!I433=""),"",SD!I433)</f>
        <v/>
      </c>
      <c r="H437" s="33" t="str">
        <f>IF(OR(SD!O433=""),"",SD!O433)</f>
        <v/>
      </c>
      <c r="I437" s="34" t="str">
        <f>IF(OR(SD!V433=""),"",SD!V433)</f>
        <v/>
      </c>
      <c r="J437" s="35" t="str">
        <f>IF(SD!D433="","",SD!D433)</f>
        <v/>
      </c>
      <c r="K437" s="2"/>
    </row>
    <row r="438" spans="1:11" ht="15">
      <c r="A438" s="2"/>
      <c r="B438" s="32" t="str">
        <f>IF(E438="","",ROWS($B$6:B438))</f>
        <v/>
      </c>
      <c r="C438" s="33" t="str">
        <f>IF(OR(SD!A434=""),"",SD!A434)</f>
        <v/>
      </c>
      <c r="D438" s="33" t="str">
        <f>IF(OR(SD!C434=""),"",SD!C434)</f>
        <v/>
      </c>
      <c r="E438" s="33" t="str">
        <f>IF(OR(SD!E434=""),"",SD!E434)</f>
        <v/>
      </c>
      <c r="F438" s="33" t="str">
        <f>IF(OR(SD!G434=""),"",SD!G434)</f>
        <v/>
      </c>
      <c r="G438" s="33" t="str">
        <f>IF(OR(SD!I434=""),"",SD!I434)</f>
        <v/>
      </c>
      <c r="H438" s="33" t="str">
        <f>IF(OR(SD!O434=""),"",SD!O434)</f>
        <v/>
      </c>
      <c r="I438" s="34" t="str">
        <f>IF(OR(SD!V434=""),"",SD!V434)</f>
        <v/>
      </c>
      <c r="J438" s="35" t="str">
        <f>IF(SD!D434="","",SD!D434)</f>
        <v/>
      </c>
      <c r="K438" s="2"/>
    </row>
    <row r="439" spans="1:11" ht="15">
      <c r="A439" s="2"/>
      <c r="B439" s="32" t="str">
        <f>IF(E439="","",ROWS($B$6:B439))</f>
        <v/>
      </c>
      <c r="C439" s="33" t="str">
        <f>IF(OR(SD!A435=""),"",SD!A435)</f>
        <v/>
      </c>
      <c r="D439" s="33" t="str">
        <f>IF(OR(SD!C435=""),"",SD!C435)</f>
        <v/>
      </c>
      <c r="E439" s="33" t="str">
        <f>IF(OR(SD!E435=""),"",SD!E435)</f>
        <v/>
      </c>
      <c r="F439" s="33" t="str">
        <f>IF(OR(SD!G435=""),"",SD!G435)</f>
        <v/>
      </c>
      <c r="G439" s="33" t="str">
        <f>IF(OR(SD!I435=""),"",SD!I435)</f>
        <v/>
      </c>
      <c r="H439" s="33" t="str">
        <f>IF(OR(SD!O435=""),"",SD!O435)</f>
        <v/>
      </c>
      <c r="I439" s="34" t="str">
        <f>IF(OR(SD!V435=""),"",SD!V435)</f>
        <v/>
      </c>
      <c r="J439" s="35" t="str">
        <f>IF(SD!D435="","",SD!D435)</f>
        <v/>
      </c>
      <c r="K439" s="2"/>
    </row>
    <row r="440" spans="1:11" ht="15">
      <c r="A440" s="2"/>
      <c r="B440" s="32" t="str">
        <f>IF(E440="","",ROWS($B$6:B440))</f>
        <v/>
      </c>
      <c r="C440" s="33" t="str">
        <f>IF(OR(SD!A436=""),"",SD!A436)</f>
        <v/>
      </c>
      <c r="D440" s="33" t="str">
        <f>IF(OR(SD!C436=""),"",SD!C436)</f>
        <v/>
      </c>
      <c r="E440" s="33" t="str">
        <f>IF(OR(SD!E436=""),"",SD!E436)</f>
        <v/>
      </c>
      <c r="F440" s="33" t="str">
        <f>IF(OR(SD!G436=""),"",SD!G436)</f>
        <v/>
      </c>
      <c r="G440" s="33" t="str">
        <f>IF(OR(SD!I436=""),"",SD!I436)</f>
        <v/>
      </c>
      <c r="H440" s="33" t="str">
        <f>IF(OR(SD!O436=""),"",SD!O436)</f>
        <v/>
      </c>
      <c r="I440" s="34" t="str">
        <f>IF(OR(SD!V436=""),"",SD!V436)</f>
        <v/>
      </c>
      <c r="J440" s="35" t="str">
        <f>IF(SD!D436="","",SD!D436)</f>
        <v/>
      </c>
      <c r="K440" s="2"/>
    </row>
    <row r="441" spans="1:11" ht="15">
      <c r="A441" s="2"/>
      <c r="B441" s="32" t="str">
        <f>IF(E441="","",ROWS($B$6:B441))</f>
        <v/>
      </c>
      <c r="C441" s="33" t="str">
        <f>IF(OR(SD!A437=""),"",SD!A437)</f>
        <v/>
      </c>
      <c r="D441" s="33" t="str">
        <f>IF(OR(SD!C437=""),"",SD!C437)</f>
        <v/>
      </c>
      <c r="E441" s="33" t="str">
        <f>IF(OR(SD!E437=""),"",SD!E437)</f>
        <v/>
      </c>
      <c r="F441" s="33" t="str">
        <f>IF(OR(SD!G437=""),"",SD!G437)</f>
        <v/>
      </c>
      <c r="G441" s="33" t="str">
        <f>IF(OR(SD!I437=""),"",SD!I437)</f>
        <v/>
      </c>
      <c r="H441" s="33" t="str">
        <f>IF(OR(SD!O437=""),"",SD!O437)</f>
        <v/>
      </c>
      <c r="I441" s="34" t="str">
        <f>IF(OR(SD!V437=""),"",SD!V437)</f>
        <v/>
      </c>
      <c r="J441" s="35" t="str">
        <f>IF(SD!D437="","",SD!D437)</f>
        <v/>
      </c>
      <c r="K441" s="2"/>
    </row>
    <row r="442" spans="1:11" ht="15">
      <c r="A442" s="2"/>
      <c r="B442" s="32" t="str">
        <f>IF(E442="","",ROWS($B$6:B442))</f>
        <v/>
      </c>
      <c r="C442" s="33" t="str">
        <f>IF(OR(SD!A438=""),"",SD!A438)</f>
        <v/>
      </c>
      <c r="D442" s="33" t="str">
        <f>IF(OR(SD!C438=""),"",SD!C438)</f>
        <v/>
      </c>
      <c r="E442" s="33" t="str">
        <f>IF(OR(SD!E438=""),"",SD!E438)</f>
        <v/>
      </c>
      <c r="F442" s="33" t="str">
        <f>IF(OR(SD!G438=""),"",SD!G438)</f>
        <v/>
      </c>
      <c r="G442" s="33" t="str">
        <f>IF(OR(SD!I438=""),"",SD!I438)</f>
        <v/>
      </c>
      <c r="H442" s="33" t="str">
        <f>IF(OR(SD!O438=""),"",SD!O438)</f>
        <v/>
      </c>
      <c r="I442" s="34" t="str">
        <f>IF(OR(SD!V438=""),"",SD!V438)</f>
        <v/>
      </c>
      <c r="J442" s="35" t="str">
        <f>IF(SD!D438="","",SD!D438)</f>
        <v/>
      </c>
      <c r="K442" s="2"/>
    </row>
    <row r="443" spans="1:11" ht="15">
      <c r="A443" s="2"/>
      <c r="B443" s="32" t="str">
        <f>IF(E443="","",ROWS($B$6:B443))</f>
        <v/>
      </c>
      <c r="C443" s="33" t="str">
        <f>IF(OR(SD!A439=""),"",SD!A439)</f>
        <v/>
      </c>
      <c r="D443" s="33" t="str">
        <f>IF(OR(SD!C439=""),"",SD!C439)</f>
        <v/>
      </c>
      <c r="E443" s="33" t="str">
        <f>IF(OR(SD!E439=""),"",SD!E439)</f>
        <v/>
      </c>
      <c r="F443" s="33" t="str">
        <f>IF(OR(SD!G439=""),"",SD!G439)</f>
        <v/>
      </c>
      <c r="G443" s="33" t="str">
        <f>IF(OR(SD!I439=""),"",SD!I439)</f>
        <v/>
      </c>
      <c r="H443" s="33" t="str">
        <f>IF(OR(SD!O439=""),"",SD!O439)</f>
        <v/>
      </c>
      <c r="I443" s="34" t="str">
        <f>IF(OR(SD!V439=""),"",SD!V439)</f>
        <v/>
      </c>
      <c r="J443" s="35" t="str">
        <f>IF(SD!D439="","",SD!D439)</f>
        <v/>
      </c>
      <c r="K443" s="2"/>
    </row>
    <row r="444" spans="1:11" ht="15">
      <c r="A444" s="2"/>
      <c r="B444" s="32" t="str">
        <f>IF(E444="","",ROWS($B$6:B444))</f>
        <v/>
      </c>
      <c r="C444" s="33" t="str">
        <f>IF(OR(SD!A440=""),"",SD!A440)</f>
        <v/>
      </c>
      <c r="D444" s="33" t="str">
        <f>IF(OR(SD!C440=""),"",SD!C440)</f>
        <v/>
      </c>
      <c r="E444" s="33" t="str">
        <f>IF(OR(SD!E440=""),"",SD!E440)</f>
        <v/>
      </c>
      <c r="F444" s="33" t="str">
        <f>IF(OR(SD!G440=""),"",SD!G440)</f>
        <v/>
      </c>
      <c r="G444" s="33" t="str">
        <f>IF(OR(SD!I440=""),"",SD!I440)</f>
        <v/>
      </c>
      <c r="H444" s="33" t="str">
        <f>IF(OR(SD!O440=""),"",SD!O440)</f>
        <v/>
      </c>
      <c r="I444" s="34" t="str">
        <f>IF(OR(SD!V440=""),"",SD!V440)</f>
        <v/>
      </c>
      <c r="J444" s="35" t="str">
        <f>IF(SD!D440="","",SD!D440)</f>
        <v/>
      </c>
      <c r="K444" s="2"/>
    </row>
    <row r="445" spans="1:11" ht="15">
      <c r="A445" s="2"/>
      <c r="B445" s="32" t="str">
        <f>IF(E445="","",ROWS($B$6:B445))</f>
        <v/>
      </c>
      <c r="C445" s="33" t="str">
        <f>IF(OR(SD!A441=""),"",SD!A441)</f>
        <v/>
      </c>
      <c r="D445" s="33" t="str">
        <f>IF(OR(SD!C441=""),"",SD!C441)</f>
        <v/>
      </c>
      <c r="E445" s="33" t="str">
        <f>IF(OR(SD!E441=""),"",SD!E441)</f>
        <v/>
      </c>
      <c r="F445" s="33" t="str">
        <f>IF(OR(SD!G441=""),"",SD!G441)</f>
        <v/>
      </c>
      <c r="G445" s="33" t="str">
        <f>IF(OR(SD!I441=""),"",SD!I441)</f>
        <v/>
      </c>
      <c r="H445" s="33" t="str">
        <f>IF(OR(SD!O441=""),"",SD!O441)</f>
        <v/>
      </c>
      <c r="I445" s="34" t="str">
        <f>IF(OR(SD!V441=""),"",SD!V441)</f>
        <v/>
      </c>
      <c r="J445" s="35" t="str">
        <f>IF(SD!D441="","",SD!D441)</f>
        <v/>
      </c>
      <c r="K445" s="2"/>
    </row>
    <row r="446" spans="1:11" ht="15">
      <c r="A446" s="2"/>
      <c r="B446" s="32" t="str">
        <f>IF(E446="","",ROWS($B$6:B446))</f>
        <v/>
      </c>
      <c r="C446" s="33" t="str">
        <f>IF(OR(SD!A442=""),"",SD!A442)</f>
        <v/>
      </c>
      <c r="D446" s="33" t="str">
        <f>IF(OR(SD!C442=""),"",SD!C442)</f>
        <v/>
      </c>
      <c r="E446" s="33" t="str">
        <f>IF(OR(SD!E442=""),"",SD!E442)</f>
        <v/>
      </c>
      <c r="F446" s="33" t="str">
        <f>IF(OR(SD!G442=""),"",SD!G442)</f>
        <v/>
      </c>
      <c r="G446" s="33" t="str">
        <f>IF(OR(SD!I442=""),"",SD!I442)</f>
        <v/>
      </c>
      <c r="H446" s="33" t="str">
        <f>IF(OR(SD!O442=""),"",SD!O442)</f>
        <v/>
      </c>
      <c r="I446" s="34" t="str">
        <f>IF(OR(SD!V442=""),"",SD!V442)</f>
        <v/>
      </c>
      <c r="J446" s="35" t="str">
        <f>IF(SD!D442="","",SD!D442)</f>
        <v/>
      </c>
      <c r="K446" s="2"/>
    </row>
    <row r="447" spans="1:11" ht="15">
      <c r="A447" s="2"/>
      <c r="B447" s="32" t="str">
        <f>IF(E447="","",ROWS($B$6:B447))</f>
        <v/>
      </c>
      <c r="C447" s="33" t="str">
        <f>IF(OR(SD!A443=""),"",SD!A443)</f>
        <v/>
      </c>
      <c r="D447" s="33" t="str">
        <f>IF(OR(SD!C443=""),"",SD!C443)</f>
        <v/>
      </c>
      <c r="E447" s="33" t="str">
        <f>IF(OR(SD!E443=""),"",SD!E443)</f>
        <v/>
      </c>
      <c r="F447" s="33" t="str">
        <f>IF(OR(SD!G443=""),"",SD!G443)</f>
        <v/>
      </c>
      <c r="G447" s="33" t="str">
        <f>IF(OR(SD!I443=""),"",SD!I443)</f>
        <v/>
      </c>
      <c r="H447" s="33" t="str">
        <f>IF(OR(SD!O443=""),"",SD!O443)</f>
        <v/>
      </c>
      <c r="I447" s="34" t="str">
        <f>IF(OR(SD!V443=""),"",SD!V443)</f>
        <v/>
      </c>
      <c r="J447" s="35" t="str">
        <f>IF(SD!D443="","",SD!D443)</f>
        <v/>
      </c>
      <c r="K447" s="2"/>
    </row>
    <row r="448" spans="1:11" ht="15">
      <c r="A448" s="2"/>
      <c r="B448" s="32" t="str">
        <f>IF(E448="","",ROWS($B$6:B448))</f>
        <v/>
      </c>
      <c r="C448" s="33" t="str">
        <f>IF(OR(SD!A444=""),"",SD!A444)</f>
        <v/>
      </c>
      <c r="D448" s="33" t="str">
        <f>IF(OR(SD!C444=""),"",SD!C444)</f>
        <v/>
      </c>
      <c r="E448" s="33" t="str">
        <f>IF(OR(SD!E444=""),"",SD!E444)</f>
        <v/>
      </c>
      <c r="F448" s="33" t="str">
        <f>IF(OR(SD!G444=""),"",SD!G444)</f>
        <v/>
      </c>
      <c r="G448" s="33" t="str">
        <f>IF(OR(SD!I444=""),"",SD!I444)</f>
        <v/>
      </c>
      <c r="H448" s="33" t="str">
        <f>IF(OR(SD!O444=""),"",SD!O444)</f>
        <v/>
      </c>
      <c r="I448" s="34" t="str">
        <f>IF(OR(SD!V444=""),"",SD!V444)</f>
        <v/>
      </c>
      <c r="J448" s="35" t="str">
        <f>IF(SD!D444="","",SD!D444)</f>
        <v/>
      </c>
      <c r="K448" s="2"/>
    </row>
    <row r="449" spans="1:11" ht="15">
      <c r="A449" s="2"/>
      <c r="B449" s="32" t="str">
        <f>IF(E449="","",ROWS($B$6:B449))</f>
        <v/>
      </c>
      <c r="C449" s="33" t="str">
        <f>IF(OR(SD!A445=""),"",SD!A445)</f>
        <v/>
      </c>
      <c r="D449" s="33" t="str">
        <f>IF(OR(SD!C445=""),"",SD!C445)</f>
        <v/>
      </c>
      <c r="E449" s="33" t="str">
        <f>IF(OR(SD!E445=""),"",SD!E445)</f>
        <v/>
      </c>
      <c r="F449" s="33" t="str">
        <f>IF(OR(SD!G445=""),"",SD!G445)</f>
        <v/>
      </c>
      <c r="G449" s="33" t="str">
        <f>IF(OR(SD!I445=""),"",SD!I445)</f>
        <v/>
      </c>
      <c r="H449" s="33" t="str">
        <f>IF(OR(SD!O445=""),"",SD!O445)</f>
        <v/>
      </c>
      <c r="I449" s="34" t="str">
        <f>IF(OR(SD!V445=""),"",SD!V445)</f>
        <v/>
      </c>
      <c r="J449" s="35" t="str">
        <f>IF(SD!D445="","",SD!D445)</f>
        <v/>
      </c>
      <c r="K449" s="2"/>
    </row>
    <row r="450" spans="1:11" ht="15">
      <c r="A450" s="2"/>
      <c r="B450" s="32" t="str">
        <f>IF(E450="","",ROWS($B$6:B450))</f>
        <v/>
      </c>
      <c r="C450" s="33" t="str">
        <f>IF(OR(SD!A446=""),"",SD!A446)</f>
        <v/>
      </c>
      <c r="D450" s="33" t="str">
        <f>IF(OR(SD!C446=""),"",SD!C446)</f>
        <v/>
      </c>
      <c r="E450" s="33" t="str">
        <f>IF(OR(SD!E446=""),"",SD!E446)</f>
        <v/>
      </c>
      <c r="F450" s="33" t="str">
        <f>IF(OR(SD!G446=""),"",SD!G446)</f>
        <v/>
      </c>
      <c r="G450" s="33" t="str">
        <f>IF(OR(SD!I446=""),"",SD!I446)</f>
        <v/>
      </c>
      <c r="H450" s="33" t="str">
        <f>IF(OR(SD!O446=""),"",SD!O446)</f>
        <v/>
      </c>
      <c r="I450" s="34" t="str">
        <f>IF(OR(SD!V446=""),"",SD!V446)</f>
        <v/>
      </c>
      <c r="J450" s="35" t="str">
        <f>IF(SD!D446="","",SD!D446)</f>
        <v/>
      </c>
      <c r="K450" s="2"/>
    </row>
    <row r="451" spans="1:11" ht="15">
      <c r="A451" s="2"/>
      <c r="B451" s="32" t="str">
        <f>IF(E451="","",ROWS($B$6:B451))</f>
        <v/>
      </c>
      <c r="C451" s="33" t="str">
        <f>IF(OR(SD!A447=""),"",SD!A447)</f>
        <v/>
      </c>
      <c r="D451" s="33" t="str">
        <f>IF(OR(SD!C447=""),"",SD!C447)</f>
        <v/>
      </c>
      <c r="E451" s="33" t="str">
        <f>IF(OR(SD!E447=""),"",SD!E447)</f>
        <v/>
      </c>
      <c r="F451" s="33" t="str">
        <f>IF(OR(SD!G447=""),"",SD!G447)</f>
        <v/>
      </c>
      <c r="G451" s="33" t="str">
        <f>IF(OR(SD!I447=""),"",SD!I447)</f>
        <v/>
      </c>
      <c r="H451" s="33" t="str">
        <f>IF(OR(SD!O447=""),"",SD!O447)</f>
        <v/>
      </c>
      <c r="I451" s="34" t="str">
        <f>IF(OR(SD!V447=""),"",SD!V447)</f>
        <v/>
      </c>
      <c r="J451" s="35" t="str">
        <f>IF(SD!D447="","",SD!D447)</f>
        <v/>
      </c>
      <c r="K451" s="2"/>
    </row>
    <row r="452" spans="1:11" ht="15">
      <c r="A452" s="2"/>
      <c r="B452" s="32" t="str">
        <f>IF(E452="","",ROWS($B$6:B452))</f>
        <v/>
      </c>
      <c r="C452" s="33" t="str">
        <f>IF(OR(SD!A448=""),"",SD!A448)</f>
        <v/>
      </c>
      <c r="D452" s="33" t="str">
        <f>IF(OR(SD!C448=""),"",SD!C448)</f>
        <v/>
      </c>
      <c r="E452" s="33" t="str">
        <f>IF(OR(SD!E448=""),"",SD!E448)</f>
        <v/>
      </c>
      <c r="F452" s="33" t="str">
        <f>IF(OR(SD!G448=""),"",SD!G448)</f>
        <v/>
      </c>
      <c r="G452" s="33" t="str">
        <f>IF(OR(SD!I448=""),"",SD!I448)</f>
        <v/>
      </c>
      <c r="H452" s="33" t="str">
        <f>IF(OR(SD!O448=""),"",SD!O448)</f>
        <v/>
      </c>
      <c r="I452" s="34" t="str">
        <f>IF(OR(SD!V448=""),"",SD!V448)</f>
        <v/>
      </c>
      <c r="J452" s="35" t="str">
        <f>IF(SD!D448="","",SD!D448)</f>
        <v/>
      </c>
      <c r="K452" s="2"/>
    </row>
    <row r="453" spans="1:11" ht="15">
      <c r="A453" s="2"/>
      <c r="B453" s="32" t="str">
        <f>IF(E453="","",ROWS($B$6:B453))</f>
        <v/>
      </c>
      <c r="C453" s="33" t="str">
        <f>IF(OR(SD!A449=""),"",SD!A449)</f>
        <v/>
      </c>
      <c r="D453" s="33" t="str">
        <f>IF(OR(SD!C449=""),"",SD!C449)</f>
        <v/>
      </c>
      <c r="E453" s="33" t="str">
        <f>IF(OR(SD!E449=""),"",SD!E449)</f>
        <v/>
      </c>
      <c r="F453" s="33" t="str">
        <f>IF(OR(SD!G449=""),"",SD!G449)</f>
        <v/>
      </c>
      <c r="G453" s="33" t="str">
        <f>IF(OR(SD!I449=""),"",SD!I449)</f>
        <v/>
      </c>
      <c r="H453" s="33" t="str">
        <f>IF(OR(SD!O449=""),"",SD!O449)</f>
        <v/>
      </c>
      <c r="I453" s="34" t="str">
        <f>IF(OR(SD!V449=""),"",SD!V449)</f>
        <v/>
      </c>
      <c r="J453" s="35" t="str">
        <f>IF(SD!D449="","",SD!D449)</f>
        <v/>
      </c>
      <c r="K453" s="2"/>
    </row>
    <row r="454" spans="1:11" ht="15">
      <c r="A454" s="2"/>
      <c r="B454" s="32" t="str">
        <f>IF(E454="","",ROWS($B$6:B454))</f>
        <v/>
      </c>
      <c r="C454" s="33" t="str">
        <f>IF(OR(SD!A450=""),"",SD!A450)</f>
        <v/>
      </c>
      <c r="D454" s="33" t="str">
        <f>IF(OR(SD!C450=""),"",SD!C450)</f>
        <v/>
      </c>
      <c r="E454" s="33" t="str">
        <f>IF(OR(SD!E450=""),"",SD!E450)</f>
        <v/>
      </c>
      <c r="F454" s="33" t="str">
        <f>IF(OR(SD!G450=""),"",SD!G450)</f>
        <v/>
      </c>
      <c r="G454" s="33" t="str">
        <f>IF(OR(SD!I450=""),"",SD!I450)</f>
        <v/>
      </c>
      <c r="H454" s="33" t="str">
        <f>IF(OR(SD!O450=""),"",SD!O450)</f>
        <v/>
      </c>
      <c r="I454" s="34" t="str">
        <f>IF(OR(SD!V450=""),"",SD!V450)</f>
        <v/>
      </c>
      <c r="J454" s="35" t="str">
        <f>IF(SD!D450="","",SD!D450)</f>
        <v/>
      </c>
      <c r="K454" s="2"/>
    </row>
    <row r="455" spans="1:11" ht="15">
      <c r="A455" s="2"/>
      <c r="B455" s="32" t="str">
        <f>IF(E455="","",ROWS($B$6:B455))</f>
        <v/>
      </c>
      <c r="C455" s="33" t="str">
        <f>IF(OR(SD!A451=""),"",SD!A451)</f>
        <v/>
      </c>
      <c r="D455" s="33" t="str">
        <f>IF(OR(SD!C451=""),"",SD!C451)</f>
        <v/>
      </c>
      <c r="E455" s="33" t="str">
        <f>IF(OR(SD!E451=""),"",SD!E451)</f>
        <v/>
      </c>
      <c r="F455" s="33" t="str">
        <f>IF(OR(SD!G451=""),"",SD!G451)</f>
        <v/>
      </c>
      <c r="G455" s="33" t="str">
        <f>IF(OR(SD!I451=""),"",SD!I451)</f>
        <v/>
      </c>
      <c r="H455" s="33" t="str">
        <f>IF(OR(SD!O451=""),"",SD!O451)</f>
        <v/>
      </c>
      <c r="I455" s="34" t="str">
        <f>IF(OR(SD!V451=""),"",SD!V451)</f>
        <v/>
      </c>
      <c r="J455" s="35" t="str">
        <f>IF(SD!D451="","",SD!D451)</f>
        <v/>
      </c>
      <c r="K455" s="2"/>
    </row>
    <row r="456" spans="1:11" ht="15">
      <c r="A456" s="2"/>
      <c r="B456" s="32" t="str">
        <f>IF(E456="","",ROWS($B$6:B456))</f>
        <v/>
      </c>
      <c r="C456" s="33" t="str">
        <f>IF(OR(SD!A452=""),"",SD!A452)</f>
        <v/>
      </c>
      <c r="D456" s="33" t="str">
        <f>IF(OR(SD!C452=""),"",SD!C452)</f>
        <v/>
      </c>
      <c r="E456" s="33" t="str">
        <f>IF(OR(SD!E452=""),"",SD!E452)</f>
        <v/>
      </c>
      <c r="F456" s="33" t="str">
        <f>IF(OR(SD!G452=""),"",SD!G452)</f>
        <v/>
      </c>
      <c r="G456" s="33" t="str">
        <f>IF(OR(SD!I452=""),"",SD!I452)</f>
        <v/>
      </c>
      <c r="H456" s="33" t="str">
        <f>IF(OR(SD!O452=""),"",SD!O452)</f>
        <v/>
      </c>
      <c r="I456" s="34" t="str">
        <f>IF(OR(SD!V452=""),"",SD!V452)</f>
        <v/>
      </c>
      <c r="J456" s="35" t="str">
        <f>IF(SD!D452="","",SD!D452)</f>
        <v/>
      </c>
      <c r="K456" s="2"/>
    </row>
    <row r="457" spans="1:11" ht="15">
      <c r="A457" s="2"/>
      <c r="B457" s="32" t="str">
        <f>IF(E457="","",ROWS($B$6:B457))</f>
        <v/>
      </c>
      <c r="C457" s="33" t="str">
        <f>IF(OR(SD!A453=""),"",SD!A453)</f>
        <v/>
      </c>
      <c r="D457" s="33" t="str">
        <f>IF(OR(SD!C453=""),"",SD!C453)</f>
        <v/>
      </c>
      <c r="E457" s="33" t="str">
        <f>IF(OR(SD!E453=""),"",SD!E453)</f>
        <v/>
      </c>
      <c r="F457" s="33" t="str">
        <f>IF(OR(SD!G453=""),"",SD!G453)</f>
        <v/>
      </c>
      <c r="G457" s="33" t="str">
        <f>IF(OR(SD!I453=""),"",SD!I453)</f>
        <v/>
      </c>
      <c r="H457" s="33" t="str">
        <f>IF(OR(SD!O453=""),"",SD!O453)</f>
        <v/>
      </c>
      <c r="I457" s="34" t="str">
        <f>IF(OR(SD!V453=""),"",SD!V453)</f>
        <v/>
      </c>
      <c r="J457" s="35" t="str">
        <f>IF(SD!D453="","",SD!D453)</f>
        <v/>
      </c>
      <c r="K457" s="2"/>
    </row>
    <row r="458" spans="1:11" ht="15">
      <c r="A458" s="2"/>
      <c r="B458" s="32" t="str">
        <f>IF(E458="","",ROWS($B$6:B458))</f>
        <v/>
      </c>
      <c r="C458" s="33" t="str">
        <f>IF(OR(SD!A454=""),"",SD!A454)</f>
        <v/>
      </c>
      <c r="D458" s="33" t="str">
        <f>IF(OR(SD!C454=""),"",SD!C454)</f>
        <v/>
      </c>
      <c r="E458" s="33" t="str">
        <f>IF(OR(SD!E454=""),"",SD!E454)</f>
        <v/>
      </c>
      <c r="F458" s="33" t="str">
        <f>IF(OR(SD!G454=""),"",SD!G454)</f>
        <v/>
      </c>
      <c r="G458" s="33" t="str">
        <f>IF(OR(SD!I454=""),"",SD!I454)</f>
        <v/>
      </c>
      <c r="H458" s="33" t="str">
        <f>IF(OR(SD!O454=""),"",SD!O454)</f>
        <v/>
      </c>
      <c r="I458" s="34" t="str">
        <f>IF(OR(SD!V454=""),"",SD!V454)</f>
        <v/>
      </c>
      <c r="J458" s="35" t="str">
        <f>IF(SD!D454="","",SD!D454)</f>
        <v/>
      </c>
      <c r="K458" s="2"/>
    </row>
    <row r="459" spans="1:11" ht="15">
      <c r="A459" s="2"/>
      <c r="B459" s="32" t="str">
        <f>IF(E459="","",ROWS($B$6:B459))</f>
        <v/>
      </c>
      <c r="C459" s="33" t="str">
        <f>IF(OR(SD!A455=""),"",SD!A455)</f>
        <v/>
      </c>
      <c r="D459" s="33" t="str">
        <f>IF(OR(SD!C455=""),"",SD!C455)</f>
        <v/>
      </c>
      <c r="E459" s="33" t="str">
        <f>IF(OR(SD!E455=""),"",SD!E455)</f>
        <v/>
      </c>
      <c r="F459" s="33" t="str">
        <f>IF(OR(SD!G455=""),"",SD!G455)</f>
        <v/>
      </c>
      <c r="G459" s="33" t="str">
        <f>IF(OR(SD!I455=""),"",SD!I455)</f>
        <v/>
      </c>
      <c r="H459" s="33" t="str">
        <f>IF(OR(SD!O455=""),"",SD!O455)</f>
        <v/>
      </c>
      <c r="I459" s="34" t="str">
        <f>IF(OR(SD!V455=""),"",SD!V455)</f>
        <v/>
      </c>
      <c r="J459" s="35" t="str">
        <f>IF(SD!D455="","",SD!D455)</f>
        <v/>
      </c>
      <c r="K459" s="2"/>
    </row>
    <row r="460" spans="1:11" ht="15">
      <c r="A460" s="2"/>
      <c r="B460" s="32" t="str">
        <f>IF(E460="","",ROWS($B$6:B460))</f>
        <v/>
      </c>
      <c r="C460" s="33" t="str">
        <f>IF(OR(SD!A456=""),"",SD!A456)</f>
        <v/>
      </c>
      <c r="D460" s="33" t="str">
        <f>IF(OR(SD!C456=""),"",SD!C456)</f>
        <v/>
      </c>
      <c r="E460" s="33" t="str">
        <f>IF(OR(SD!E456=""),"",SD!E456)</f>
        <v/>
      </c>
      <c r="F460" s="33" t="str">
        <f>IF(OR(SD!G456=""),"",SD!G456)</f>
        <v/>
      </c>
      <c r="G460" s="33" t="str">
        <f>IF(OR(SD!I456=""),"",SD!I456)</f>
        <v/>
      </c>
      <c r="H460" s="33" t="str">
        <f>IF(OR(SD!O456=""),"",SD!O456)</f>
        <v/>
      </c>
      <c r="I460" s="34" t="str">
        <f>IF(OR(SD!V456=""),"",SD!V456)</f>
        <v/>
      </c>
      <c r="J460" s="35" t="str">
        <f>IF(SD!D456="","",SD!D456)</f>
        <v/>
      </c>
      <c r="K460" s="2"/>
    </row>
    <row r="461" spans="1:11" ht="15">
      <c r="A461" s="2"/>
      <c r="B461" s="32" t="str">
        <f>IF(E461="","",ROWS($B$6:B461))</f>
        <v/>
      </c>
      <c r="C461" s="33" t="str">
        <f>IF(OR(SD!A457=""),"",SD!A457)</f>
        <v/>
      </c>
      <c r="D461" s="33" t="str">
        <f>IF(OR(SD!C457=""),"",SD!C457)</f>
        <v/>
      </c>
      <c r="E461" s="33" t="str">
        <f>IF(OR(SD!E457=""),"",SD!E457)</f>
        <v/>
      </c>
      <c r="F461" s="33" t="str">
        <f>IF(OR(SD!G457=""),"",SD!G457)</f>
        <v/>
      </c>
      <c r="G461" s="33" t="str">
        <f>IF(OR(SD!I457=""),"",SD!I457)</f>
        <v/>
      </c>
      <c r="H461" s="33" t="str">
        <f>IF(OR(SD!O457=""),"",SD!O457)</f>
        <v/>
      </c>
      <c r="I461" s="34" t="str">
        <f>IF(OR(SD!V457=""),"",SD!V457)</f>
        <v/>
      </c>
      <c r="J461" s="35" t="str">
        <f>IF(SD!D457="","",SD!D457)</f>
        <v/>
      </c>
      <c r="K461" s="2"/>
    </row>
    <row r="462" spans="1:11" ht="15">
      <c r="A462" s="2"/>
      <c r="B462" s="32" t="str">
        <f>IF(E462="","",ROWS($B$6:B462))</f>
        <v/>
      </c>
      <c r="C462" s="33" t="str">
        <f>IF(OR(SD!A458=""),"",SD!A458)</f>
        <v/>
      </c>
      <c r="D462" s="33" t="str">
        <f>IF(OR(SD!C458=""),"",SD!C458)</f>
        <v/>
      </c>
      <c r="E462" s="33" t="str">
        <f>IF(OR(SD!E458=""),"",SD!E458)</f>
        <v/>
      </c>
      <c r="F462" s="33" t="str">
        <f>IF(OR(SD!G458=""),"",SD!G458)</f>
        <v/>
      </c>
      <c r="G462" s="33" t="str">
        <f>IF(OR(SD!I458=""),"",SD!I458)</f>
        <v/>
      </c>
      <c r="H462" s="33" t="str">
        <f>IF(OR(SD!O458=""),"",SD!O458)</f>
        <v/>
      </c>
      <c r="I462" s="34" t="str">
        <f>IF(OR(SD!V458=""),"",SD!V458)</f>
        <v/>
      </c>
      <c r="J462" s="35" t="str">
        <f>IF(SD!D458="","",SD!D458)</f>
        <v/>
      </c>
      <c r="K462" s="2"/>
    </row>
    <row r="463" spans="1:11" ht="15">
      <c r="A463" s="2"/>
      <c r="B463" s="32" t="str">
        <f>IF(E463="","",ROWS($B$6:B463))</f>
        <v/>
      </c>
      <c r="C463" s="33" t="str">
        <f>IF(OR(SD!A459=""),"",SD!A459)</f>
        <v/>
      </c>
      <c r="D463" s="33" t="str">
        <f>IF(OR(SD!C459=""),"",SD!C459)</f>
        <v/>
      </c>
      <c r="E463" s="33" t="str">
        <f>IF(OR(SD!E459=""),"",SD!E459)</f>
        <v/>
      </c>
      <c r="F463" s="33" t="str">
        <f>IF(OR(SD!G459=""),"",SD!G459)</f>
        <v/>
      </c>
      <c r="G463" s="33" t="str">
        <f>IF(OR(SD!I459=""),"",SD!I459)</f>
        <v/>
      </c>
      <c r="H463" s="33" t="str">
        <f>IF(OR(SD!O459=""),"",SD!O459)</f>
        <v/>
      </c>
      <c r="I463" s="34" t="str">
        <f>IF(OR(SD!V459=""),"",SD!V459)</f>
        <v/>
      </c>
      <c r="J463" s="35" t="str">
        <f>IF(SD!D459="","",SD!D459)</f>
        <v/>
      </c>
      <c r="K463" s="2"/>
    </row>
    <row r="464" spans="1:11" ht="15">
      <c r="A464" s="2"/>
      <c r="B464" s="32" t="str">
        <f>IF(E464="","",ROWS($B$6:B464))</f>
        <v/>
      </c>
      <c r="C464" s="33" t="str">
        <f>IF(OR(SD!A460=""),"",SD!A460)</f>
        <v/>
      </c>
      <c r="D464" s="33" t="str">
        <f>IF(OR(SD!C460=""),"",SD!C460)</f>
        <v/>
      </c>
      <c r="E464" s="33" t="str">
        <f>IF(OR(SD!E460=""),"",SD!E460)</f>
        <v/>
      </c>
      <c r="F464" s="33" t="str">
        <f>IF(OR(SD!G460=""),"",SD!G460)</f>
        <v/>
      </c>
      <c r="G464" s="33" t="str">
        <f>IF(OR(SD!I460=""),"",SD!I460)</f>
        <v/>
      </c>
      <c r="H464" s="33" t="str">
        <f>IF(OR(SD!O460=""),"",SD!O460)</f>
        <v/>
      </c>
      <c r="I464" s="34" t="str">
        <f>IF(OR(SD!V460=""),"",SD!V460)</f>
        <v/>
      </c>
      <c r="J464" s="35" t="str">
        <f>IF(SD!D460="","",SD!D460)</f>
        <v/>
      </c>
      <c r="K464" s="2"/>
    </row>
    <row r="465" spans="1:11" ht="15">
      <c r="A465" s="2"/>
      <c r="B465" s="32" t="str">
        <f>IF(E465="","",ROWS($B$6:B465))</f>
        <v/>
      </c>
      <c r="C465" s="33" t="str">
        <f>IF(OR(SD!A461=""),"",SD!A461)</f>
        <v/>
      </c>
      <c r="D465" s="33" t="str">
        <f>IF(OR(SD!C461=""),"",SD!C461)</f>
        <v/>
      </c>
      <c r="E465" s="33" t="str">
        <f>IF(OR(SD!E461=""),"",SD!E461)</f>
        <v/>
      </c>
      <c r="F465" s="33" t="str">
        <f>IF(OR(SD!G461=""),"",SD!G461)</f>
        <v/>
      </c>
      <c r="G465" s="33" t="str">
        <f>IF(OR(SD!I461=""),"",SD!I461)</f>
        <v/>
      </c>
      <c r="H465" s="33" t="str">
        <f>IF(OR(SD!O461=""),"",SD!O461)</f>
        <v/>
      </c>
      <c r="I465" s="34" t="str">
        <f>IF(OR(SD!V461=""),"",SD!V461)</f>
        <v/>
      </c>
      <c r="J465" s="35" t="str">
        <f>IF(SD!D461="","",SD!D461)</f>
        <v/>
      </c>
      <c r="K465" s="2"/>
    </row>
    <row r="466" spans="1:11" ht="15">
      <c r="A466" s="2"/>
      <c r="B466" s="32" t="str">
        <f>IF(E466="","",ROWS($B$6:B466))</f>
        <v/>
      </c>
      <c r="C466" s="33" t="str">
        <f>IF(OR(SD!A462=""),"",SD!A462)</f>
        <v/>
      </c>
      <c r="D466" s="33" t="str">
        <f>IF(OR(SD!C462=""),"",SD!C462)</f>
        <v/>
      </c>
      <c r="E466" s="33" t="str">
        <f>IF(OR(SD!E462=""),"",SD!E462)</f>
        <v/>
      </c>
      <c r="F466" s="33" t="str">
        <f>IF(OR(SD!G462=""),"",SD!G462)</f>
        <v/>
      </c>
      <c r="G466" s="33" t="str">
        <f>IF(OR(SD!I462=""),"",SD!I462)</f>
        <v/>
      </c>
      <c r="H466" s="33" t="str">
        <f>IF(OR(SD!O462=""),"",SD!O462)</f>
        <v/>
      </c>
      <c r="I466" s="34" t="str">
        <f>IF(OR(SD!V462=""),"",SD!V462)</f>
        <v/>
      </c>
      <c r="J466" s="35" t="str">
        <f>IF(SD!D462="","",SD!D462)</f>
        <v/>
      </c>
      <c r="K466" s="2"/>
    </row>
    <row r="467" spans="1:11" ht="15">
      <c r="A467" s="2"/>
      <c r="B467" s="32" t="str">
        <f>IF(E467="","",ROWS($B$6:B467))</f>
        <v/>
      </c>
      <c r="C467" s="33" t="str">
        <f>IF(OR(SD!A463=""),"",SD!A463)</f>
        <v/>
      </c>
      <c r="D467" s="33" t="str">
        <f>IF(OR(SD!C463=""),"",SD!C463)</f>
        <v/>
      </c>
      <c r="E467" s="33" t="str">
        <f>IF(OR(SD!E463=""),"",SD!E463)</f>
        <v/>
      </c>
      <c r="F467" s="33" t="str">
        <f>IF(OR(SD!G463=""),"",SD!G463)</f>
        <v/>
      </c>
      <c r="G467" s="33" t="str">
        <f>IF(OR(SD!I463=""),"",SD!I463)</f>
        <v/>
      </c>
      <c r="H467" s="33" t="str">
        <f>IF(OR(SD!O463=""),"",SD!O463)</f>
        <v/>
      </c>
      <c r="I467" s="34" t="str">
        <f>IF(OR(SD!V463=""),"",SD!V463)</f>
        <v/>
      </c>
      <c r="J467" s="35" t="str">
        <f>IF(SD!D463="","",SD!D463)</f>
        <v/>
      </c>
      <c r="K467" s="2"/>
    </row>
    <row r="468" spans="1:11" ht="15">
      <c r="A468" s="2"/>
      <c r="B468" s="32" t="str">
        <f>IF(E468="","",ROWS($B$6:B468))</f>
        <v/>
      </c>
      <c r="C468" s="33" t="str">
        <f>IF(OR(SD!A464=""),"",SD!A464)</f>
        <v/>
      </c>
      <c r="D468" s="33" t="str">
        <f>IF(OR(SD!C464=""),"",SD!C464)</f>
        <v/>
      </c>
      <c r="E468" s="33" t="str">
        <f>IF(OR(SD!E464=""),"",SD!E464)</f>
        <v/>
      </c>
      <c r="F468" s="33" t="str">
        <f>IF(OR(SD!G464=""),"",SD!G464)</f>
        <v/>
      </c>
      <c r="G468" s="33" t="str">
        <f>IF(OR(SD!I464=""),"",SD!I464)</f>
        <v/>
      </c>
      <c r="H468" s="33" t="str">
        <f>IF(OR(SD!O464=""),"",SD!O464)</f>
        <v/>
      </c>
      <c r="I468" s="34" t="str">
        <f>IF(OR(SD!V464=""),"",SD!V464)</f>
        <v/>
      </c>
      <c r="J468" s="35" t="str">
        <f>IF(SD!D464="","",SD!D464)</f>
        <v/>
      </c>
      <c r="K468" s="2"/>
    </row>
    <row r="469" spans="1:11" ht="15">
      <c r="A469" s="2"/>
      <c r="B469" s="32" t="str">
        <f>IF(E469="","",ROWS($B$6:B469))</f>
        <v/>
      </c>
      <c r="C469" s="33" t="str">
        <f>IF(OR(SD!A465=""),"",SD!A465)</f>
        <v/>
      </c>
      <c r="D469" s="33" t="str">
        <f>IF(OR(SD!C465=""),"",SD!C465)</f>
        <v/>
      </c>
      <c r="E469" s="33" t="str">
        <f>IF(OR(SD!E465=""),"",SD!E465)</f>
        <v/>
      </c>
      <c r="F469" s="33" t="str">
        <f>IF(OR(SD!G465=""),"",SD!G465)</f>
        <v/>
      </c>
      <c r="G469" s="33" t="str">
        <f>IF(OR(SD!I465=""),"",SD!I465)</f>
        <v/>
      </c>
      <c r="H469" s="33" t="str">
        <f>IF(OR(SD!O465=""),"",SD!O465)</f>
        <v/>
      </c>
      <c r="I469" s="34" t="str">
        <f>IF(OR(SD!V465=""),"",SD!V465)</f>
        <v/>
      </c>
      <c r="J469" s="35" t="str">
        <f>IF(SD!D465="","",SD!D465)</f>
        <v/>
      </c>
      <c r="K469" s="2"/>
    </row>
    <row r="470" spans="1:11" ht="15">
      <c r="A470" s="2"/>
      <c r="B470" s="32" t="str">
        <f>IF(E470="","",ROWS($B$6:B470))</f>
        <v/>
      </c>
      <c r="C470" s="33" t="str">
        <f>IF(OR(SD!A466=""),"",SD!A466)</f>
        <v/>
      </c>
      <c r="D470" s="33" t="str">
        <f>IF(OR(SD!C466=""),"",SD!C466)</f>
        <v/>
      </c>
      <c r="E470" s="33" t="str">
        <f>IF(OR(SD!E466=""),"",SD!E466)</f>
        <v/>
      </c>
      <c r="F470" s="33" t="str">
        <f>IF(OR(SD!G466=""),"",SD!G466)</f>
        <v/>
      </c>
      <c r="G470" s="33" t="str">
        <f>IF(OR(SD!I466=""),"",SD!I466)</f>
        <v/>
      </c>
      <c r="H470" s="33" t="str">
        <f>IF(OR(SD!O466=""),"",SD!O466)</f>
        <v/>
      </c>
      <c r="I470" s="34" t="str">
        <f>IF(OR(SD!V466=""),"",SD!V466)</f>
        <v/>
      </c>
      <c r="J470" s="35" t="str">
        <f>IF(SD!D466="","",SD!D466)</f>
        <v/>
      </c>
      <c r="K470" s="2"/>
    </row>
    <row r="471" spans="1:11" ht="15">
      <c r="A471" s="2"/>
      <c r="B471" s="32" t="str">
        <f>IF(E471="","",ROWS($B$6:B471))</f>
        <v/>
      </c>
      <c r="C471" s="33" t="str">
        <f>IF(OR(SD!A467=""),"",SD!A467)</f>
        <v/>
      </c>
      <c r="D471" s="33" t="str">
        <f>IF(OR(SD!C467=""),"",SD!C467)</f>
        <v/>
      </c>
      <c r="E471" s="33" t="str">
        <f>IF(OR(SD!E467=""),"",SD!E467)</f>
        <v/>
      </c>
      <c r="F471" s="33" t="str">
        <f>IF(OR(SD!G467=""),"",SD!G467)</f>
        <v/>
      </c>
      <c r="G471" s="33" t="str">
        <f>IF(OR(SD!I467=""),"",SD!I467)</f>
        <v/>
      </c>
      <c r="H471" s="33" t="str">
        <f>IF(OR(SD!O467=""),"",SD!O467)</f>
        <v/>
      </c>
      <c r="I471" s="34" t="str">
        <f>IF(OR(SD!V467=""),"",SD!V467)</f>
        <v/>
      </c>
      <c r="J471" s="35" t="str">
        <f>IF(SD!D467="","",SD!D467)</f>
        <v/>
      </c>
      <c r="K471" s="2"/>
    </row>
    <row r="472" spans="1:11" ht="15">
      <c r="A472" s="2"/>
      <c r="B472" s="32" t="str">
        <f>IF(E472="","",ROWS($B$6:B472))</f>
        <v/>
      </c>
      <c r="C472" s="33" t="str">
        <f>IF(OR(SD!A468=""),"",SD!A468)</f>
        <v/>
      </c>
      <c r="D472" s="33" t="str">
        <f>IF(OR(SD!C468=""),"",SD!C468)</f>
        <v/>
      </c>
      <c r="E472" s="33" t="str">
        <f>IF(OR(SD!E468=""),"",SD!E468)</f>
        <v/>
      </c>
      <c r="F472" s="33" t="str">
        <f>IF(OR(SD!G468=""),"",SD!G468)</f>
        <v/>
      </c>
      <c r="G472" s="33" t="str">
        <f>IF(OR(SD!I468=""),"",SD!I468)</f>
        <v/>
      </c>
      <c r="H472" s="33" t="str">
        <f>IF(OR(SD!O468=""),"",SD!O468)</f>
        <v/>
      </c>
      <c r="I472" s="34" t="str">
        <f>IF(OR(SD!V468=""),"",SD!V468)</f>
        <v/>
      </c>
      <c r="J472" s="35" t="str">
        <f>IF(SD!D468="","",SD!D468)</f>
        <v/>
      </c>
      <c r="K472" s="2"/>
    </row>
    <row r="473" spans="1:11" ht="15">
      <c r="A473" s="2"/>
      <c r="B473" s="32" t="str">
        <f>IF(E473="","",ROWS($B$6:B473))</f>
        <v/>
      </c>
      <c r="C473" s="33" t="str">
        <f>IF(OR(SD!A469=""),"",SD!A469)</f>
        <v/>
      </c>
      <c r="D473" s="33" t="str">
        <f>IF(OR(SD!C469=""),"",SD!C469)</f>
        <v/>
      </c>
      <c r="E473" s="33" t="str">
        <f>IF(OR(SD!E469=""),"",SD!E469)</f>
        <v/>
      </c>
      <c r="F473" s="33" t="str">
        <f>IF(OR(SD!G469=""),"",SD!G469)</f>
        <v/>
      </c>
      <c r="G473" s="33" t="str">
        <f>IF(OR(SD!I469=""),"",SD!I469)</f>
        <v/>
      </c>
      <c r="H473" s="33" t="str">
        <f>IF(OR(SD!O469=""),"",SD!O469)</f>
        <v/>
      </c>
      <c r="I473" s="34" t="str">
        <f>IF(OR(SD!V469=""),"",SD!V469)</f>
        <v/>
      </c>
      <c r="J473" s="35" t="str">
        <f>IF(SD!D469="","",SD!D469)</f>
        <v/>
      </c>
      <c r="K473" s="2"/>
    </row>
    <row r="474" spans="1:11" ht="15">
      <c r="A474" s="2"/>
      <c r="B474" s="32" t="str">
        <f>IF(E474="","",ROWS($B$6:B474))</f>
        <v/>
      </c>
      <c r="C474" s="33" t="str">
        <f>IF(OR(SD!A470=""),"",SD!A470)</f>
        <v/>
      </c>
      <c r="D474" s="33" t="str">
        <f>IF(OR(SD!C470=""),"",SD!C470)</f>
        <v/>
      </c>
      <c r="E474" s="33" t="str">
        <f>IF(OR(SD!E470=""),"",SD!E470)</f>
        <v/>
      </c>
      <c r="F474" s="33" t="str">
        <f>IF(OR(SD!G470=""),"",SD!G470)</f>
        <v/>
      </c>
      <c r="G474" s="33" t="str">
        <f>IF(OR(SD!I470=""),"",SD!I470)</f>
        <v/>
      </c>
      <c r="H474" s="33" t="str">
        <f>IF(OR(SD!O470=""),"",SD!O470)</f>
        <v/>
      </c>
      <c r="I474" s="34" t="str">
        <f>IF(OR(SD!V470=""),"",SD!V470)</f>
        <v/>
      </c>
      <c r="J474" s="35" t="str">
        <f>IF(SD!D470="","",SD!D470)</f>
        <v/>
      </c>
      <c r="K474" s="2"/>
    </row>
    <row r="475" spans="1:11" ht="15">
      <c r="A475" s="2"/>
      <c r="B475" s="32" t="str">
        <f>IF(E475="","",ROWS($B$6:B475))</f>
        <v/>
      </c>
      <c r="C475" s="33" t="str">
        <f>IF(OR(SD!A471=""),"",SD!A471)</f>
        <v/>
      </c>
      <c r="D475" s="33" t="str">
        <f>IF(OR(SD!C471=""),"",SD!C471)</f>
        <v/>
      </c>
      <c r="E475" s="33" t="str">
        <f>IF(OR(SD!E471=""),"",SD!E471)</f>
        <v/>
      </c>
      <c r="F475" s="33" t="str">
        <f>IF(OR(SD!G471=""),"",SD!G471)</f>
        <v/>
      </c>
      <c r="G475" s="33" t="str">
        <f>IF(OR(SD!I471=""),"",SD!I471)</f>
        <v/>
      </c>
      <c r="H475" s="33" t="str">
        <f>IF(OR(SD!O471=""),"",SD!O471)</f>
        <v/>
      </c>
      <c r="I475" s="34" t="str">
        <f>IF(OR(SD!V471=""),"",SD!V471)</f>
        <v/>
      </c>
      <c r="J475" s="35" t="str">
        <f>IF(SD!D471="","",SD!D471)</f>
        <v/>
      </c>
      <c r="K475" s="2"/>
    </row>
    <row r="476" spans="1:11" ht="15">
      <c r="A476" s="2"/>
      <c r="B476" s="32" t="str">
        <f>IF(E476="","",ROWS($B$6:B476))</f>
        <v/>
      </c>
      <c r="C476" s="33" t="str">
        <f>IF(OR(SD!A472=""),"",SD!A472)</f>
        <v/>
      </c>
      <c r="D476" s="33" t="str">
        <f>IF(OR(SD!C472=""),"",SD!C472)</f>
        <v/>
      </c>
      <c r="E476" s="33" t="str">
        <f>IF(OR(SD!E472=""),"",SD!E472)</f>
        <v/>
      </c>
      <c r="F476" s="33" t="str">
        <f>IF(OR(SD!G472=""),"",SD!G472)</f>
        <v/>
      </c>
      <c r="G476" s="33" t="str">
        <f>IF(OR(SD!I472=""),"",SD!I472)</f>
        <v/>
      </c>
      <c r="H476" s="33" t="str">
        <f>IF(OR(SD!O472=""),"",SD!O472)</f>
        <v/>
      </c>
      <c r="I476" s="34" t="str">
        <f>IF(OR(SD!V472=""),"",SD!V472)</f>
        <v/>
      </c>
      <c r="J476" s="35" t="str">
        <f>IF(SD!D472="","",SD!D472)</f>
        <v/>
      </c>
      <c r="K476" s="2"/>
    </row>
    <row r="477" spans="1:11" ht="15">
      <c r="A477" s="2"/>
      <c r="B477" s="32" t="str">
        <f>IF(E477="","",ROWS($B$6:B477))</f>
        <v/>
      </c>
      <c r="C477" s="33" t="str">
        <f>IF(OR(SD!A473=""),"",SD!A473)</f>
        <v/>
      </c>
      <c r="D477" s="33" t="str">
        <f>IF(OR(SD!C473=""),"",SD!C473)</f>
        <v/>
      </c>
      <c r="E477" s="33" t="str">
        <f>IF(OR(SD!E473=""),"",SD!E473)</f>
        <v/>
      </c>
      <c r="F477" s="33" t="str">
        <f>IF(OR(SD!G473=""),"",SD!G473)</f>
        <v/>
      </c>
      <c r="G477" s="33" t="str">
        <f>IF(OR(SD!I473=""),"",SD!I473)</f>
        <v/>
      </c>
      <c r="H477" s="33" t="str">
        <f>IF(OR(SD!O473=""),"",SD!O473)</f>
        <v/>
      </c>
      <c r="I477" s="34" t="str">
        <f>IF(OR(SD!V473=""),"",SD!V473)</f>
        <v/>
      </c>
      <c r="J477" s="35" t="str">
        <f>IF(SD!D473="","",SD!D473)</f>
        <v/>
      </c>
      <c r="K477" s="2"/>
    </row>
    <row r="478" spans="1:11" ht="15">
      <c r="A478" s="2"/>
      <c r="B478" s="32" t="str">
        <f>IF(E478="","",ROWS($B$6:B478))</f>
        <v/>
      </c>
      <c r="C478" s="33" t="str">
        <f>IF(OR(SD!A474=""),"",SD!A474)</f>
        <v/>
      </c>
      <c r="D478" s="33" t="str">
        <f>IF(OR(SD!C474=""),"",SD!C474)</f>
        <v/>
      </c>
      <c r="E478" s="33" t="str">
        <f>IF(OR(SD!E474=""),"",SD!E474)</f>
        <v/>
      </c>
      <c r="F478" s="33" t="str">
        <f>IF(OR(SD!G474=""),"",SD!G474)</f>
        <v/>
      </c>
      <c r="G478" s="33" t="str">
        <f>IF(OR(SD!I474=""),"",SD!I474)</f>
        <v/>
      </c>
      <c r="H478" s="33" t="str">
        <f>IF(OR(SD!O474=""),"",SD!O474)</f>
        <v/>
      </c>
      <c r="I478" s="34" t="str">
        <f>IF(OR(SD!V474=""),"",SD!V474)</f>
        <v/>
      </c>
      <c r="J478" s="35" t="str">
        <f>IF(SD!D474="","",SD!D474)</f>
        <v/>
      </c>
      <c r="K478" s="2"/>
    </row>
    <row r="479" spans="1:11" ht="15">
      <c r="A479" s="2"/>
      <c r="B479" s="32" t="str">
        <f>IF(E479="","",ROWS($B$6:B479))</f>
        <v/>
      </c>
      <c r="C479" s="33" t="str">
        <f>IF(OR(SD!A475=""),"",SD!A475)</f>
        <v/>
      </c>
      <c r="D479" s="33" t="str">
        <f>IF(OR(SD!C475=""),"",SD!C475)</f>
        <v/>
      </c>
      <c r="E479" s="33" t="str">
        <f>IF(OR(SD!E475=""),"",SD!E475)</f>
        <v/>
      </c>
      <c r="F479" s="33" t="str">
        <f>IF(OR(SD!G475=""),"",SD!G475)</f>
        <v/>
      </c>
      <c r="G479" s="33" t="str">
        <f>IF(OR(SD!I475=""),"",SD!I475)</f>
        <v/>
      </c>
      <c r="H479" s="33" t="str">
        <f>IF(OR(SD!O475=""),"",SD!O475)</f>
        <v/>
      </c>
      <c r="I479" s="34" t="str">
        <f>IF(OR(SD!V475=""),"",SD!V475)</f>
        <v/>
      </c>
      <c r="J479" s="35" t="str">
        <f>IF(SD!D475="","",SD!D475)</f>
        <v/>
      </c>
      <c r="K479" s="2"/>
    </row>
    <row r="480" spans="1:11" ht="15">
      <c r="A480" s="2"/>
      <c r="B480" s="32" t="str">
        <f>IF(E480="","",ROWS($B$6:B480))</f>
        <v/>
      </c>
      <c r="C480" s="33" t="str">
        <f>IF(OR(SD!A476=""),"",SD!A476)</f>
        <v/>
      </c>
      <c r="D480" s="33" t="str">
        <f>IF(OR(SD!C476=""),"",SD!C476)</f>
        <v/>
      </c>
      <c r="E480" s="33" t="str">
        <f>IF(OR(SD!E476=""),"",SD!E476)</f>
        <v/>
      </c>
      <c r="F480" s="33" t="str">
        <f>IF(OR(SD!G476=""),"",SD!G476)</f>
        <v/>
      </c>
      <c r="G480" s="33" t="str">
        <f>IF(OR(SD!I476=""),"",SD!I476)</f>
        <v/>
      </c>
      <c r="H480" s="33" t="str">
        <f>IF(OR(SD!O476=""),"",SD!O476)</f>
        <v/>
      </c>
      <c r="I480" s="34" t="str">
        <f>IF(OR(SD!V476=""),"",SD!V476)</f>
        <v/>
      </c>
      <c r="J480" s="35" t="str">
        <f>IF(SD!D476="","",SD!D476)</f>
        <v/>
      </c>
      <c r="K480" s="2"/>
    </row>
    <row r="481" spans="1:11" ht="15">
      <c r="A481" s="2"/>
      <c r="B481" s="32" t="str">
        <f>IF(E481="","",ROWS($B$6:B481))</f>
        <v/>
      </c>
      <c r="C481" s="33" t="str">
        <f>IF(OR(SD!A477=""),"",SD!A477)</f>
        <v/>
      </c>
      <c r="D481" s="33" t="str">
        <f>IF(OR(SD!C477=""),"",SD!C477)</f>
        <v/>
      </c>
      <c r="E481" s="33" t="str">
        <f>IF(OR(SD!E477=""),"",SD!E477)</f>
        <v/>
      </c>
      <c r="F481" s="33" t="str">
        <f>IF(OR(SD!G477=""),"",SD!G477)</f>
        <v/>
      </c>
      <c r="G481" s="33" t="str">
        <f>IF(OR(SD!I477=""),"",SD!I477)</f>
        <v/>
      </c>
      <c r="H481" s="33" t="str">
        <f>IF(OR(SD!O477=""),"",SD!O477)</f>
        <v/>
      </c>
      <c r="I481" s="34" t="str">
        <f>IF(OR(SD!V477=""),"",SD!V477)</f>
        <v/>
      </c>
      <c r="J481" s="35" t="str">
        <f>IF(SD!D477="","",SD!D477)</f>
        <v/>
      </c>
      <c r="K481" s="2"/>
    </row>
    <row r="482" spans="1:11" ht="15">
      <c r="A482" s="2"/>
      <c r="B482" s="32" t="str">
        <f>IF(E482="","",ROWS($B$6:B482))</f>
        <v/>
      </c>
      <c r="C482" s="33" t="str">
        <f>IF(OR(SD!A478=""),"",SD!A478)</f>
        <v/>
      </c>
      <c r="D482" s="33" t="str">
        <f>IF(OR(SD!C478=""),"",SD!C478)</f>
        <v/>
      </c>
      <c r="E482" s="33" t="str">
        <f>IF(OR(SD!E478=""),"",SD!E478)</f>
        <v/>
      </c>
      <c r="F482" s="33" t="str">
        <f>IF(OR(SD!G478=""),"",SD!G478)</f>
        <v/>
      </c>
      <c r="G482" s="33" t="str">
        <f>IF(OR(SD!I478=""),"",SD!I478)</f>
        <v/>
      </c>
      <c r="H482" s="33" t="str">
        <f>IF(OR(SD!O478=""),"",SD!O478)</f>
        <v/>
      </c>
      <c r="I482" s="34" t="str">
        <f>IF(OR(SD!V478=""),"",SD!V478)</f>
        <v/>
      </c>
      <c r="J482" s="35" t="str">
        <f>IF(SD!D478="","",SD!D478)</f>
        <v/>
      </c>
      <c r="K482" s="2"/>
    </row>
    <row r="483" spans="1:11" ht="15">
      <c r="A483" s="2"/>
      <c r="B483" s="32" t="str">
        <f>IF(E483="","",ROWS($B$6:B483))</f>
        <v/>
      </c>
      <c r="C483" s="33" t="str">
        <f>IF(OR(SD!A479=""),"",SD!A479)</f>
        <v/>
      </c>
      <c r="D483" s="33" t="str">
        <f>IF(OR(SD!C479=""),"",SD!C479)</f>
        <v/>
      </c>
      <c r="E483" s="33" t="str">
        <f>IF(OR(SD!E479=""),"",SD!E479)</f>
        <v/>
      </c>
      <c r="F483" s="33" t="str">
        <f>IF(OR(SD!G479=""),"",SD!G479)</f>
        <v/>
      </c>
      <c r="G483" s="33" t="str">
        <f>IF(OR(SD!I479=""),"",SD!I479)</f>
        <v/>
      </c>
      <c r="H483" s="33" t="str">
        <f>IF(OR(SD!O479=""),"",SD!O479)</f>
        <v/>
      </c>
      <c r="I483" s="34" t="str">
        <f>IF(OR(SD!V479=""),"",SD!V479)</f>
        <v/>
      </c>
      <c r="J483" s="35" t="str">
        <f>IF(SD!D479="","",SD!D479)</f>
        <v/>
      </c>
      <c r="K483" s="2"/>
    </row>
    <row r="484" spans="1:11" ht="15">
      <c r="A484" s="2"/>
      <c r="B484" s="32" t="str">
        <f>IF(E484="","",ROWS($B$6:B484))</f>
        <v/>
      </c>
      <c r="C484" s="33" t="str">
        <f>IF(OR(SD!A480=""),"",SD!A480)</f>
        <v/>
      </c>
      <c r="D484" s="33" t="str">
        <f>IF(OR(SD!C480=""),"",SD!C480)</f>
        <v/>
      </c>
      <c r="E484" s="33" t="str">
        <f>IF(OR(SD!E480=""),"",SD!E480)</f>
        <v/>
      </c>
      <c r="F484" s="33" t="str">
        <f>IF(OR(SD!G480=""),"",SD!G480)</f>
        <v/>
      </c>
      <c r="G484" s="33" t="str">
        <f>IF(OR(SD!I480=""),"",SD!I480)</f>
        <v/>
      </c>
      <c r="H484" s="33" t="str">
        <f>IF(OR(SD!O480=""),"",SD!O480)</f>
        <v/>
      </c>
      <c r="I484" s="34" t="str">
        <f>IF(OR(SD!V480=""),"",SD!V480)</f>
        <v/>
      </c>
      <c r="J484" s="35" t="str">
        <f>IF(SD!D480="","",SD!D480)</f>
        <v/>
      </c>
      <c r="K484" s="2"/>
    </row>
    <row r="485" spans="1:11" ht="15">
      <c r="A485" s="2"/>
      <c r="B485" s="32" t="str">
        <f>IF(E485="","",ROWS($B$6:B485))</f>
        <v/>
      </c>
      <c r="C485" s="33" t="str">
        <f>IF(OR(SD!A481=""),"",SD!A481)</f>
        <v/>
      </c>
      <c r="D485" s="33" t="str">
        <f>IF(OR(SD!C481=""),"",SD!C481)</f>
        <v/>
      </c>
      <c r="E485" s="33" t="str">
        <f>IF(OR(SD!E481=""),"",SD!E481)</f>
        <v/>
      </c>
      <c r="F485" s="33" t="str">
        <f>IF(OR(SD!G481=""),"",SD!G481)</f>
        <v/>
      </c>
      <c r="G485" s="33" t="str">
        <f>IF(OR(SD!I481=""),"",SD!I481)</f>
        <v/>
      </c>
      <c r="H485" s="33" t="str">
        <f>IF(OR(SD!O481=""),"",SD!O481)</f>
        <v/>
      </c>
      <c r="I485" s="34" t="str">
        <f>IF(OR(SD!V481=""),"",SD!V481)</f>
        <v/>
      </c>
      <c r="J485" s="35" t="str">
        <f>IF(SD!D481="","",SD!D481)</f>
        <v/>
      </c>
      <c r="K485" s="2"/>
    </row>
    <row r="486" spans="1:11" ht="15">
      <c r="A486" s="2"/>
      <c r="B486" s="32" t="str">
        <f>IF(E486="","",ROWS($B$6:B486))</f>
        <v/>
      </c>
      <c r="C486" s="33" t="str">
        <f>IF(OR(SD!A482=""),"",SD!A482)</f>
        <v/>
      </c>
      <c r="D486" s="33" t="str">
        <f>IF(OR(SD!C482=""),"",SD!C482)</f>
        <v/>
      </c>
      <c r="E486" s="33" t="str">
        <f>IF(OR(SD!E482=""),"",SD!E482)</f>
        <v/>
      </c>
      <c r="F486" s="33" t="str">
        <f>IF(OR(SD!G482=""),"",SD!G482)</f>
        <v/>
      </c>
      <c r="G486" s="33" t="str">
        <f>IF(OR(SD!I482=""),"",SD!I482)</f>
        <v/>
      </c>
      <c r="H486" s="33" t="str">
        <f>IF(OR(SD!O482=""),"",SD!O482)</f>
        <v/>
      </c>
      <c r="I486" s="34" t="str">
        <f>IF(OR(SD!V482=""),"",SD!V482)</f>
        <v/>
      </c>
      <c r="J486" s="35" t="str">
        <f>IF(SD!D482="","",SD!D482)</f>
        <v/>
      </c>
      <c r="K486" s="2"/>
    </row>
    <row r="487" spans="1:11" ht="15">
      <c r="A487" s="2"/>
      <c r="B487" s="32" t="str">
        <f>IF(E487="","",ROWS($B$6:B487))</f>
        <v/>
      </c>
      <c r="C487" s="33" t="str">
        <f>IF(OR(SD!A483=""),"",SD!A483)</f>
        <v/>
      </c>
      <c r="D487" s="33" t="str">
        <f>IF(OR(SD!C483=""),"",SD!C483)</f>
        <v/>
      </c>
      <c r="E487" s="33" t="str">
        <f>IF(OR(SD!E483=""),"",SD!E483)</f>
        <v/>
      </c>
      <c r="F487" s="33" t="str">
        <f>IF(OR(SD!G483=""),"",SD!G483)</f>
        <v/>
      </c>
      <c r="G487" s="33" t="str">
        <f>IF(OR(SD!I483=""),"",SD!I483)</f>
        <v/>
      </c>
      <c r="H487" s="33" t="str">
        <f>IF(OR(SD!O483=""),"",SD!O483)</f>
        <v/>
      </c>
      <c r="I487" s="34" t="str">
        <f>IF(OR(SD!V483=""),"",SD!V483)</f>
        <v/>
      </c>
      <c r="J487" s="35" t="str">
        <f>IF(SD!D483="","",SD!D483)</f>
        <v/>
      </c>
      <c r="K487" s="2"/>
    </row>
    <row r="488" spans="1:11" ht="15">
      <c r="A488" s="2"/>
      <c r="B488" s="32" t="str">
        <f>IF(E488="","",ROWS($B$6:B488))</f>
        <v/>
      </c>
      <c r="C488" s="33" t="str">
        <f>IF(OR(SD!A484=""),"",SD!A484)</f>
        <v/>
      </c>
      <c r="D488" s="33" t="str">
        <f>IF(OR(SD!C484=""),"",SD!C484)</f>
        <v/>
      </c>
      <c r="E488" s="33" t="str">
        <f>IF(OR(SD!E484=""),"",SD!E484)</f>
        <v/>
      </c>
      <c r="F488" s="33" t="str">
        <f>IF(OR(SD!G484=""),"",SD!G484)</f>
        <v/>
      </c>
      <c r="G488" s="33" t="str">
        <f>IF(OR(SD!I484=""),"",SD!I484)</f>
        <v/>
      </c>
      <c r="H488" s="33" t="str">
        <f>IF(OR(SD!O484=""),"",SD!O484)</f>
        <v/>
      </c>
      <c r="I488" s="34" t="str">
        <f>IF(OR(SD!V484=""),"",SD!V484)</f>
        <v/>
      </c>
      <c r="J488" s="35" t="str">
        <f>IF(SD!D484="","",SD!D484)</f>
        <v/>
      </c>
      <c r="K488" s="2"/>
    </row>
    <row r="489" spans="1:11" ht="15">
      <c r="A489" s="2"/>
      <c r="B489" s="32" t="str">
        <f>IF(E489="","",ROWS($B$6:B489))</f>
        <v/>
      </c>
      <c r="C489" s="33" t="str">
        <f>IF(OR(SD!A485=""),"",SD!A485)</f>
        <v/>
      </c>
      <c r="D489" s="33" t="str">
        <f>IF(OR(SD!C485=""),"",SD!C485)</f>
        <v/>
      </c>
      <c r="E489" s="33" t="str">
        <f>IF(OR(SD!E485=""),"",SD!E485)</f>
        <v/>
      </c>
      <c r="F489" s="33" t="str">
        <f>IF(OR(SD!G485=""),"",SD!G485)</f>
        <v/>
      </c>
      <c r="G489" s="33" t="str">
        <f>IF(OR(SD!I485=""),"",SD!I485)</f>
        <v/>
      </c>
      <c r="H489" s="33" t="str">
        <f>IF(OR(SD!O485=""),"",SD!O485)</f>
        <v/>
      </c>
      <c r="I489" s="34" t="str">
        <f>IF(OR(SD!V485=""),"",SD!V485)</f>
        <v/>
      </c>
      <c r="J489" s="35" t="str">
        <f>IF(SD!D485="","",SD!D485)</f>
        <v/>
      </c>
      <c r="K489" s="2"/>
    </row>
    <row r="490" spans="1:11" ht="15">
      <c r="A490" s="2"/>
      <c r="B490" s="32" t="str">
        <f>IF(E490="","",ROWS($B$6:B490))</f>
        <v/>
      </c>
      <c r="C490" s="33" t="str">
        <f>IF(OR(SD!A486=""),"",SD!A486)</f>
        <v/>
      </c>
      <c r="D490" s="33" t="str">
        <f>IF(OR(SD!C486=""),"",SD!C486)</f>
        <v/>
      </c>
      <c r="E490" s="33" t="str">
        <f>IF(OR(SD!E486=""),"",SD!E486)</f>
        <v/>
      </c>
      <c r="F490" s="33" t="str">
        <f>IF(OR(SD!G486=""),"",SD!G486)</f>
        <v/>
      </c>
      <c r="G490" s="33" t="str">
        <f>IF(OR(SD!I486=""),"",SD!I486)</f>
        <v/>
      </c>
      <c r="H490" s="33" t="str">
        <f>IF(OR(SD!O486=""),"",SD!O486)</f>
        <v/>
      </c>
      <c r="I490" s="34" t="str">
        <f>IF(OR(SD!V486=""),"",SD!V486)</f>
        <v/>
      </c>
      <c r="J490" s="35" t="str">
        <f>IF(SD!D486="","",SD!D486)</f>
        <v/>
      </c>
      <c r="K490" s="2"/>
    </row>
    <row r="491" spans="1:11" ht="15">
      <c r="A491" s="2"/>
      <c r="B491" s="32" t="str">
        <f>IF(E491="","",ROWS($B$6:B491))</f>
        <v/>
      </c>
      <c r="C491" s="33" t="str">
        <f>IF(OR(SD!A487=""),"",SD!A487)</f>
        <v/>
      </c>
      <c r="D491" s="33" t="str">
        <f>IF(OR(SD!C487=""),"",SD!C487)</f>
        <v/>
      </c>
      <c r="E491" s="33" t="str">
        <f>IF(OR(SD!E487=""),"",SD!E487)</f>
        <v/>
      </c>
      <c r="F491" s="33" t="str">
        <f>IF(OR(SD!G487=""),"",SD!G487)</f>
        <v/>
      </c>
      <c r="G491" s="33" t="str">
        <f>IF(OR(SD!I487=""),"",SD!I487)</f>
        <v/>
      </c>
      <c r="H491" s="33" t="str">
        <f>IF(OR(SD!O487=""),"",SD!O487)</f>
        <v/>
      </c>
      <c r="I491" s="34" t="str">
        <f>IF(OR(SD!V487=""),"",SD!V487)</f>
        <v/>
      </c>
      <c r="J491" s="35" t="str">
        <f>IF(SD!D487="","",SD!D487)</f>
        <v/>
      </c>
      <c r="K491" s="2"/>
    </row>
    <row r="492" spans="1:11" ht="15">
      <c r="A492" s="2"/>
      <c r="B492" s="32" t="str">
        <f>IF(E492="","",ROWS($B$6:B492))</f>
        <v/>
      </c>
      <c r="C492" s="33" t="str">
        <f>IF(OR(SD!A488=""),"",SD!A488)</f>
        <v/>
      </c>
      <c r="D492" s="33" t="str">
        <f>IF(OR(SD!C488=""),"",SD!C488)</f>
        <v/>
      </c>
      <c r="E492" s="33" t="str">
        <f>IF(OR(SD!E488=""),"",SD!E488)</f>
        <v/>
      </c>
      <c r="F492" s="33" t="str">
        <f>IF(OR(SD!G488=""),"",SD!G488)</f>
        <v/>
      </c>
      <c r="G492" s="33" t="str">
        <f>IF(OR(SD!I488=""),"",SD!I488)</f>
        <v/>
      </c>
      <c r="H492" s="33" t="str">
        <f>IF(OR(SD!O488=""),"",SD!O488)</f>
        <v/>
      </c>
      <c r="I492" s="34" t="str">
        <f>IF(OR(SD!V488=""),"",SD!V488)</f>
        <v/>
      </c>
      <c r="J492" s="35" t="str">
        <f>IF(SD!D488="","",SD!D488)</f>
        <v/>
      </c>
      <c r="K492" s="2"/>
    </row>
    <row r="493" spans="1:11" ht="15">
      <c r="A493" s="2"/>
      <c r="B493" s="32" t="str">
        <f>IF(E493="","",ROWS($B$6:B493))</f>
        <v/>
      </c>
      <c r="C493" s="33" t="str">
        <f>IF(OR(SD!A489=""),"",SD!A489)</f>
        <v/>
      </c>
      <c r="D493" s="33" t="str">
        <f>IF(OR(SD!C489=""),"",SD!C489)</f>
        <v/>
      </c>
      <c r="E493" s="33" t="str">
        <f>IF(OR(SD!E489=""),"",SD!E489)</f>
        <v/>
      </c>
      <c r="F493" s="33" t="str">
        <f>IF(OR(SD!G489=""),"",SD!G489)</f>
        <v/>
      </c>
      <c r="G493" s="33" t="str">
        <f>IF(OR(SD!I489=""),"",SD!I489)</f>
        <v/>
      </c>
      <c r="H493" s="33" t="str">
        <f>IF(OR(SD!O489=""),"",SD!O489)</f>
        <v/>
      </c>
      <c r="I493" s="34" t="str">
        <f>IF(OR(SD!V489=""),"",SD!V489)</f>
        <v/>
      </c>
      <c r="J493" s="35" t="str">
        <f>IF(SD!D489="","",SD!D489)</f>
        <v/>
      </c>
      <c r="K493" s="2"/>
    </row>
    <row r="494" spans="1:11" ht="15">
      <c r="A494" s="2"/>
      <c r="B494" s="32" t="str">
        <f>IF(E494="","",ROWS($B$6:B494))</f>
        <v/>
      </c>
      <c r="C494" s="33" t="str">
        <f>IF(OR(SD!A490=""),"",SD!A490)</f>
        <v/>
      </c>
      <c r="D494" s="33" t="str">
        <f>IF(OR(SD!C490=""),"",SD!C490)</f>
        <v/>
      </c>
      <c r="E494" s="33" t="str">
        <f>IF(OR(SD!E490=""),"",SD!E490)</f>
        <v/>
      </c>
      <c r="F494" s="33" t="str">
        <f>IF(OR(SD!G490=""),"",SD!G490)</f>
        <v/>
      </c>
      <c r="G494" s="33" t="str">
        <f>IF(OR(SD!I490=""),"",SD!I490)</f>
        <v/>
      </c>
      <c r="H494" s="33" t="str">
        <f>IF(OR(SD!O490=""),"",SD!O490)</f>
        <v/>
      </c>
      <c r="I494" s="34" t="str">
        <f>IF(OR(SD!V490=""),"",SD!V490)</f>
        <v/>
      </c>
      <c r="J494" s="35" t="str">
        <f>IF(SD!D490="","",SD!D490)</f>
        <v/>
      </c>
      <c r="K494" s="2"/>
    </row>
    <row r="495" spans="1:11" ht="15">
      <c r="A495" s="2"/>
      <c r="B495" s="32" t="str">
        <f>IF(E495="","",ROWS($B$6:B495))</f>
        <v/>
      </c>
      <c r="C495" s="33" t="str">
        <f>IF(OR(SD!A491=""),"",SD!A491)</f>
        <v/>
      </c>
      <c r="D495" s="33" t="str">
        <f>IF(OR(SD!C491=""),"",SD!C491)</f>
        <v/>
      </c>
      <c r="E495" s="33" t="str">
        <f>IF(OR(SD!E491=""),"",SD!E491)</f>
        <v/>
      </c>
      <c r="F495" s="33" t="str">
        <f>IF(OR(SD!G491=""),"",SD!G491)</f>
        <v/>
      </c>
      <c r="G495" s="33" t="str">
        <f>IF(OR(SD!I491=""),"",SD!I491)</f>
        <v/>
      </c>
      <c r="H495" s="33" t="str">
        <f>IF(OR(SD!O491=""),"",SD!O491)</f>
        <v/>
      </c>
      <c r="I495" s="34" t="str">
        <f>IF(OR(SD!V491=""),"",SD!V491)</f>
        <v/>
      </c>
      <c r="J495" s="35" t="str">
        <f>IF(SD!D491="","",SD!D491)</f>
        <v/>
      </c>
      <c r="K495" s="2"/>
    </row>
    <row r="496" spans="1:11" ht="15">
      <c r="A496" s="2"/>
      <c r="B496" s="32" t="str">
        <f>IF(E496="","",ROWS($B$6:B496))</f>
        <v/>
      </c>
      <c r="C496" s="33" t="str">
        <f>IF(OR(SD!A492=""),"",SD!A492)</f>
        <v/>
      </c>
      <c r="D496" s="33" t="str">
        <f>IF(OR(SD!C492=""),"",SD!C492)</f>
        <v/>
      </c>
      <c r="E496" s="33" t="str">
        <f>IF(OR(SD!E492=""),"",SD!E492)</f>
        <v/>
      </c>
      <c r="F496" s="33" t="str">
        <f>IF(OR(SD!G492=""),"",SD!G492)</f>
        <v/>
      </c>
      <c r="G496" s="33" t="str">
        <f>IF(OR(SD!I492=""),"",SD!I492)</f>
        <v/>
      </c>
      <c r="H496" s="33" t="str">
        <f>IF(OR(SD!O492=""),"",SD!O492)</f>
        <v/>
      </c>
      <c r="I496" s="34" t="str">
        <f>IF(OR(SD!V492=""),"",SD!V492)</f>
        <v/>
      </c>
      <c r="J496" s="35" t="str">
        <f>IF(SD!D492="","",SD!D492)</f>
        <v/>
      </c>
      <c r="K496" s="2"/>
    </row>
    <row r="497" spans="1:11" ht="15">
      <c r="A497" s="2"/>
      <c r="B497" s="32" t="str">
        <f>IF(E497="","",ROWS($B$6:B497))</f>
        <v/>
      </c>
      <c r="C497" s="33" t="str">
        <f>IF(OR(SD!A493=""),"",SD!A493)</f>
        <v/>
      </c>
      <c r="D497" s="33" t="str">
        <f>IF(OR(SD!C493=""),"",SD!C493)</f>
        <v/>
      </c>
      <c r="E497" s="33" t="str">
        <f>IF(OR(SD!E493=""),"",SD!E493)</f>
        <v/>
      </c>
      <c r="F497" s="33" t="str">
        <f>IF(OR(SD!G493=""),"",SD!G493)</f>
        <v/>
      </c>
      <c r="G497" s="33" t="str">
        <f>IF(OR(SD!I493=""),"",SD!I493)</f>
        <v/>
      </c>
      <c r="H497" s="33" t="str">
        <f>IF(OR(SD!O493=""),"",SD!O493)</f>
        <v/>
      </c>
      <c r="I497" s="34" t="str">
        <f>IF(OR(SD!V493=""),"",SD!V493)</f>
        <v/>
      </c>
      <c r="J497" s="35" t="str">
        <f>IF(SD!D493="","",SD!D493)</f>
        <v/>
      </c>
      <c r="K497" s="2"/>
    </row>
    <row r="498" spans="1:11" ht="15">
      <c r="A498" s="2"/>
      <c r="B498" s="32" t="str">
        <f>IF(E498="","",ROWS($B$6:B498))</f>
        <v/>
      </c>
      <c r="C498" s="33" t="str">
        <f>IF(OR(SD!A494=""),"",SD!A494)</f>
        <v/>
      </c>
      <c r="D498" s="33" t="str">
        <f>IF(OR(SD!C494=""),"",SD!C494)</f>
        <v/>
      </c>
      <c r="E498" s="33" t="str">
        <f>IF(OR(SD!E494=""),"",SD!E494)</f>
        <v/>
      </c>
      <c r="F498" s="33" t="str">
        <f>IF(OR(SD!G494=""),"",SD!G494)</f>
        <v/>
      </c>
      <c r="G498" s="33" t="str">
        <f>IF(OR(SD!I494=""),"",SD!I494)</f>
        <v/>
      </c>
      <c r="H498" s="33" t="str">
        <f>IF(OR(SD!O494=""),"",SD!O494)</f>
        <v/>
      </c>
      <c r="I498" s="34" t="str">
        <f>IF(OR(SD!V494=""),"",SD!V494)</f>
        <v/>
      </c>
      <c r="J498" s="35" t="str">
        <f>IF(SD!D494="","",SD!D494)</f>
        <v/>
      </c>
      <c r="K498" s="2"/>
    </row>
    <row r="499" spans="1:11" ht="15">
      <c r="A499" s="2"/>
      <c r="B499" s="32" t="str">
        <f>IF(E499="","",ROWS($B$6:B499))</f>
        <v/>
      </c>
      <c r="C499" s="33" t="str">
        <f>IF(OR(SD!A495=""),"",SD!A495)</f>
        <v/>
      </c>
      <c r="D499" s="33" t="str">
        <f>IF(OR(SD!C495=""),"",SD!C495)</f>
        <v/>
      </c>
      <c r="E499" s="33" t="str">
        <f>IF(OR(SD!E495=""),"",SD!E495)</f>
        <v/>
      </c>
      <c r="F499" s="33" t="str">
        <f>IF(OR(SD!G495=""),"",SD!G495)</f>
        <v/>
      </c>
      <c r="G499" s="33" t="str">
        <f>IF(OR(SD!I495=""),"",SD!I495)</f>
        <v/>
      </c>
      <c r="H499" s="33" t="str">
        <f>IF(OR(SD!O495=""),"",SD!O495)</f>
        <v/>
      </c>
      <c r="I499" s="34" t="str">
        <f>IF(OR(SD!V495=""),"",SD!V495)</f>
        <v/>
      </c>
      <c r="J499" s="35" t="str">
        <f>IF(SD!D495="","",SD!D495)</f>
        <v/>
      </c>
      <c r="K499" s="2"/>
    </row>
    <row r="500" spans="1:11" ht="15">
      <c r="A500" s="2"/>
      <c r="B500" s="32" t="str">
        <f>IF(E500="","",ROWS($B$6:B500))</f>
        <v/>
      </c>
      <c r="C500" s="33" t="str">
        <f>IF(OR(SD!A496=""),"",SD!A496)</f>
        <v/>
      </c>
      <c r="D500" s="33" t="str">
        <f>IF(OR(SD!C496=""),"",SD!C496)</f>
        <v/>
      </c>
      <c r="E500" s="33" t="str">
        <f>IF(OR(SD!E496=""),"",SD!E496)</f>
        <v/>
      </c>
      <c r="F500" s="33" t="str">
        <f>IF(OR(SD!G496=""),"",SD!G496)</f>
        <v/>
      </c>
      <c r="G500" s="33" t="str">
        <f>IF(OR(SD!I496=""),"",SD!I496)</f>
        <v/>
      </c>
      <c r="H500" s="33" t="str">
        <f>IF(OR(SD!O496=""),"",SD!O496)</f>
        <v/>
      </c>
      <c r="I500" s="34" t="str">
        <f>IF(OR(SD!V496=""),"",SD!V496)</f>
        <v/>
      </c>
      <c r="J500" s="35" t="str">
        <f>IF(SD!D496="","",SD!D496)</f>
        <v/>
      </c>
      <c r="K500" s="2"/>
    </row>
    <row r="501" spans="1:11" ht="15">
      <c r="A501" s="2"/>
      <c r="B501" s="32" t="str">
        <f>IF(E501="","",ROWS($B$6:B501))</f>
        <v/>
      </c>
      <c r="C501" s="33" t="str">
        <f>IF(OR(SD!A497=""),"",SD!A497)</f>
        <v/>
      </c>
      <c r="D501" s="33" t="str">
        <f>IF(OR(SD!C497=""),"",SD!C497)</f>
        <v/>
      </c>
      <c r="E501" s="33" t="str">
        <f>IF(OR(SD!E497=""),"",SD!E497)</f>
        <v/>
      </c>
      <c r="F501" s="33" t="str">
        <f>IF(OR(SD!G497=""),"",SD!G497)</f>
        <v/>
      </c>
      <c r="G501" s="33" t="str">
        <f>IF(OR(SD!I497=""),"",SD!I497)</f>
        <v/>
      </c>
      <c r="H501" s="33" t="str">
        <f>IF(OR(SD!O497=""),"",SD!O497)</f>
        <v/>
      </c>
      <c r="I501" s="34" t="str">
        <f>IF(OR(SD!V497=""),"",SD!V497)</f>
        <v/>
      </c>
      <c r="J501" s="35" t="str">
        <f>IF(SD!D497="","",SD!D497)</f>
        <v/>
      </c>
      <c r="K501" s="2"/>
    </row>
    <row r="502" spans="1:11" ht="15">
      <c r="A502" s="2"/>
      <c r="B502" s="32" t="str">
        <f>IF(E502="","",ROWS($B$6:B502))</f>
        <v/>
      </c>
      <c r="C502" s="33" t="str">
        <f>IF(OR(SD!A498=""),"",SD!A498)</f>
        <v/>
      </c>
      <c r="D502" s="33" t="str">
        <f>IF(OR(SD!C498=""),"",SD!C498)</f>
        <v/>
      </c>
      <c r="E502" s="33" t="str">
        <f>IF(OR(SD!E498=""),"",SD!E498)</f>
        <v/>
      </c>
      <c r="F502" s="33" t="str">
        <f>IF(OR(SD!G498=""),"",SD!G498)</f>
        <v/>
      </c>
      <c r="G502" s="33" t="str">
        <f>IF(OR(SD!I498=""),"",SD!I498)</f>
        <v/>
      </c>
      <c r="H502" s="33" t="str">
        <f>IF(OR(SD!O498=""),"",SD!O498)</f>
        <v/>
      </c>
      <c r="I502" s="34" t="str">
        <f>IF(OR(SD!V498=""),"",SD!V498)</f>
        <v/>
      </c>
      <c r="J502" s="35" t="str">
        <f>IF(SD!D498="","",SD!D498)</f>
        <v/>
      </c>
      <c r="K502" s="2"/>
    </row>
    <row r="503" spans="1:11" ht="15">
      <c r="A503" s="2"/>
      <c r="B503" s="32" t="str">
        <f>IF(E503="","",ROWS($B$6:B503))</f>
        <v/>
      </c>
      <c r="C503" s="33" t="str">
        <f>IF(OR(SD!A499=""),"",SD!A499)</f>
        <v/>
      </c>
      <c r="D503" s="33" t="str">
        <f>IF(OR(SD!C499=""),"",SD!C499)</f>
        <v/>
      </c>
      <c r="E503" s="33" t="str">
        <f>IF(OR(SD!E499=""),"",SD!E499)</f>
        <v/>
      </c>
      <c r="F503" s="33" t="str">
        <f>IF(OR(SD!G499=""),"",SD!G499)</f>
        <v/>
      </c>
      <c r="G503" s="33" t="str">
        <f>IF(OR(SD!I499=""),"",SD!I499)</f>
        <v/>
      </c>
      <c r="H503" s="33" t="str">
        <f>IF(OR(SD!O499=""),"",SD!O499)</f>
        <v/>
      </c>
      <c r="I503" s="34" t="str">
        <f>IF(OR(SD!V499=""),"",SD!V499)</f>
        <v/>
      </c>
      <c r="J503" s="35" t="str">
        <f>IF(SD!D499="","",SD!D499)</f>
        <v/>
      </c>
      <c r="K503" s="2"/>
    </row>
    <row r="504" spans="1:11" ht="15">
      <c r="A504" s="2"/>
      <c r="B504" s="32" t="str">
        <f>IF(E504="","",ROWS($B$6:B504))</f>
        <v/>
      </c>
      <c r="C504" s="33" t="str">
        <f>IF(OR(SD!A500=""),"",SD!A500)</f>
        <v/>
      </c>
      <c r="D504" s="33" t="str">
        <f>IF(OR(SD!C500=""),"",SD!C500)</f>
        <v/>
      </c>
      <c r="E504" s="33" t="str">
        <f>IF(OR(SD!E500=""),"",SD!E500)</f>
        <v/>
      </c>
      <c r="F504" s="33" t="str">
        <f>IF(OR(SD!G500=""),"",SD!G500)</f>
        <v/>
      </c>
      <c r="G504" s="33" t="str">
        <f>IF(OR(SD!I500=""),"",SD!I500)</f>
        <v/>
      </c>
      <c r="H504" s="33" t="str">
        <f>IF(OR(SD!O500=""),"",SD!O500)</f>
        <v/>
      </c>
      <c r="I504" s="34" t="str">
        <f>IF(OR(SD!V500=""),"",SD!V500)</f>
        <v/>
      </c>
      <c r="J504" s="35" t="str">
        <f>IF(SD!D500="","",SD!D500)</f>
        <v/>
      </c>
      <c r="K504" s="2"/>
    </row>
    <row r="505" spans="1:11" ht="15">
      <c r="A505" s="2"/>
      <c r="B505" s="32" t="str">
        <f>IF(E505="","",ROWS($B$6:B505))</f>
        <v/>
      </c>
      <c r="C505" s="33" t="str">
        <f>IF(OR(SD!A501=""),"",SD!A501)</f>
        <v/>
      </c>
      <c r="D505" s="33" t="str">
        <f>IF(OR(SD!C501=""),"",SD!C501)</f>
        <v/>
      </c>
      <c r="E505" s="33" t="str">
        <f>IF(OR(SD!E501=""),"",SD!E501)</f>
        <v/>
      </c>
      <c r="F505" s="33" t="str">
        <f>IF(OR(SD!G501=""),"",SD!G501)</f>
        <v/>
      </c>
      <c r="G505" s="33" t="str">
        <f>IF(OR(SD!I501=""),"",SD!I501)</f>
        <v/>
      </c>
      <c r="H505" s="33" t="str">
        <f>IF(OR(SD!O501=""),"",SD!O501)</f>
        <v/>
      </c>
      <c r="I505" s="34" t="str">
        <f>IF(OR(SD!V501=""),"",SD!V501)</f>
        <v/>
      </c>
      <c r="J505" s="35" t="str">
        <f>IF(SD!D501="","",SD!D501)</f>
        <v/>
      </c>
      <c r="K505" s="2"/>
    </row>
    <row r="506" spans="1:11" ht="15">
      <c r="A506" s="2"/>
      <c r="B506" s="32" t="str">
        <f>IF(E506="","",ROWS($B$6:B506))</f>
        <v/>
      </c>
      <c r="C506" s="33" t="str">
        <f>IF(OR(SD!A502=""),"",SD!A502)</f>
        <v/>
      </c>
      <c r="D506" s="33" t="str">
        <f>IF(OR(SD!C502=""),"",SD!C502)</f>
        <v/>
      </c>
      <c r="E506" s="33" t="str">
        <f>IF(OR(SD!E502=""),"",SD!E502)</f>
        <v/>
      </c>
      <c r="F506" s="33" t="str">
        <f>IF(OR(SD!G502=""),"",SD!G502)</f>
        <v/>
      </c>
      <c r="G506" s="33" t="str">
        <f>IF(OR(SD!I502=""),"",SD!I502)</f>
        <v/>
      </c>
      <c r="H506" s="33" t="str">
        <f>IF(OR(SD!O502=""),"",SD!O502)</f>
        <v/>
      </c>
      <c r="I506" s="34" t="str">
        <f>IF(OR(SD!V502=""),"",SD!V502)</f>
        <v/>
      </c>
      <c r="J506" s="35" t="str">
        <f>IF(SD!D502="","",SD!D502)</f>
        <v/>
      </c>
      <c r="K506" s="2"/>
    </row>
    <row r="507" spans="1:11" ht="15">
      <c r="A507" s="2"/>
      <c r="B507" s="32" t="str">
        <f>IF(E507="","",ROWS($B$6:B507))</f>
        <v/>
      </c>
      <c r="C507" s="33" t="str">
        <f>IF(OR(SD!A503=""),"",SD!A503)</f>
        <v/>
      </c>
      <c r="D507" s="33" t="str">
        <f>IF(OR(SD!C503=""),"",SD!C503)</f>
        <v/>
      </c>
      <c r="E507" s="33" t="str">
        <f>IF(OR(SD!E503=""),"",SD!E503)</f>
        <v/>
      </c>
      <c r="F507" s="33" t="str">
        <f>IF(OR(SD!G503=""),"",SD!G503)</f>
        <v/>
      </c>
      <c r="G507" s="33" t="str">
        <f>IF(OR(SD!I503=""),"",SD!I503)</f>
        <v/>
      </c>
      <c r="H507" s="33" t="str">
        <f>IF(OR(SD!O503=""),"",SD!O503)</f>
        <v/>
      </c>
      <c r="I507" s="34" t="str">
        <f>IF(OR(SD!V503=""),"",SD!V503)</f>
        <v/>
      </c>
      <c r="J507" s="35" t="str">
        <f>IF(SD!D503="","",SD!D503)</f>
        <v/>
      </c>
      <c r="K507" s="2"/>
    </row>
    <row r="508" spans="1:11" ht="15">
      <c r="A508" s="2"/>
      <c r="B508" s="32" t="str">
        <f>IF(E508="","",ROWS($B$6:B508))</f>
        <v/>
      </c>
      <c r="C508" s="33" t="str">
        <f>IF(OR(SD!A504=""),"",SD!A504)</f>
        <v/>
      </c>
      <c r="D508" s="33" t="str">
        <f>IF(OR(SD!C504=""),"",SD!C504)</f>
        <v/>
      </c>
      <c r="E508" s="33" t="str">
        <f>IF(OR(SD!E504=""),"",SD!E504)</f>
        <v/>
      </c>
      <c r="F508" s="33" t="str">
        <f>IF(OR(SD!G504=""),"",SD!G504)</f>
        <v/>
      </c>
      <c r="G508" s="33" t="str">
        <f>IF(OR(SD!I504=""),"",SD!I504)</f>
        <v/>
      </c>
      <c r="H508" s="33" t="str">
        <f>IF(OR(SD!O504=""),"",SD!O504)</f>
        <v/>
      </c>
      <c r="I508" s="34" t="str">
        <f>IF(OR(SD!V504=""),"",SD!V504)</f>
        <v/>
      </c>
      <c r="J508" s="35" t="str">
        <f>IF(SD!D504="","",SD!D504)</f>
        <v/>
      </c>
      <c r="K508" s="2"/>
    </row>
    <row r="509" spans="1:11" ht="15">
      <c r="A509" s="2"/>
      <c r="B509" s="32" t="str">
        <f>IF(E509="","",ROWS($B$6:B509))</f>
        <v/>
      </c>
      <c r="C509" s="33" t="str">
        <f>IF(OR(SD!A505=""),"",SD!A505)</f>
        <v/>
      </c>
      <c r="D509" s="33" t="str">
        <f>IF(OR(SD!C505=""),"",SD!C505)</f>
        <v/>
      </c>
      <c r="E509" s="33" t="str">
        <f>IF(OR(SD!E505=""),"",SD!E505)</f>
        <v/>
      </c>
      <c r="F509" s="33" t="str">
        <f>IF(OR(SD!G505=""),"",SD!G505)</f>
        <v/>
      </c>
      <c r="G509" s="33" t="str">
        <f>IF(OR(SD!I505=""),"",SD!I505)</f>
        <v/>
      </c>
      <c r="H509" s="33" t="str">
        <f>IF(OR(SD!O505=""),"",SD!O505)</f>
        <v/>
      </c>
      <c r="I509" s="34" t="str">
        <f>IF(OR(SD!V505=""),"",SD!V505)</f>
        <v/>
      </c>
      <c r="J509" s="35" t="str">
        <f>IF(SD!D505="","",SD!D505)</f>
        <v/>
      </c>
      <c r="K509" s="2"/>
    </row>
    <row r="510" spans="1:11" ht="15">
      <c r="A510" s="2"/>
      <c r="B510" s="32" t="str">
        <f>IF(E510="","",ROWS($B$6:B510))</f>
        <v/>
      </c>
      <c r="C510" s="33" t="str">
        <f>IF(OR(SD!A506=""),"",SD!A506)</f>
        <v/>
      </c>
      <c r="D510" s="33" t="str">
        <f>IF(OR(SD!C506=""),"",SD!C506)</f>
        <v/>
      </c>
      <c r="E510" s="33" t="str">
        <f>IF(OR(SD!E506=""),"",SD!E506)</f>
        <v/>
      </c>
      <c r="F510" s="33" t="str">
        <f>IF(OR(SD!G506=""),"",SD!G506)</f>
        <v/>
      </c>
      <c r="G510" s="33" t="str">
        <f>IF(OR(SD!I506=""),"",SD!I506)</f>
        <v/>
      </c>
      <c r="H510" s="33" t="str">
        <f>IF(OR(SD!O506=""),"",SD!O506)</f>
        <v/>
      </c>
      <c r="I510" s="34" t="str">
        <f>IF(OR(SD!V506=""),"",SD!V506)</f>
        <v/>
      </c>
      <c r="J510" s="35" t="str">
        <f>IF(SD!D506="","",SD!D506)</f>
        <v/>
      </c>
      <c r="K510" s="2"/>
    </row>
    <row r="511" spans="1:11" ht="15">
      <c r="A511" s="2"/>
      <c r="B511" s="32" t="str">
        <f>IF(E511="","",ROWS($B$6:B511))</f>
        <v/>
      </c>
      <c r="C511" s="33" t="str">
        <f>IF(OR(SD!A507=""),"",SD!A507)</f>
        <v/>
      </c>
      <c r="D511" s="33" t="str">
        <f>IF(OR(SD!C507=""),"",SD!C507)</f>
        <v/>
      </c>
      <c r="E511" s="33" t="str">
        <f>IF(OR(SD!E507=""),"",SD!E507)</f>
        <v/>
      </c>
      <c r="F511" s="33" t="str">
        <f>IF(OR(SD!G507=""),"",SD!G507)</f>
        <v/>
      </c>
      <c r="G511" s="33" t="str">
        <f>IF(OR(SD!I507=""),"",SD!I507)</f>
        <v/>
      </c>
      <c r="H511" s="33" t="str">
        <f>IF(OR(SD!O507=""),"",SD!O507)</f>
        <v/>
      </c>
      <c r="I511" s="34" t="str">
        <f>IF(OR(SD!V507=""),"",SD!V507)</f>
        <v/>
      </c>
      <c r="J511" s="35" t="str">
        <f>IF(SD!D507="","",SD!D507)</f>
        <v/>
      </c>
      <c r="K511" s="2"/>
    </row>
    <row r="512" spans="1:11" ht="15">
      <c r="A512" s="2"/>
      <c r="B512" s="32" t="str">
        <f>IF(E512="","",ROWS($B$6:B512))</f>
        <v/>
      </c>
      <c r="C512" s="33" t="str">
        <f>IF(OR(SD!A508=""),"",SD!A508)</f>
        <v/>
      </c>
      <c r="D512" s="33" t="str">
        <f>IF(OR(SD!C508=""),"",SD!C508)</f>
        <v/>
      </c>
      <c r="E512" s="33" t="str">
        <f>IF(OR(SD!E508=""),"",SD!E508)</f>
        <v/>
      </c>
      <c r="F512" s="33" t="str">
        <f>IF(OR(SD!G508=""),"",SD!G508)</f>
        <v/>
      </c>
      <c r="G512" s="33" t="str">
        <f>IF(OR(SD!I508=""),"",SD!I508)</f>
        <v/>
      </c>
      <c r="H512" s="33" t="str">
        <f>IF(OR(SD!O508=""),"",SD!O508)</f>
        <v/>
      </c>
      <c r="I512" s="34" t="str">
        <f>IF(OR(SD!V508=""),"",SD!V508)</f>
        <v/>
      </c>
      <c r="J512" s="35" t="str">
        <f>IF(SD!D508="","",SD!D508)</f>
        <v/>
      </c>
      <c r="K512" s="2"/>
    </row>
    <row r="513" spans="1:11" ht="15">
      <c r="A513" s="2"/>
      <c r="B513" s="32" t="str">
        <f>IF(E513="","",ROWS($B$6:B513))</f>
        <v/>
      </c>
      <c r="C513" s="33" t="str">
        <f>IF(OR(SD!A509=""),"",SD!A509)</f>
        <v/>
      </c>
      <c r="D513" s="33" t="str">
        <f>IF(OR(SD!C509=""),"",SD!C509)</f>
        <v/>
      </c>
      <c r="E513" s="33" t="str">
        <f>IF(OR(SD!E509=""),"",SD!E509)</f>
        <v/>
      </c>
      <c r="F513" s="33" t="str">
        <f>IF(OR(SD!G509=""),"",SD!G509)</f>
        <v/>
      </c>
      <c r="G513" s="33" t="str">
        <f>IF(OR(SD!I509=""),"",SD!I509)</f>
        <v/>
      </c>
      <c r="H513" s="33" t="str">
        <f>IF(OR(SD!O509=""),"",SD!O509)</f>
        <v/>
      </c>
      <c r="I513" s="34" t="str">
        <f>IF(OR(SD!V509=""),"",SD!V509)</f>
        <v/>
      </c>
      <c r="J513" s="35" t="str">
        <f>IF(SD!D509="","",SD!D509)</f>
        <v/>
      </c>
      <c r="K513" s="2"/>
    </row>
    <row r="514" spans="1:11" ht="15">
      <c r="A514" s="2"/>
      <c r="B514" s="32" t="str">
        <f>IF(E514="","",ROWS($B$6:B514))</f>
        <v/>
      </c>
      <c r="C514" s="33" t="str">
        <f>IF(OR(SD!A510=""),"",SD!A510)</f>
        <v/>
      </c>
      <c r="D514" s="33" t="str">
        <f>IF(OR(SD!C510=""),"",SD!C510)</f>
        <v/>
      </c>
      <c r="E514" s="33" t="str">
        <f>IF(OR(SD!E510=""),"",SD!E510)</f>
        <v/>
      </c>
      <c r="F514" s="33" t="str">
        <f>IF(OR(SD!G510=""),"",SD!G510)</f>
        <v/>
      </c>
      <c r="G514" s="33" t="str">
        <f>IF(OR(SD!I510=""),"",SD!I510)</f>
        <v/>
      </c>
      <c r="H514" s="33" t="str">
        <f>IF(OR(SD!O510=""),"",SD!O510)</f>
        <v/>
      </c>
      <c r="I514" s="34" t="str">
        <f>IF(OR(SD!V510=""),"",SD!V510)</f>
        <v/>
      </c>
      <c r="J514" s="35" t="str">
        <f>IF(SD!D510="","",SD!D510)</f>
        <v/>
      </c>
      <c r="K514" s="2"/>
    </row>
    <row r="515" spans="1:11" ht="15">
      <c r="A515" s="2"/>
      <c r="B515" s="32" t="str">
        <f>IF(E515="","",ROWS($B$6:B515))</f>
        <v/>
      </c>
      <c r="C515" s="33" t="str">
        <f>IF(OR(SD!A511=""),"",SD!A511)</f>
        <v/>
      </c>
      <c r="D515" s="33" t="str">
        <f>IF(OR(SD!C511=""),"",SD!C511)</f>
        <v/>
      </c>
      <c r="E515" s="33" t="str">
        <f>IF(OR(SD!E511=""),"",SD!E511)</f>
        <v/>
      </c>
      <c r="F515" s="33" t="str">
        <f>IF(OR(SD!G511=""),"",SD!G511)</f>
        <v/>
      </c>
      <c r="G515" s="33" t="str">
        <f>IF(OR(SD!I511=""),"",SD!I511)</f>
        <v/>
      </c>
      <c r="H515" s="33" t="str">
        <f>IF(OR(SD!O511=""),"",SD!O511)</f>
        <v/>
      </c>
      <c r="I515" s="34" t="str">
        <f>IF(OR(SD!V511=""),"",SD!V511)</f>
        <v/>
      </c>
      <c r="J515" s="35" t="str">
        <f>IF(SD!D511="","",SD!D511)</f>
        <v/>
      </c>
      <c r="K515" s="2"/>
    </row>
    <row r="516" spans="1:11" ht="15">
      <c r="A516" s="2"/>
      <c r="B516" s="32" t="str">
        <f>IF(E516="","",ROWS($B$6:B516))</f>
        <v/>
      </c>
      <c r="C516" s="33" t="str">
        <f>IF(OR(SD!A512=""),"",SD!A512)</f>
        <v/>
      </c>
      <c r="D516" s="33" t="str">
        <f>IF(OR(SD!C512=""),"",SD!C512)</f>
        <v/>
      </c>
      <c r="E516" s="33" t="str">
        <f>IF(OR(SD!E512=""),"",SD!E512)</f>
        <v/>
      </c>
      <c r="F516" s="33" t="str">
        <f>IF(OR(SD!G512=""),"",SD!G512)</f>
        <v/>
      </c>
      <c r="G516" s="33" t="str">
        <f>IF(OR(SD!I512=""),"",SD!I512)</f>
        <v/>
      </c>
      <c r="H516" s="33" t="str">
        <f>IF(OR(SD!O512=""),"",SD!O512)</f>
        <v/>
      </c>
      <c r="I516" s="34" t="str">
        <f>IF(OR(SD!V512=""),"",SD!V512)</f>
        <v/>
      </c>
      <c r="J516" s="35" t="str">
        <f>IF(SD!D512="","",SD!D512)</f>
        <v/>
      </c>
      <c r="K516" s="2"/>
    </row>
    <row r="517" spans="1:11" ht="15">
      <c r="A517" s="2"/>
      <c r="B517" s="32" t="str">
        <f>IF(E517="","",ROWS($B$6:B517))</f>
        <v/>
      </c>
      <c r="C517" s="33" t="str">
        <f>IF(OR(SD!A513=""),"",SD!A513)</f>
        <v/>
      </c>
      <c r="D517" s="33" t="str">
        <f>IF(OR(SD!C513=""),"",SD!C513)</f>
        <v/>
      </c>
      <c r="E517" s="33" t="str">
        <f>IF(OR(SD!E513=""),"",SD!E513)</f>
        <v/>
      </c>
      <c r="F517" s="33" t="str">
        <f>IF(OR(SD!G513=""),"",SD!G513)</f>
        <v/>
      </c>
      <c r="G517" s="33" t="str">
        <f>IF(OR(SD!I513=""),"",SD!I513)</f>
        <v/>
      </c>
      <c r="H517" s="33" t="str">
        <f>IF(OR(SD!O513=""),"",SD!O513)</f>
        <v/>
      </c>
      <c r="I517" s="34" t="str">
        <f>IF(OR(SD!V513=""),"",SD!V513)</f>
        <v/>
      </c>
      <c r="J517" s="35" t="str">
        <f>IF(SD!D513="","",SD!D513)</f>
        <v/>
      </c>
      <c r="K517" s="2"/>
    </row>
    <row r="518" spans="1:11" ht="15">
      <c r="A518" s="2"/>
      <c r="B518" s="32" t="str">
        <f>IF(E518="","",ROWS($B$6:B518))</f>
        <v/>
      </c>
      <c r="C518" s="33" t="str">
        <f>IF(OR(SD!A514=""),"",SD!A514)</f>
        <v/>
      </c>
      <c r="D518" s="33" t="str">
        <f>IF(OR(SD!C514=""),"",SD!C514)</f>
        <v/>
      </c>
      <c r="E518" s="33" t="str">
        <f>IF(OR(SD!E514=""),"",SD!E514)</f>
        <v/>
      </c>
      <c r="F518" s="33" t="str">
        <f>IF(OR(SD!G514=""),"",SD!G514)</f>
        <v/>
      </c>
      <c r="G518" s="33" t="str">
        <f>IF(OR(SD!I514=""),"",SD!I514)</f>
        <v/>
      </c>
      <c r="H518" s="33" t="str">
        <f>IF(OR(SD!O514=""),"",SD!O514)</f>
        <v/>
      </c>
      <c r="I518" s="34" t="str">
        <f>IF(OR(SD!V514=""),"",SD!V514)</f>
        <v/>
      </c>
      <c r="J518" s="35" t="str">
        <f>IF(SD!D514="","",SD!D514)</f>
        <v/>
      </c>
      <c r="K518" s="2"/>
    </row>
    <row r="519" spans="1:11" ht="15">
      <c r="A519" s="2"/>
      <c r="B519" s="32" t="str">
        <f>IF(E519="","",ROWS($B$6:B519))</f>
        <v/>
      </c>
      <c r="C519" s="33" t="str">
        <f>IF(OR(SD!A515=""),"",SD!A515)</f>
        <v/>
      </c>
      <c r="D519" s="33" t="str">
        <f>IF(OR(SD!C515=""),"",SD!C515)</f>
        <v/>
      </c>
      <c r="E519" s="33" t="str">
        <f>IF(OR(SD!E515=""),"",SD!E515)</f>
        <v/>
      </c>
      <c r="F519" s="33" t="str">
        <f>IF(OR(SD!G515=""),"",SD!G515)</f>
        <v/>
      </c>
      <c r="G519" s="33" t="str">
        <f>IF(OR(SD!I515=""),"",SD!I515)</f>
        <v/>
      </c>
      <c r="H519" s="33" t="str">
        <f>IF(OR(SD!O515=""),"",SD!O515)</f>
        <v/>
      </c>
      <c r="I519" s="34" t="str">
        <f>IF(OR(SD!V515=""),"",SD!V515)</f>
        <v/>
      </c>
      <c r="J519" s="35" t="str">
        <f>IF(SD!D515="","",SD!D515)</f>
        <v/>
      </c>
      <c r="K519" s="2"/>
    </row>
    <row r="520" spans="1:11" ht="15">
      <c r="A520" s="2"/>
      <c r="B520" s="32" t="str">
        <f>IF(E520="","",ROWS($B$6:B520))</f>
        <v/>
      </c>
      <c r="C520" s="33" t="str">
        <f>IF(OR(SD!A516=""),"",SD!A516)</f>
        <v/>
      </c>
      <c r="D520" s="33" t="str">
        <f>IF(OR(SD!C516=""),"",SD!C516)</f>
        <v/>
      </c>
      <c r="E520" s="33" t="str">
        <f>IF(OR(SD!E516=""),"",SD!E516)</f>
        <v/>
      </c>
      <c r="F520" s="33" t="str">
        <f>IF(OR(SD!G516=""),"",SD!G516)</f>
        <v/>
      </c>
      <c r="G520" s="33" t="str">
        <f>IF(OR(SD!I516=""),"",SD!I516)</f>
        <v/>
      </c>
      <c r="H520" s="33" t="str">
        <f>IF(OR(SD!O516=""),"",SD!O516)</f>
        <v/>
      </c>
      <c r="I520" s="34" t="str">
        <f>IF(OR(SD!V516=""),"",SD!V516)</f>
        <v/>
      </c>
      <c r="J520" s="35" t="str">
        <f>IF(SD!D516="","",SD!D516)</f>
        <v/>
      </c>
      <c r="K520" s="2"/>
    </row>
    <row r="521" spans="1:11" ht="15">
      <c r="A521" s="2"/>
      <c r="B521" s="32" t="str">
        <f>IF(E521="","",ROWS($B$6:B521))</f>
        <v/>
      </c>
      <c r="C521" s="33" t="str">
        <f>IF(OR(SD!A517=""),"",SD!A517)</f>
        <v/>
      </c>
      <c r="D521" s="33" t="str">
        <f>IF(OR(SD!C517=""),"",SD!C517)</f>
        <v/>
      </c>
      <c r="E521" s="33" t="str">
        <f>IF(OR(SD!E517=""),"",SD!E517)</f>
        <v/>
      </c>
      <c r="F521" s="33" t="str">
        <f>IF(OR(SD!G517=""),"",SD!G517)</f>
        <v/>
      </c>
      <c r="G521" s="33" t="str">
        <f>IF(OR(SD!I517=""),"",SD!I517)</f>
        <v/>
      </c>
      <c r="H521" s="33" t="str">
        <f>IF(OR(SD!O517=""),"",SD!O517)</f>
        <v/>
      </c>
      <c r="I521" s="34" t="str">
        <f>IF(OR(SD!V517=""),"",SD!V517)</f>
        <v/>
      </c>
      <c r="J521" s="35" t="str">
        <f>IF(SD!D517="","",SD!D517)</f>
        <v/>
      </c>
      <c r="K521" s="2"/>
    </row>
    <row r="522" spans="1:11" ht="15">
      <c r="A522" s="2"/>
      <c r="B522" s="32" t="str">
        <f>IF(E522="","",ROWS($B$6:B522))</f>
        <v/>
      </c>
      <c r="C522" s="33" t="str">
        <f>IF(OR(SD!A518=""),"",SD!A518)</f>
        <v/>
      </c>
      <c r="D522" s="33" t="str">
        <f>IF(OR(SD!C518=""),"",SD!C518)</f>
        <v/>
      </c>
      <c r="E522" s="33" t="str">
        <f>IF(OR(SD!E518=""),"",SD!E518)</f>
        <v/>
      </c>
      <c r="F522" s="33" t="str">
        <f>IF(OR(SD!G518=""),"",SD!G518)</f>
        <v/>
      </c>
      <c r="G522" s="33" t="str">
        <f>IF(OR(SD!I518=""),"",SD!I518)</f>
        <v/>
      </c>
      <c r="H522" s="33" t="str">
        <f>IF(OR(SD!O518=""),"",SD!O518)</f>
        <v/>
      </c>
      <c r="I522" s="34" t="str">
        <f>IF(OR(SD!V518=""),"",SD!V518)</f>
        <v/>
      </c>
      <c r="J522" s="35" t="str">
        <f>IF(SD!D518="","",SD!D518)</f>
        <v/>
      </c>
      <c r="K522" s="2"/>
    </row>
    <row r="523" spans="1:11" ht="15">
      <c r="A523" s="2"/>
      <c r="B523" s="32" t="str">
        <f>IF(E523="","",ROWS($B$6:B523))</f>
        <v/>
      </c>
      <c r="C523" s="33" t="str">
        <f>IF(OR(SD!A519=""),"",SD!A519)</f>
        <v/>
      </c>
      <c r="D523" s="33" t="str">
        <f>IF(OR(SD!C519=""),"",SD!C519)</f>
        <v/>
      </c>
      <c r="E523" s="33" t="str">
        <f>IF(OR(SD!E519=""),"",SD!E519)</f>
        <v/>
      </c>
      <c r="F523" s="33" t="str">
        <f>IF(OR(SD!G519=""),"",SD!G519)</f>
        <v/>
      </c>
      <c r="G523" s="33" t="str">
        <f>IF(OR(SD!I519=""),"",SD!I519)</f>
        <v/>
      </c>
      <c r="H523" s="33" t="str">
        <f>IF(OR(SD!O519=""),"",SD!O519)</f>
        <v/>
      </c>
      <c r="I523" s="34" t="str">
        <f>IF(OR(SD!V519=""),"",SD!V519)</f>
        <v/>
      </c>
      <c r="J523" s="35" t="str">
        <f>IF(SD!D519="","",SD!D519)</f>
        <v/>
      </c>
      <c r="K523" s="2"/>
    </row>
    <row r="524" spans="1:11" ht="15">
      <c r="A524" s="2"/>
      <c r="B524" s="32" t="str">
        <f>IF(E524="","",ROWS($B$6:B524))</f>
        <v/>
      </c>
      <c r="C524" s="33" t="str">
        <f>IF(OR(SD!A520=""),"",SD!A520)</f>
        <v/>
      </c>
      <c r="D524" s="33" t="str">
        <f>IF(OR(SD!C520=""),"",SD!C520)</f>
        <v/>
      </c>
      <c r="E524" s="33" t="str">
        <f>IF(OR(SD!E520=""),"",SD!E520)</f>
        <v/>
      </c>
      <c r="F524" s="33" t="str">
        <f>IF(OR(SD!G520=""),"",SD!G520)</f>
        <v/>
      </c>
      <c r="G524" s="33" t="str">
        <f>IF(OR(SD!I520=""),"",SD!I520)</f>
        <v/>
      </c>
      <c r="H524" s="33" t="str">
        <f>IF(OR(SD!O520=""),"",SD!O520)</f>
        <v/>
      </c>
      <c r="I524" s="34" t="str">
        <f>IF(OR(SD!V520=""),"",SD!V520)</f>
        <v/>
      </c>
      <c r="J524" s="35" t="str">
        <f>IF(SD!D520="","",SD!D520)</f>
        <v/>
      </c>
      <c r="K524" s="2"/>
    </row>
    <row r="525" spans="1:11" ht="15">
      <c r="A525" s="2"/>
      <c r="B525" s="32" t="str">
        <f>IF(E525="","",ROWS($B$6:B525))</f>
        <v/>
      </c>
      <c r="C525" s="33" t="str">
        <f>IF(OR(SD!A521=""),"",SD!A521)</f>
        <v/>
      </c>
      <c r="D525" s="33" t="str">
        <f>IF(OR(SD!C521=""),"",SD!C521)</f>
        <v/>
      </c>
      <c r="E525" s="33" t="str">
        <f>IF(OR(SD!E521=""),"",SD!E521)</f>
        <v/>
      </c>
      <c r="F525" s="33" t="str">
        <f>IF(OR(SD!G521=""),"",SD!G521)</f>
        <v/>
      </c>
      <c r="G525" s="33" t="str">
        <f>IF(OR(SD!I521=""),"",SD!I521)</f>
        <v/>
      </c>
      <c r="H525" s="33" t="str">
        <f>IF(OR(SD!O521=""),"",SD!O521)</f>
        <v/>
      </c>
      <c r="I525" s="34" t="str">
        <f>IF(OR(SD!V521=""),"",SD!V521)</f>
        <v/>
      </c>
      <c r="J525" s="35" t="str">
        <f>IF(SD!D521="","",SD!D521)</f>
        <v/>
      </c>
      <c r="K525" s="2"/>
    </row>
    <row r="526" spans="1:11" ht="15">
      <c r="A526" s="2"/>
      <c r="B526" s="32" t="str">
        <f>IF(E526="","",ROWS($B$6:B526))</f>
        <v/>
      </c>
      <c r="C526" s="33" t="str">
        <f>IF(OR(SD!A522=""),"",SD!A522)</f>
        <v/>
      </c>
      <c r="D526" s="33" t="str">
        <f>IF(OR(SD!C522=""),"",SD!C522)</f>
        <v/>
      </c>
      <c r="E526" s="33" t="str">
        <f>IF(OR(SD!E522=""),"",SD!E522)</f>
        <v/>
      </c>
      <c r="F526" s="33" t="str">
        <f>IF(OR(SD!G522=""),"",SD!G522)</f>
        <v/>
      </c>
      <c r="G526" s="33" t="str">
        <f>IF(OR(SD!I522=""),"",SD!I522)</f>
        <v/>
      </c>
      <c r="H526" s="33" t="str">
        <f>IF(OR(SD!O522=""),"",SD!O522)</f>
        <v/>
      </c>
      <c r="I526" s="34" t="str">
        <f>IF(OR(SD!V522=""),"",SD!V522)</f>
        <v/>
      </c>
      <c r="J526" s="35" t="str">
        <f>IF(SD!D522="","",SD!D522)</f>
        <v/>
      </c>
      <c r="K526" s="2"/>
    </row>
    <row r="527" spans="1:11" ht="15">
      <c r="A527" s="2"/>
      <c r="B527" s="32" t="str">
        <f>IF(E527="","",ROWS($B$6:B527))</f>
        <v/>
      </c>
      <c r="C527" s="33" t="str">
        <f>IF(OR(SD!A523=""),"",SD!A523)</f>
        <v/>
      </c>
      <c r="D527" s="33" t="str">
        <f>IF(OR(SD!C523=""),"",SD!C523)</f>
        <v/>
      </c>
      <c r="E527" s="33" t="str">
        <f>IF(OR(SD!E523=""),"",SD!E523)</f>
        <v/>
      </c>
      <c r="F527" s="33" t="str">
        <f>IF(OR(SD!G523=""),"",SD!G523)</f>
        <v/>
      </c>
      <c r="G527" s="33" t="str">
        <f>IF(OR(SD!I523=""),"",SD!I523)</f>
        <v/>
      </c>
      <c r="H527" s="33" t="str">
        <f>IF(OR(SD!O523=""),"",SD!O523)</f>
        <v/>
      </c>
      <c r="I527" s="34" t="str">
        <f>IF(OR(SD!V523=""),"",SD!V523)</f>
        <v/>
      </c>
      <c r="J527" s="35" t="str">
        <f>IF(SD!D523="","",SD!D523)</f>
        <v/>
      </c>
      <c r="K527" s="2"/>
    </row>
    <row r="528" spans="1:11" ht="15">
      <c r="A528" s="2"/>
      <c r="B528" s="32" t="str">
        <f>IF(E528="","",ROWS($B$6:B528))</f>
        <v/>
      </c>
      <c r="C528" s="33" t="str">
        <f>IF(OR(SD!A524=""),"",SD!A524)</f>
        <v/>
      </c>
      <c r="D528" s="33" t="str">
        <f>IF(OR(SD!C524=""),"",SD!C524)</f>
        <v/>
      </c>
      <c r="E528" s="33" t="str">
        <f>IF(OR(SD!E524=""),"",SD!E524)</f>
        <v/>
      </c>
      <c r="F528" s="33" t="str">
        <f>IF(OR(SD!G524=""),"",SD!G524)</f>
        <v/>
      </c>
      <c r="G528" s="33" t="str">
        <f>IF(OR(SD!I524=""),"",SD!I524)</f>
        <v/>
      </c>
      <c r="H528" s="33" t="str">
        <f>IF(OR(SD!O524=""),"",SD!O524)</f>
        <v/>
      </c>
      <c r="I528" s="34" t="str">
        <f>IF(OR(SD!V524=""),"",SD!V524)</f>
        <v/>
      </c>
      <c r="J528" s="35" t="str">
        <f>IF(SD!D524="","",SD!D524)</f>
        <v/>
      </c>
      <c r="K528" s="2"/>
    </row>
    <row r="529" spans="1:11" ht="15">
      <c r="A529" s="2"/>
      <c r="B529" s="32" t="str">
        <f>IF(E529="","",ROWS($B$6:B529))</f>
        <v/>
      </c>
      <c r="C529" s="33" t="str">
        <f>IF(OR(SD!A525=""),"",SD!A525)</f>
        <v/>
      </c>
      <c r="D529" s="33" t="str">
        <f>IF(OR(SD!C525=""),"",SD!C525)</f>
        <v/>
      </c>
      <c r="E529" s="33" t="str">
        <f>IF(OR(SD!E525=""),"",SD!E525)</f>
        <v/>
      </c>
      <c r="F529" s="33" t="str">
        <f>IF(OR(SD!G525=""),"",SD!G525)</f>
        <v/>
      </c>
      <c r="G529" s="33" t="str">
        <f>IF(OR(SD!I525=""),"",SD!I525)</f>
        <v/>
      </c>
      <c r="H529" s="33" t="str">
        <f>IF(OR(SD!O525=""),"",SD!O525)</f>
        <v/>
      </c>
      <c r="I529" s="34" t="str">
        <f>IF(OR(SD!V525=""),"",SD!V525)</f>
        <v/>
      </c>
      <c r="J529" s="35" t="str">
        <f>IF(SD!D525="","",SD!D525)</f>
        <v/>
      </c>
      <c r="K529" s="2"/>
    </row>
    <row r="530" spans="1:11" ht="15">
      <c r="A530" s="2"/>
      <c r="B530" s="32" t="str">
        <f>IF(E530="","",ROWS($B$6:B530))</f>
        <v/>
      </c>
      <c r="C530" s="33" t="str">
        <f>IF(OR(SD!A526=""),"",SD!A526)</f>
        <v/>
      </c>
      <c r="D530" s="33" t="str">
        <f>IF(OR(SD!C526=""),"",SD!C526)</f>
        <v/>
      </c>
      <c r="E530" s="33" t="str">
        <f>IF(OR(SD!E526=""),"",SD!E526)</f>
        <v/>
      </c>
      <c r="F530" s="33" t="str">
        <f>IF(OR(SD!G526=""),"",SD!G526)</f>
        <v/>
      </c>
      <c r="G530" s="33" t="str">
        <f>IF(OR(SD!I526=""),"",SD!I526)</f>
        <v/>
      </c>
      <c r="H530" s="33" t="str">
        <f>IF(OR(SD!O526=""),"",SD!O526)</f>
        <v/>
      </c>
      <c r="I530" s="34" t="str">
        <f>IF(OR(SD!V526=""),"",SD!V526)</f>
        <v/>
      </c>
      <c r="J530" s="35" t="str">
        <f>IF(SD!D526="","",SD!D526)</f>
        <v/>
      </c>
      <c r="K530" s="2"/>
    </row>
    <row r="531" spans="1:11" ht="15">
      <c r="A531" s="2"/>
      <c r="B531" s="32" t="str">
        <f>IF(E531="","",ROWS($B$6:B531))</f>
        <v/>
      </c>
      <c r="C531" s="33" t="str">
        <f>IF(OR(SD!A527=""),"",SD!A527)</f>
        <v/>
      </c>
      <c r="D531" s="33" t="str">
        <f>IF(OR(SD!C527=""),"",SD!C527)</f>
        <v/>
      </c>
      <c r="E531" s="33" t="str">
        <f>IF(OR(SD!E527=""),"",SD!E527)</f>
        <v/>
      </c>
      <c r="F531" s="33" t="str">
        <f>IF(OR(SD!G527=""),"",SD!G527)</f>
        <v/>
      </c>
      <c r="G531" s="33" t="str">
        <f>IF(OR(SD!I527=""),"",SD!I527)</f>
        <v/>
      </c>
      <c r="H531" s="33" t="str">
        <f>IF(OR(SD!O527=""),"",SD!O527)</f>
        <v/>
      </c>
      <c r="I531" s="34" t="str">
        <f>IF(OR(SD!V527=""),"",SD!V527)</f>
        <v/>
      </c>
      <c r="J531" s="35" t="str">
        <f>IF(SD!D527="","",SD!D527)</f>
        <v/>
      </c>
      <c r="K531" s="2"/>
    </row>
    <row r="532" spans="1:11" ht="15">
      <c r="A532" s="2"/>
      <c r="B532" s="32" t="str">
        <f>IF(E532="","",ROWS($B$6:B532))</f>
        <v/>
      </c>
      <c r="C532" s="33" t="str">
        <f>IF(OR(SD!A528=""),"",SD!A528)</f>
        <v/>
      </c>
      <c r="D532" s="33" t="str">
        <f>IF(OR(SD!C528=""),"",SD!C528)</f>
        <v/>
      </c>
      <c r="E532" s="33" t="str">
        <f>IF(OR(SD!E528=""),"",SD!E528)</f>
        <v/>
      </c>
      <c r="F532" s="33" t="str">
        <f>IF(OR(SD!G528=""),"",SD!G528)</f>
        <v/>
      </c>
      <c r="G532" s="33" t="str">
        <f>IF(OR(SD!I528=""),"",SD!I528)</f>
        <v/>
      </c>
      <c r="H532" s="33" t="str">
        <f>IF(OR(SD!O528=""),"",SD!O528)</f>
        <v/>
      </c>
      <c r="I532" s="34" t="str">
        <f>IF(OR(SD!V528=""),"",SD!V528)</f>
        <v/>
      </c>
      <c r="J532" s="35" t="str">
        <f>IF(SD!D528="","",SD!D528)</f>
        <v/>
      </c>
      <c r="K532" s="2"/>
    </row>
    <row r="533" spans="1:11" ht="15">
      <c r="A533" s="2"/>
      <c r="B533" s="32" t="str">
        <f>IF(E533="","",ROWS($B$6:B533))</f>
        <v/>
      </c>
      <c r="C533" s="33" t="str">
        <f>IF(OR(SD!A529=""),"",SD!A529)</f>
        <v/>
      </c>
      <c r="D533" s="33" t="str">
        <f>IF(OR(SD!C529=""),"",SD!C529)</f>
        <v/>
      </c>
      <c r="E533" s="33" t="str">
        <f>IF(OR(SD!E529=""),"",SD!E529)</f>
        <v/>
      </c>
      <c r="F533" s="33" t="str">
        <f>IF(OR(SD!G529=""),"",SD!G529)</f>
        <v/>
      </c>
      <c r="G533" s="33" t="str">
        <f>IF(OR(SD!I529=""),"",SD!I529)</f>
        <v/>
      </c>
      <c r="H533" s="33" t="str">
        <f>IF(OR(SD!O529=""),"",SD!O529)</f>
        <v/>
      </c>
      <c r="I533" s="34" t="str">
        <f>IF(OR(SD!V529=""),"",SD!V529)</f>
        <v/>
      </c>
      <c r="J533" s="35" t="str">
        <f>IF(SD!D529="","",SD!D529)</f>
        <v/>
      </c>
      <c r="K533" s="2"/>
    </row>
    <row r="534" spans="1:11" ht="15">
      <c r="A534" s="2"/>
      <c r="B534" s="32" t="str">
        <f>IF(E534="","",ROWS($B$6:B534))</f>
        <v/>
      </c>
      <c r="C534" s="33" t="str">
        <f>IF(OR(SD!A530=""),"",SD!A530)</f>
        <v/>
      </c>
      <c r="D534" s="33" t="str">
        <f>IF(OR(SD!C530=""),"",SD!C530)</f>
        <v/>
      </c>
      <c r="E534" s="33" t="str">
        <f>IF(OR(SD!E530=""),"",SD!E530)</f>
        <v/>
      </c>
      <c r="F534" s="33" t="str">
        <f>IF(OR(SD!G530=""),"",SD!G530)</f>
        <v/>
      </c>
      <c r="G534" s="33" t="str">
        <f>IF(OR(SD!I530=""),"",SD!I530)</f>
        <v/>
      </c>
      <c r="H534" s="33" t="str">
        <f>IF(OR(SD!O530=""),"",SD!O530)</f>
        <v/>
      </c>
      <c r="I534" s="34" t="str">
        <f>IF(OR(SD!V530=""),"",SD!V530)</f>
        <v/>
      </c>
      <c r="J534" s="35" t="str">
        <f>IF(SD!D530="","",SD!D530)</f>
        <v/>
      </c>
      <c r="K534" s="2"/>
    </row>
    <row r="535" spans="1:11" ht="15">
      <c r="A535" s="2"/>
      <c r="B535" s="32" t="str">
        <f>IF(E535="","",ROWS($B$6:B535))</f>
        <v/>
      </c>
      <c r="C535" s="33" t="str">
        <f>IF(OR(SD!A531=""),"",SD!A531)</f>
        <v/>
      </c>
      <c r="D535" s="33" t="str">
        <f>IF(OR(SD!C531=""),"",SD!C531)</f>
        <v/>
      </c>
      <c r="E535" s="33" t="str">
        <f>IF(OR(SD!E531=""),"",SD!E531)</f>
        <v/>
      </c>
      <c r="F535" s="33" t="str">
        <f>IF(OR(SD!G531=""),"",SD!G531)</f>
        <v/>
      </c>
      <c r="G535" s="33" t="str">
        <f>IF(OR(SD!I531=""),"",SD!I531)</f>
        <v/>
      </c>
      <c r="H535" s="33" t="str">
        <f>IF(OR(SD!O531=""),"",SD!O531)</f>
        <v/>
      </c>
      <c r="I535" s="34" t="str">
        <f>IF(OR(SD!V531=""),"",SD!V531)</f>
        <v/>
      </c>
      <c r="J535" s="35" t="str">
        <f>IF(SD!D531="","",SD!D531)</f>
        <v/>
      </c>
      <c r="K535" s="2"/>
    </row>
    <row r="536" spans="1:11" ht="15">
      <c r="A536" s="2"/>
      <c r="B536" s="32" t="str">
        <f>IF(E536="","",ROWS($B$6:B536))</f>
        <v/>
      </c>
      <c r="C536" s="33" t="str">
        <f>IF(OR(SD!A532=""),"",SD!A532)</f>
        <v/>
      </c>
      <c r="D536" s="33" t="str">
        <f>IF(OR(SD!C532=""),"",SD!C532)</f>
        <v/>
      </c>
      <c r="E536" s="33" t="str">
        <f>IF(OR(SD!E532=""),"",SD!E532)</f>
        <v/>
      </c>
      <c r="F536" s="33" t="str">
        <f>IF(OR(SD!G532=""),"",SD!G532)</f>
        <v/>
      </c>
      <c r="G536" s="33" t="str">
        <f>IF(OR(SD!I532=""),"",SD!I532)</f>
        <v/>
      </c>
      <c r="H536" s="33" t="str">
        <f>IF(OR(SD!O532=""),"",SD!O532)</f>
        <v/>
      </c>
      <c r="I536" s="34" t="str">
        <f>IF(OR(SD!V532=""),"",SD!V532)</f>
        <v/>
      </c>
      <c r="J536" s="35" t="str">
        <f>IF(SD!D532="","",SD!D532)</f>
        <v/>
      </c>
      <c r="K536" s="2"/>
    </row>
    <row r="537" spans="1:11" ht="15">
      <c r="A537" s="2"/>
      <c r="B537" s="32" t="str">
        <f>IF(E537="","",ROWS($B$6:B537))</f>
        <v/>
      </c>
      <c r="C537" s="33" t="str">
        <f>IF(OR(SD!A533=""),"",SD!A533)</f>
        <v/>
      </c>
      <c r="D537" s="33" t="str">
        <f>IF(OR(SD!C533=""),"",SD!C533)</f>
        <v/>
      </c>
      <c r="E537" s="33" t="str">
        <f>IF(OR(SD!E533=""),"",SD!E533)</f>
        <v/>
      </c>
      <c r="F537" s="33" t="str">
        <f>IF(OR(SD!G533=""),"",SD!G533)</f>
        <v/>
      </c>
      <c r="G537" s="33" t="str">
        <f>IF(OR(SD!I533=""),"",SD!I533)</f>
        <v/>
      </c>
      <c r="H537" s="33" t="str">
        <f>IF(OR(SD!O533=""),"",SD!O533)</f>
        <v/>
      </c>
      <c r="I537" s="34" t="str">
        <f>IF(OR(SD!V533=""),"",SD!V533)</f>
        <v/>
      </c>
      <c r="J537" s="35" t="str">
        <f>IF(SD!D533="","",SD!D533)</f>
        <v/>
      </c>
      <c r="K537" s="2"/>
    </row>
    <row r="538" spans="1:11" ht="15">
      <c r="A538" s="2"/>
      <c r="B538" s="32" t="str">
        <f>IF(E538="","",ROWS($B$6:B538))</f>
        <v/>
      </c>
      <c r="C538" s="33" t="str">
        <f>IF(OR(SD!A534=""),"",SD!A534)</f>
        <v/>
      </c>
      <c r="D538" s="33" t="str">
        <f>IF(OR(SD!C534=""),"",SD!C534)</f>
        <v/>
      </c>
      <c r="E538" s="33" t="str">
        <f>IF(OR(SD!E534=""),"",SD!E534)</f>
        <v/>
      </c>
      <c r="F538" s="33" t="str">
        <f>IF(OR(SD!G534=""),"",SD!G534)</f>
        <v/>
      </c>
      <c r="G538" s="33" t="str">
        <f>IF(OR(SD!I534=""),"",SD!I534)</f>
        <v/>
      </c>
      <c r="H538" s="33" t="str">
        <f>IF(OR(SD!O534=""),"",SD!O534)</f>
        <v/>
      </c>
      <c r="I538" s="34" t="str">
        <f>IF(OR(SD!V534=""),"",SD!V534)</f>
        <v/>
      </c>
      <c r="J538" s="35" t="str">
        <f>IF(SD!D534="","",SD!D534)</f>
        <v/>
      </c>
      <c r="K538" s="2"/>
    </row>
    <row r="539" spans="1:11" ht="15">
      <c r="A539" s="2"/>
      <c r="B539" s="32" t="str">
        <f>IF(E539="","",ROWS($B$6:B539))</f>
        <v/>
      </c>
      <c r="C539" s="33" t="str">
        <f>IF(OR(SD!A535=""),"",SD!A535)</f>
        <v/>
      </c>
      <c r="D539" s="33" t="str">
        <f>IF(OR(SD!C535=""),"",SD!C535)</f>
        <v/>
      </c>
      <c r="E539" s="33" t="str">
        <f>IF(OR(SD!E535=""),"",SD!E535)</f>
        <v/>
      </c>
      <c r="F539" s="33" t="str">
        <f>IF(OR(SD!G535=""),"",SD!G535)</f>
        <v/>
      </c>
      <c r="G539" s="33" t="str">
        <f>IF(OR(SD!I535=""),"",SD!I535)</f>
        <v/>
      </c>
      <c r="H539" s="33" t="str">
        <f>IF(OR(SD!O535=""),"",SD!O535)</f>
        <v/>
      </c>
      <c r="I539" s="34" t="str">
        <f>IF(OR(SD!V535=""),"",SD!V535)</f>
        <v/>
      </c>
      <c r="J539" s="35" t="str">
        <f>IF(SD!D535="","",SD!D535)</f>
        <v/>
      </c>
      <c r="K539" s="2"/>
    </row>
    <row r="540" spans="1:11" ht="15">
      <c r="A540" s="2"/>
      <c r="B540" s="32" t="str">
        <f>IF(E540="","",ROWS($B$6:B540))</f>
        <v/>
      </c>
      <c r="C540" s="33" t="str">
        <f>IF(OR(SD!A536=""),"",SD!A536)</f>
        <v/>
      </c>
      <c r="D540" s="33" t="str">
        <f>IF(OR(SD!C536=""),"",SD!C536)</f>
        <v/>
      </c>
      <c r="E540" s="33" t="str">
        <f>IF(OR(SD!E536=""),"",SD!E536)</f>
        <v/>
      </c>
      <c r="F540" s="33" t="str">
        <f>IF(OR(SD!G536=""),"",SD!G536)</f>
        <v/>
      </c>
      <c r="G540" s="33" t="str">
        <f>IF(OR(SD!I536=""),"",SD!I536)</f>
        <v/>
      </c>
      <c r="H540" s="33" t="str">
        <f>IF(OR(SD!O536=""),"",SD!O536)</f>
        <v/>
      </c>
      <c r="I540" s="34" t="str">
        <f>IF(OR(SD!V536=""),"",SD!V536)</f>
        <v/>
      </c>
      <c r="J540" s="35" t="str">
        <f>IF(SD!D536="","",SD!D536)</f>
        <v/>
      </c>
      <c r="K540" s="2"/>
    </row>
    <row r="541" spans="1:11" ht="15">
      <c r="A541" s="2"/>
      <c r="B541" s="32" t="str">
        <f>IF(E541="","",ROWS($B$6:B541))</f>
        <v/>
      </c>
      <c r="C541" s="33" t="str">
        <f>IF(OR(SD!A537=""),"",SD!A537)</f>
        <v/>
      </c>
      <c r="D541" s="33" t="str">
        <f>IF(OR(SD!C537=""),"",SD!C537)</f>
        <v/>
      </c>
      <c r="E541" s="33" t="str">
        <f>IF(OR(SD!E537=""),"",SD!E537)</f>
        <v/>
      </c>
      <c r="F541" s="33" t="str">
        <f>IF(OR(SD!G537=""),"",SD!G537)</f>
        <v/>
      </c>
      <c r="G541" s="33" t="str">
        <f>IF(OR(SD!I537=""),"",SD!I537)</f>
        <v/>
      </c>
      <c r="H541" s="33" t="str">
        <f>IF(OR(SD!O537=""),"",SD!O537)</f>
        <v/>
      </c>
      <c r="I541" s="34" t="str">
        <f>IF(OR(SD!V537=""),"",SD!V537)</f>
        <v/>
      </c>
      <c r="J541" s="35" t="str">
        <f>IF(SD!D537="","",SD!D537)</f>
        <v/>
      </c>
      <c r="K541" s="2"/>
    </row>
    <row r="542" spans="1:11" ht="15">
      <c r="A542" s="2"/>
      <c r="B542" s="32" t="str">
        <f>IF(E542="","",ROWS($B$6:B542))</f>
        <v/>
      </c>
      <c r="C542" s="33" t="str">
        <f>IF(OR(SD!A538=""),"",SD!A538)</f>
        <v/>
      </c>
      <c r="D542" s="33" t="str">
        <f>IF(OR(SD!C538=""),"",SD!C538)</f>
        <v/>
      </c>
      <c r="E542" s="33" t="str">
        <f>IF(OR(SD!E538=""),"",SD!E538)</f>
        <v/>
      </c>
      <c r="F542" s="33" t="str">
        <f>IF(OR(SD!G538=""),"",SD!G538)</f>
        <v/>
      </c>
      <c r="G542" s="33" t="str">
        <f>IF(OR(SD!I538=""),"",SD!I538)</f>
        <v/>
      </c>
      <c r="H542" s="33" t="str">
        <f>IF(OR(SD!O538=""),"",SD!O538)</f>
        <v/>
      </c>
      <c r="I542" s="34" t="str">
        <f>IF(OR(SD!V538=""),"",SD!V538)</f>
        <v/>
      </c>
      <c r="J542" s="35" t="str">
        <f>IF(SD!D538="","",SD!D538)</f>
        <v/>
      </c>
      <c r="K542" s="2"/>
    </row>
    <row r="543" spans="1:11" ht="15">
      <c r="A543" s="2"/>
      <c r="B543" s="32" t="str">
        <f>IF(E543="","",ROWS($B$6:B543))</f>
        <v/>
      </c>
      <c r="C543" s="33" t="str">
        <f>IF(OR(SD!A539=""),"",SD!A539)</f>
        <v/>
      </c>
      <c r="D543" s="33" t="str">
        <f>IF(OR(SD!C539=""),"",SD!C539)</f>
        <v/>
      </c>
      <c r="E543" s="33" t="str">
        <f>IF(OR(SD!E539=""),"",SD!E539)</f>
        <v/>
      </c>
      <c r="F543" s="33" t="str">
        <f>IF(OR(SD!G539=""),"",SD!G539)</f>
        <v/>
      </c>
      <c r="G543" s="33" t="str">
        <f>IF(OR(SD!I539=""),"",SD!I539)</f>
        <v/>
      </c>
      <c r="H543" s="33" t="str">
        <f>IF(OR(SD!O539=""),"",SD!O539)</f>
        <v/>
      </c>
      <c r="I543" s="34" t="str">
        <f>IF(OR(SD!V539=""),"",SD!V539)</f>
        <v/>
      </c>
      <c r="J543" s="35" t="str">
        <f>IF(SD!D539="","",SD!D539)</f>
        <v/>
      </c>
      <c r="K543" s="2"/>
    </row>
    <row r="544" spans="1:11" ht="15">
      <c r="A544" s="2"/>
      <c r="B544" s="32" t="str">
        <f>IF(E544="","",ROWS($B$6:B544))</f>
        <v/>
      </c>
      <c r="C544" s="33" t="str">
        <f>IF(OR(SD!A540=""),"",SD!A540)</f>
        <v/>
      </c>
      <c r="D544" s="33" t="str">
        <f>IF(OR(SD!C540=""),"",SD!C540)</f>
        <v/>
      </c>
      <c r="E544" s="33" t="str">
        <f>IF(OR(SD!E540=""),"",SD!E540)</f>
        <v/>
      </c>
      <c r="F544" s="33" t="str">
        <f>IF(OR(SD!G540=""),"",SD!G540)</f>
        <v/>
      </c>
      <c r="G544" s="33" t="str">
        <f>IF(OR(SD!I540=""),"",SD!I540)</f>
        <v/>
      </c>
      <c r="H544" s="33" t="str">
        <f>IF(OR(SD!O540=""),"",SD!O540)</f>
        <v/>
      </c>
      <c r="I544" s="34" t="str">
        <f>IF(OR(SD!V540=""),"",SD!V540)</f>
        <v/>
      </c>
      <c r="J544" s="35" t="str">
        <f>IF(SD!D540="","",SD!D540)</f>
        <v/>
      </c>
      <c r="K544" s="2"/>
    </row>
    <row r="545" spans="1:11" ht="15">
      <c r="A545" s="2"/>
      <c r="B545" s="32" t="str">
        <f>IF(E545="","",ROWS($B$6:B545))</f>
        <v/>
      </c>
      <c r="C545" s="33" t="str">
        <f>IF(OR(SD!A541=""),"",SD!A541)</f>
        <v/>
      </c>
      <c r="D545" s="33" t="str">
        <f>IF(OR(SD!C541=""),"",SD!C541)</f>
        <v/>
      </c>
      <c r="E545" s="33" t="str">
        <f>IF(OR(SD!E541=""),"",SD!E541)</f>
        <v/>
      </c>
      <c r="F545" s="33" t="str">
        <f>IF(OR(SD!G541=""),"",SD!G541)</f>
        <v/>
      </c>
      <c r="G545" s="33" t="str">
        <f>IF(OR(SD!I541=""),"",SD!I541)</f>
        <v/>
      </c>
      <c r="H545" s="33" t="str">
        <f>IF(OR(SD!O541=""),"",SD!O541)</f>
        <v/>
      </c>
      <c r="I545" s="34" t="str">
        <f>IF(OR(SD!V541=""),"",SD!V541)</f>
        <v/>
      </c>
      <c r="J545" s="35" t="str">
        <f>IF(SD!D541="","",SD!D541)</f>
        <v/>
      </c>
      <c r="K545" s="2"/>
    </row>
    <row r="546" spans="1:11" ht="15">
      <c r="A546" s="2"/>
      <c r="B546" s="32" t="str">
        <f>IF(E546="","",ROWS($B$6:B546))</f>
        <v/>
      </c>
      <c r="C546" s="33" t="str">
        <f>IF(OR(SD!A542=""),"",SD!A542)</f>
        <v/>
      </c>
      <c r="D546" s="33" t="str">
        <f>IF(OR(SD!C542=""),"",SD!C542)</f>
        <v/>
      </c>
      <c r="E546" s="33" t="str">
        <f>IF(OR(SD!E542=""),"",SD!E542)</f>
        <v/>
      </c>
      <c r="F546" s="33" t="str">
        <f>IF(OR(SD!G542=""),"",SD!G542)</f>
        <v/>
      </c>
      <c r="G546" s="33" t="str">
        <f>IF(OR(SD!I542=""),"",SD!I542)</f>
        <v/>
      </c>
      <c r="H546" s="33" t="str">
        <f>IF(OR(SD!O542=""),"",SD!O542)</f>
        <v/>
      </c>
      <c r="I546" s="34" t="str">
        <f>IF(OR(SD!V542=""),"",SD!V542)</f>
        <v/>
      </c>
      <c r="J546" s="35" t="str">
        <f>IF(SD!D542="","",SD!D542)</f>
        <v/>
      </c>
      <c r="K546" s="2"/>
    </row>
    <row r="547" spans="1:11" ht="15">
      <c r="A547" s="2"/>
      <c r="B547" s="32" t="str">
        <f>IF(E547="","",ROWS($B$6:B547))</f>
        <v/>
      </c>
      <c r="C547" s="33" t="str">
        <f>IF(OR(SD!A543=""),"",SD!A543)</f>
        <v/>
      </c>
      <c r="D547" s="33" t="str">
        <f>IF(OR(SD!C543=""),"",SD!C543)</f>
        <v/>
      </c>
      <c r="E547" s="33" t="str">
        <f>IF(OR(SD!E543=""),"",SD!E543)</f>
        <v/>
      </c>
      <c r="F547" s="33" t="str">
        <f>IF(OR(SD!G543=""),"",SD!G543)</f>
        <v/>
      </c>
      <c r="G547" s="33" t="str">
        <f>IF(OR(SD!I543=""),"",SD!I543)</f>
        <v/>
      </c>
      <c r="H547" s="33" t="str">
        <f>IF(OR(SD!O543=""),"",SD!O543)</f>
        <v/>
      </c>
      <c r="I547" s="34" t="str">
        <f>IF(OR(SD!V543=""),"",SD!V543)</f>
        <v/>
      </c>
      <c r="J547" s="35" t="str">
        <f>IF(SD!D543="","",SD!D543)</f>
        <v/>
      </c>
      <c r="K547" s="2"/>
    </row>
    <row r="548" spans="1:11" ht="15">
      <c r="A548" s="2"/>
      <c r="B548" s="32" t="str">
        <f>IF(E548="","",ROWS($B$6:B548))</f>
        <v/>
      </c>
      <c r="C548" s="33" t="str">
        <f>IF(OR(SD!A544=""),"",SD!A544)</f>
        <v/>
      </c>
      <c r="D548" s="33" t="str">
        <f>IF(OR(SD!C544=""),"",SD!C544)</f>
        <v/>
      </c>
      <c r="E548" s="33" t="str">
        <f>IF(OR(SD!E544=""),"",SD!E544)</f>
        <v/>
      </c>
      <c r="F548" s="33" t="str">
        <f>IF(OR(SD!G544=""),"",SD!G544)</f>
        <v/>
      </c>
      <c r="G548" s="33" t="str">
        <f>IF(OR(SD!I544=""),"",SD!I544)</f>
        <v/>
      </c>
      <c r="H548" s="33" t="str">
        <f>IF(OR(SD!O544=""),"",SD!O544)</f>
        <v/>
      </c>
      <c r="I548" s="34" t="str">
        <f>IF(OR(SD!V544=""),"",SD!V544)</f>
        <v/>
      </c>
      <c r="J548" s="35" t="str">
        <f>IF(SD!D544="","",SD!D544)</f>
        <v/>
      </c>
      <c r="K548" s="2"/>
    </row>
    <row r="549" spans="1:11" ht="15">
      <c r="A549" s="2"/>
      <c r="B549" s="32" t="str">
        <f>IF(E549="","",ROWS($B$6:B549))</f>
        <v/>
      </c>
      <c r="C549" s="33" t="str">
        <f>IF(OR(SD!A545=""),"",SD!A545)</f>
        <v/>
      </c>
      <c r="D549" s="33" t="str">
        <f>IF(OR(SD!C545=""),"",SD!C545)</f>
        <v/>
      </c>
      <c r="E549" s="33" t="str">
        <f>IF(OR(SD!E545=""),"",SD!E545)</f>
        <v/>
      </c>
      <c r="F549" s="33" t="str">
        <f>IF(OR(SD!G545=""),"",SD!G545)</f>
        <v/>
      </c>
      <c r="G549" s="33" t="str">
        <f>IF(OR(SD!I545=""),"",SD!I545)</f>
        <v/>
      </c>
      <c r="H549" s="33" t="str">
        <f>IF(OR(SD!O545=""),"",SD!O545)</f>
        <v/>
      </c>
      <c r="I549" s="34" t="str">
        <f>IF(OR(SD!V545=""),"",SD!V545)</f>
        <v/>
      </c>
      <c r="J549" s="35" t="str">
        <f>IF(SD!D545="","",SD!D545)</f>
        <v/>
      </c>
      <c r="K549" s="2"/>
    </row>
    <row r="550" spans="1:11" ht="15">
      <c r="A550" s="2"/>
      <c r="B550" s="32" t="str">
        <f>IF(E550="","",ROWS($B$6:B550))</f>
        <v/>
      </c>
      <c r="C550" s="33" t="str">
        <f>IF(OR(SD!A546=""),"",SD!A546)</f>
        <v/>
      </c>
      <c r="D550" s="33" t="str">
        <f>IF(OR(SD!C546=""),"",SD!C546)</f>
        <v/>
      </c>
      <c r="E550" s="33" t="str">
        <f>IF(OR(SD!E546=""),"",SD!E546)</f>
        <v/>
      </c>
      <c r="F550" s="33" t="str">
        <f>IF(OR(SD!G546=""),"",SD!G546)</f>
        <v/>
      </c>
      <c r="G550" s="33" t="str">
        <f>IF(OR(SD!I546=""),"",SD!I546)</f>
        <v/>
      </c>
      <c r="H550" s="33" t="str">
        <f>IF(OR(SD!O546=""),"",SD!O546)</f>
        <v/>
      </c>
      <c r="I550" s="34" t="str">
        <f>IF(OR(SD!V546=""),"",SD!V546)</f>
        <v/>
      </c>
      <c r="J550" s="35" t="str">
        <f>IF(SD!D546="","",SD!D546)</f>
        <v/>
      </c>
      <c r="K550" s="2"/>
    </row>
    <row r="551" spans="1:11" ht="15">
      <c r="A551" s="2"/>
      <c r="B551" s="32" t="str">
        <f>IF(E551="","",ROWS($B$6:B551))</f>
        <v/>
      </c>
      <c r="C551" s="33" t="str">
        <f>IF(OR(SD!A547=""),"",SD!A547)</f>
        <v/>
      </c>
      <c r="D551" s="33" t="str">
        <f>IF(OR(SD!C547=""),"",SD!C547)</f>
        <v/>
      </c>
      <c r="E551" s="33" t="str">
        <f>IF(OR(SD!E547=""),"",SD!E547)</f>
        <v/>
      </c>
      <c r="F551" s="33" t="str">
        <f>IF(OR(SD!G547=""),"",SD!G547)</f>
        <v/>
      </c>
      <c r="G551" s="33" t="str">
        <f>IF(OR(SD!I547=""),"",SD!I547)</f>
        <v/>
      </c>
      <c r="H551" s="33" t="str">
        <f>IF(OR(SD!O547=""),"",SD!O547)</f>
        <v/>
      </c>
      <c r="I551" s="34" t="str">
        <f>IF(OR(SD!V547=""),"",SD!V547)</f>
        <v/>
      </c>
      <c r="J551" s="35" t="str">
        <f>IF(SD!D547="","",SD!D547)</f>
        <v/>
      </c>
      <c r="K551" s="2"/>
    </row>
    <row r="552" spans="1:11" ht="15">
      <c r="A552" s="2"/>
      <c r="B552" s="32" t="str">
        <f>IF(E552="","",ROWS($B$6:B552))</f>
        <v/>
      </c>
      <c r="C552" s="33" t="str">
        <f>IF(OR(SD!A548=""),"",SD!A548)</f>
        <v/>
      </c>
      <c r="D552" s="33" t="str">
        <f>IF(OR(SD!C548=""),"",SD!C548)</f>
        <v/>
      </c>
      <c r="E552" s="33" t="str">
        <f>IF(OR(SD!E548=""),"",SD!E548)</f>
        <v/>
      </c>
      <c r="F552" s="33" t="str">
        <f>IF(OR(SD!G548=""),"",SD!G548)</f>
        <v/>
      </c>
      <c r="G552" s="33" t="str">
        <f>IF(OR(SD!I548=""),"",SD!I548)</f>
        <v/>
      </c>
      <c r="H552" s="33" t="str">
        <f>IF(OR(SD!O548=""),"",SD!O548)</f>
        <v/>
      </c>
      <c r="I552" s="34" t="str">
        <f>IF(OR(SD!V548=""),"",SD!V548)</f>
        <v/>
      </c>
      <c r="J552" s="35" t="str">
        <f>IF(SD!D548="","",SD!D548)</f>
        <v/>
      </c>
      <c r="K552" s="2"/>
    </row>
    <row r="553" spans="1:11" ht="15">
      <c r="A553" s="2"/>
      <c r="B553" s="32" t="str">
        <f>IF(E553="","",ROWS($B$6:B553))</f>
        <v/>
      </c>
      <c r="C553" s="33" t="str">
        <f>IF(OR(SD!A549=""),"",SD!A549)</f>
        <v/>
      </c>
      <c r="D553" s="33" t="str">
        <f>IF(OR(SD!C549=""),"",SD!C549)</f>
        <v/>
      </c>
      <c r="E553" s="33" t="str">
        <f>IF(OR(SD!E549=""),"",SD!E549)</f>
        <v/>
      </c>
      <c r="F553" s="33" t="str">
        <f>IF(OR(SD!G549=""),"",SD!G549)</f>
        <v/>
      </c>
      <c r="G553" s="33" t="str">
        <f>IF(OR(SD!I549=""),"",SD!I549)</f>
        <v/>
      </c>
      <c r="H553" s="33" t="str">
        <f>IF(OR(SD!O549=""),"",SD!O549)</f>
        <v/>
      </c>
      <c r="I553" s="34" t="str">
        <f>IF(OR(SD!V549=""),"",SD!V549)</f>
        <v/>
      </c>
      <c r="J553" s="35" t="str">
        <f>IF(SD!D549="","",SD!D549)</f>
        <v/>
      </c>
      <c r="K553" s="2"/>
    </row>
    <row r="554" spans="1:11" ht="15">
      <c r="A554" s="2"/>
      <c r="B554" s="32" t="str">
        <f>IF(E554="","",ROWS($B$6:B554))</f>
        <v/>
      </c>
      <c r="C554" s="33" t="str">
        <f>IF(OR(SD!A550=""),"",SD!A550)</f>
        <v/>
      </c>
      <c r="D554" s="33" t="str">
        <f>IF(OR(SD!C550=""),"",SD!C550)</f>
        <v/>
      </c>
      <c r="E554" s="33" t="str">
        <f>IF(OR(SD!E550=""),"",SD!E550)</f>
        <v/>
      </c>
      <c r="F554" s="33" t="str">
        <f>IF(OR(SD!G550=""),"",SD!G550)</f>
        <v/>
      </c>
      <c r="G554" s="33" t="str">
        <f>IF(OR(SD!I550=""),"",SD!I550)</f>
        <v/>
      </c>
      <c r="H554" s="33" t="str">
        <f>IF(OR(SD!O550=""),"",SD!O550)</f>
        <v/>
      </c>
      <c r="I554" s="34" t="str">
        <f>IF(OR(SD!V550=""),"",SD!V550)</f>
        <v/>
      </c>
      <c r="J554" s="35" t="str">
        <f>IF(SD!D550="","",SD!D550)</f>
        <v/>
      </c>
      <c r="K554" s="2"/>
    </row>
    <row r="555" spans="1:11" ht="15">
      <c r="A555" s="2"/>
      <c r="B555" s="32" t="str">
        <f>IF(E555="","",ROWS($B$6:B555))</f>
        <v/>
      </c>
      <c r="C555" s="33" t="str">
        <f>IF(OR(SD!A551=""),"",SD!A551)</f>
        <v/>
      </c>
      <c r="D555" s="33" t="str">
        <f>IF(OR(SD!C551=""),"",SD!C551)</f>
        <v/>
      </c>
      <c r="E555" s="33" t="str">
        <f>IF(OR(SD!E551=""),"",SD!E551)</f>
        <v/>
      </c>
      <c r="F555" s="33" t="str">
        <f>IF(OR(SD!G551=""),"",SD!G551)</f>
        <v/>
      </c>
      <c r="G555" s="33" t="str">
        <f>IF(OR(SD!I551=""),"",SD!I551)</f>
        <v/>
      </c>
      <c r="H555" s="33" t="str">
        <f>IF(OR(SD!O551=""),"",SD!O551)</f>
        <v/>
      </c>
      <c r="I555" s="34" t="str">
        <f>IF(OR(SD!V551=""),"",SD!V551)</f>
        <v/>
      </c>
      <c r="J555" s="35" t="str">
        <f>IF(SD!D551="","",SD!D551)</f>
        <v/>
      </c>
      <c r="K555" s="2"/>
    </row>
    <row r="556" spans="1:11" ht="15">
      <c r="A556" s="2"/>
      <c r="B556" s="32" t="str">
        <f>IF(E556="","",ROWS($B$6:B556))</f>
        <v/>
      </c>
      <c r="C556" s="33" t="str">
        <f>IF(OR(SD!A552=""),"",SD!A552)</f>
        <v/>
      </c>
      <c r="D556" s="33" t="str">
        <f>IF(OR(SD!C552=""),"",SD!C552)</f>
        <v/>
      </c>
      <c r="E556" s="33" t="str">
        <f>IF(OR(SD!E552=""),"",SD!E552)</f>
        <v/>
      </c>
      <c r="F556" s="33" t="str">
        <f>IF(OR(SD!G552=""),"",SD!G552)</f>
        <v/>
      </c>
      <c r="G556" s="33" t="str">
        <f>IF(OR(SD!I552=""),"",SD!I552)</f>
        <v/>
      </c>
      <c r="H556" s="33" t="str">
        <f>IF(OR(SD!O552=""),"",SD!O552)</f>
        <v/>
      </c>
      <c r="I556" s="34" t="str">
        <f>IF(OR(SD!V552=""),"",SD!V552)</f>
        <v/>
      </c>
      <c r="J556" s="35" t="str">
        <f>IF(SD!D552="","",SD!D552)</f>
        <v/>
      </c>
      <c r="K556" s="2"/>
    </row>
    <row r="557" spans="1:11" ht="15">
      <c r="A557" s="2"/>
      <c r="B557" s="32" t="str">
        <f>IF(E557="","",ROWS($B$6:B557))</f>
        <v/>
      </c>
      <c r="C557" s="33" t="str">
        <f>IF(OR(SD!A553=""),"",SD!A553)</f>
        <v/>
      </c>
      <c r="D557" s="33" t="str">
        <f>IF(OR(SD!C553=""),"",SD!C553)</f>
        <v/>
      </c>
      <c r="E557" s="33" t="str">
        <f>IF(OR(SD!E553=""),"",SD!E553)</f>
        <v/>
      </c>
      <c r="F557" s="33" t="str">
        <f>IF(OR(SD!G553=""),"",SD!G553)</f>
        <v/>
      </c>
      <c r="G557" s="33" t="str">
        <f>IF(OR(SD!I553=""),"",SD!I553)</f>
        <v/>
      </c>
      <c r="H557" s="33" t="str">
        <f>IF(OR(SD!O553=""),"",SD!O553)</f>
        <v/>
      </c>
      <c r="I557" s="34" t="str">
        <f>IF(OR(SD!V553=""),"",SD!V553)</f>
        <v/>
      </c>
      <c r="J557" s="35" t="str">
        <f>IF(SD!D553="","",SD!D553)</f>
        <v/>
      </c>
      <c r="K557" s="2"/>
    </row>
    <row r="558" spans="1:11" ht="15">
      <c r="A558" s="2"/>
      <c r="B558" s="32" t="str">
        <f>IF(E558="","",ROWS($B$6:B558))</f>
        <v/>
      </c>
      <c r="C558" s="33" t="str">
        <f>IF(OR(SD!A554=""),"",SD!A554)</f>
        <v/>
      </c>
      <c r="D558" s="33" t="str">
        <f>IF(OR(SD!C554=""),"",SD!C554)</f>
        <v/>
      </c>
      <c r="E558" s="33" t="str">
        <f>IF(OR(SD!E554=""),"",SD!E554)</f>
        <v/>
      </c>
      <c r="F558" s="33" t="str">
        <f>IF(OR(SD!G554=""),"",SD!G554)</f>
        <v/>
      </c>
      <c r="G558" s="33" t="str">
        <f>IF(OR(SD!I554=""),"",SD!I554)</f>
        <v/>
      </c>
      <c r="H558" s="33" t="str">
        <f>IF(OR(SD!O554=""),"",SD!O554)</f>
        <v/>
      </c>
      <c r="I558" s="34" t="str">
        <f>IF(OR(SD!V554=""),"",SD!V554)</f>
        <v/>
      </c>
      <c r="J558" s="35" t="str">
        <f>IF(SD!D554="","",SD!D554)</f>
        <v/>
      </c>
      <c r="K558" s="2"/>
    </row>
    <row r="559" spans="1:11" ht="15">
      <c r="A559" s="2"/>
      <c r="B559" s="32" t="str">
        <f>IF(E559="","",ROWS($B$6:B559))</f>
        <v/>
      </c>
      <c r="C559" s="33" t="str">
        <f>IF(OR(SD!A555=""),"",SD!A555)</f>
        <v/>
      </c>
      <c r="D559" s="33" t="str">
        <f>IF(OR(SD!C555=""),"",SD!C555)</f>
        <v/>
      </c>
      <c r="E559" s="33" t="str">
        <f>IF(OR(SD!E555=""),"",SD!E555)</f>
        <v/>
      </c>
      <c r="F559" s="33" t="str">
        <f>IF(OR(SD!G555=""),"",SD!G555)</f>
        <v/>
      </c>
      <c r="G559" s="33" t="str">
        <f>IF(OR(SD!I555=""),"",SD!I555)</f>
        <v/>
      </c>
      <c r="H559" s="33" t="str">
        <f>IF(OR(SD!O555=""),"",SD!O555)</f>
        <v/>
      </c>
      <c r="I559" s="34" t="str">
        <f>IF(OR(SD!V555=""),"",SD!V555)</f>
        <v/>
      </c>
      <c r="J559" s="35" t="str">
        <f>IF(SD!D555="","",SD!D555)</f>
        <v/>
      </c>
      <c r="K559" s="2"/>
    </row>
    <row r="560" spans="1:11" ht="15">
      <c r="A560" s="2"/>
      <c r="B560" s="32" t="str">
        <f>IF(E560="","",ROWS($B$6:B560))</f>
        <v/>
      </c>
      <c r="C560" s="33" t="str">
        <f>IF(OR(SD!A556=""),"",SD!A556)</f>
        <v/>
      </c>
      <c r="D560" s="33" t="str">
        <f>IF(OR(SD!C556=""),"",SD!C556)</f>
        <v/>
      </c>
      <c r="E560" s="33" t="str">
        <f>IF(OR(SD!E556=""),"",SD!E556)</f>
        <v/>
      </c>
      <c r="F560" s="33" t="str">
        <f>IF(OR(SD!G556=""),"",SD!G556)</f>
        <v/>
      </c>
      <c r="G560" s="33" t="str">
        <f>IF(OR(SD!I556=""),"",SD!I556)</f>
        <v/>
      </c>
      <c r="H560" s="33" t="str">
        <f>IF(OR(SD!O556=""),"",SD!O556)</f>
        <v/>
      </c>
      <c r="I560" s="34" t="str">
        <f>IF(OR(SD!V556=""),"",SD!V556)</f>
        <v/>
      </c>
      <c r="J560" s="35" t="str">
        <f>IF(SD!D556="","",SD!D556)</f>
        <v/>
      </c>
      <c r="K560" s="2"/>
    </row>
    <row r="561" spans="1:11" ht="15">
      <c r="A561" s="2"/>
      <c r="B561" s="32" t="str">
        <f>IF(E561="","",ROWS($B$6:B561))</f>
        <v/>
      </c>
      <c r="C561" s="33" t="str">
        <f>IF(OR(SD!A557=""),"",SD!A557)</f>
        <v/>
      </c>
      <c r="D561" s="33" t="str">
        <f>IF(OR(SD!C557=""),"",SD!C557)</f>
        <v/>
      </c>
      <c r="E561" s="33" t="str">
        <f>IF(OR(SD!E557=""),"",SD!E557)</f>
        <v/>
      </c>
      <c r="F561" s="33" t="str">
        <f>IF(OR(SD!G557=""),"",SD!G557)</f>
        <v/>
      </c>
      <c r="G561" s="33" t="str">
        <f>IF(OR(SD!I557=""),"",SD!I557)</f>
        <v/>
      </c>
      <c r="H561" s="33" t="str">
        <f>IF(OR(SD!O557=""),"",SD!O557)</f>
        <v/>
      </c>
      <c r="I561" s="34" t="str">
        <f>IF(OR(SD!V557=""),"",SD!V557)</f>
        <v/>
      </c>
      <c r="J561" s="35" t="str">
        <f>IF(SD!D557="","",SD!D557)</f>
        <v/>
      </c>
      <c r="K561" s="2"/>
    </row>
    <row r="562" spans="1:11" ht="15">
      <c r="A562" s="2"/>
      <c r="B562" s="32" t="str">
        <f>IF(E562="","",ROWS($B$6:B562))</f>
        <v/>
      </c>
      <c r="C562" s="33" t="str">
        <f>IF(OR(SD!A558=""),"",SD!A558)</f>
        <v/>
      </c>
      <c r="D562" s="33" t="str">
        <f>IF(OR(SD!C558=""),"",SD!C558)</f>
        <v/>
      </c>
      <c r="E562" s="33" t="str">
        <f>IF(OR(SD!E558=""),"",SD!E558)</f>
        <v/>
      </c>
      <c r="F562" s="33" t="str">
        <f>IF(OR(SD!G558=""),"",SD!G558)</f>
        <v/>
      </c>
      <c r="G562" s="33" t="str">
        <f>IF(OR(SD!I558=""),"",SD!I558)</f>
        <v/>
      </c>
      <c r="H562" s="33" t="str">
        <f>IF(OR(SD!O558=""),"",SD!O558)</f>
        <v/>
      </c>
      <c r="I562" s="34" t="str">
        <f>IF(OR(SD!V558=""),"",SD!V558)</f>
        <v/>
      </c>
      <c r="J562" s="35" t="str">
        <f>IF(SD!D558="","",SD!D558)</f>
        <v/>
      </c>
      <c r="K562" s="2"/>
    </row>
    <row r="563" spans="1:11" ht="15">
      <c r="A563" s="2"/>
      <c r="B563" s="32" t="str">
        <f>IF(E563="","",ROWS($B$6:B563))</f>
        <v/>
      </c>
      <c r="C563" s="33" t="str">
        <f>IF(OR(SD!A559=""),"",SD!A559)</f>
        <v/>
      </c>
      <c r="D563" s="33" t="str">
        <f>IF(OR(SD!C559=""),"",SD!C559)</f>
        <v/>
      </c>
      <c r="E563" s="33" t="str">
        <f>IF(OR(SD!E559=""),"",SD!E559)</f>
        <v/>
      </c>
      <c r="F563" s="33" t="str">
        <f>IF(OR(SD!G559=""),"",SD!G559)</f>
        <v/>
      </c>
      <c r="G563" s="33" t="str">
        <f>IF(OR(SD!I559=""),"",SD!I559)</f>
        <v/>
      </c>
      <c r="H563" s="33" t="str">
        <f>IF(OR(SD!O559=""),"",SD!O559)</f>
        <v/>
      </c>
      <c r="I563" s="34" t="str">
        <f>IF(OR(SD!V559=""),"",SD!V559)</f>
        <v/>
      </c>
      <c r="J563" s="35" t="str">
        <f>IF(SD!D559="","",SD!D559)</f>
        <v/>
      </c>
      <c r="K563" s="2"/>
    </row>
    <row r="564" spans="1:11" ht="15">
      <c r="A564" s="2"/>
      <c r="B564" s="32" t="str">
        <f>IF(E564="","",ROWS($B$6:B564))</f>
        <v/>
      </c>
      <c r="C564" s="33" t="str">
        <f>IF(OR(SD!A560=""),"",SD!A560)</f>
        <v/>
      </c>
      <c r="D564" s="33" t="str">
        <f>IF(OR(SD!C560=""),"",SD!C560)</f>
        <v/>
      </c>
      <c r="E564" s="33" t="str">
        <f>IF(OR(SD!E560=""),"",SD!E560)</f>
        <v/>
      </c>
      <c r="F564" s="33" t="str">
        <f>IF(OR(SD!G560=""),"",SD!G560)</f>
        <v/>
      </c>
      <c r="G564" s="33" t="str">
        <f>IF(OR(SD!I560=""),"",SD!I560)</f>
        <v/>
      </c>
      <c r="H564" s="33" t="str">
        <f>IF(OR(SD!O560=""),"",SD!O560)</f>
        <v/>
      </c>
      <c r="I564" s="34" t="str">
        <f>IF(OR(SD!V560=""),"",SD!V560)</f>
        <v/>
      </c>
      <c r="J564" s="35" t="str">
        <f>IF(SD!D560="","",SD!D560)</f>
        <v/>
      </c>
      <c r="K564" s="2"/>
    </row>
    <row r="565" spans="1:11" ht="15">
      <c r="A565" s="2"/>
      <c r="B565" s="32" t="str">
        <f>IF(E565="","",ROWS($B$6:B565))</f>
        <v/>
      </c>
      <c r="C565" s="33" t="str">
        <f>IF(OR(SD!A561=""),"",SD!A561)</f>
        <v/>
      </c>
      <c r="D565" s="33" t="str">
        <f>IF(OR(SD!C561=""),"",SD!C561)</f>
        <v/>
      </c>
      <c r="E565" s="33" t="str">
        <f>IF(OR(SD!E561=""),"",SD!E561)</f>
        <v/>
      </c>
      <c r="F565" s="33" t="str">
        <f>IF(OR(SD!G561=""),"",SD!G561)</f>
        <v/>
      </c>
      <c r="G565" s="33" t="str">
        <f>IF(OR(SD!I561=""),"",SD!I561)</f>
        <v/>
      </c>
      <c r="H565" s="33" t="str">
        <f>IF(OR(SD!O561=""),"",SD!O561)</f>
        <v/>
      </c>
      <c r="I565" s="34" t="str">
        <f>IF(OR(SD!V561=""),"",SD!V561)</f>
        <v/>
      </c>
      <c r="J565" s="35" t="str">
        <f>IF(SD!D561="","",SD!D561)</f>
        <v/>
      </c>
      <c r="K565" s="2"/>
    </row>
    <row r="566" spans="1:11" ht="15">
      <c r="A566" s="2"/>
      <c r="B566" s="32" t="str">
        <f>IF(E566="","",ROWS($B$6:B566))</f>
        <v/>
      </c>
      <c r="C566" s="33" t="str">
        <f>IF(OR(SD!A562=""),"",SD!A562)</f>
        <v/>
      </c>
      <c r="D566" s="33" t="str">
        <f>IF(OR(SD!C562=""),"",SD!C562)</f>
        <v/>
      </c>
      <c r="E566" s="33" t="str">
        <f>IF(OR(SD!E562=""),"",SD!E562)</f>
        <v/>
      </c>
      <c r="F566" s="33" t="str">
        <f>IF(OR(SD!G562=""),"",SD!G562)</f>
        <v/>
      </c>
      <c r="G566" s="33" t="str">
        <f>IF(OR(SD!I562=""),"",SD!I562)</f>
        <v/>
      </c>
      <c r="H566" s="33" t="str">
        <f>IF(OR(SD!O562=""),"",SD!O562)</f>
        <v/>
      </c>
      <c r="I566" s="34" t="str">
        <f>IF(OR(SD!V562=""),"",SD!V562)</f>
        <v/>
      </c>
      <c r="J566" s="35" t="str">
        <f>IF(SD!D562="","",SD!D562)</f>
        <v/>
      </c>
      <c r="K566" s="2"/>
    </row>
    <row r="567" spans="1:11" ht="15">
      <c r="A567" s="2"/>
      <c r="B567" s="32" t="str">
        <f>IF(E567="","",ROWS($B$6:B567))</f>
        <v/>
      </c>
      <c r="C567" s="33" t="str">
        <f>IF(OR(SD!A563=""),"",SD!A563)</f>
        <v/>
      </c>
      <c r="D567" s="33" t="str">
        <f>IF(OR(SD!C563=""),"",SD!C563)</f>
        <v/>
      </c>
      <c r="E567" s="33" t="str">
        <f>IF(OR(SD!E563=""),"",SD!E563)</f>
        <v/>
      </c>
      <c r="F567" s="33" t="str">
        <f>IF(OR(SD!G563=""),"",SD!G563)</f>
        <v/>
      </c>
      <c r="G567" s="33" t="str">
        <f>IF(OR(SD!I563=""),"",SD!I563)</f>
        <v/>
      </c>
      <c r="H567" s="33" t="str">
        <f>IF(OR(SD!O563=""),"",SD!O563)</f>
        <v/>
      </c>
      <c r="I567" s="34" t="str">
        <f>IF(OR(SD!V563=""),"",SD!V563)</f>
        <v/>
      </c>
      <c r="J567" s="35" t="str">
        <f>IF(SD!D563="","",SD!D563)</f>
        <v/>
      </c>
      <c r="K567" s="2"/>
    </row>
    <row r="568" spans="1:11" ht="15">
      <c r="A568" s="2"/>
      <c r="B568" s="32" t="str">
        <f>IF(E568="","",ROWS($B$6:B568))</f>
        <v/>
      </c>
      <c r="C568" s="33" t="str">
        <f>IF(OR(SD!A564=""),"",SD!A564)</f>
        <v/>
      </c>
      <c r="D568" s="33" t="str">
        <f>IF(OR(SD!C564=""),"",SD!C564)</f>
        <v/>
      </c>
      <c r="E568" s="33" t="str">
        <f>IF(OR(SD!E564=""),"",SD!E564)</f>
        <v/>
      </c>
      <c r="F568" s="33" t="str">
        <f>IF(OR(SD!G564=""),"",SD!G564)</f>
        <v/>
      </c>
      <c r="G568" s="33" t="str">
        <f>IF(OR(SD!I564=""),"",SD!I564)</f>
        <v/>
      </c>
      <c r="H568" s="33" t="str">
        <f>IF(OR(SD!O564=""),"",SD!O564)</f>
        <v/>
      </c>
      <c r="I568" s="34" t="str">
        <f>IF(OR(SD!V564=""),"",SD!V564)</f>
        <v/>
      </c>
      <c r="J568" s="35" t="str">
        <f>IF(SD!D564="","",SD!D564)</f>
        <v/>
      </c>
      <c r="K568" s="2"/>
    </row>
    <row r="569" spans="1:11" ht="15">
      <c r="A569" s="2"/>
      <c r="B569" s="32" t="str">
        <f>IF(E569="","",ROWS($B$6:B569))</f>
        <v/>
      </c>
      <c r="C569" s="33" t="str">
        <f>IF(OR(SD!A565=""),"",SD!A565)</f>
        <v/>
      </c>
      <c r="D569" s="33" t="str">
        <f>IF(OR(SD!C565=""),"",SD!C565)</f>
        <v/>
      </c>
      <c r="E569" s="33" t="str">
        <f>IF(OR(SD!E565=""),"",SD!E565)</f>
        <v/>
      </c>
      <c r="F569" s="33" t="str">
        <f>IF(OR(SD!G565=""),"",SD!G565)</f>
        <v/>
      </c>
      <c r="G569" s="33" t="str">
        <f>IF(OR(SD!I565=""),"",SD!I565)</f>
        <v/>
      </c>
      <c r="H569" s="33" t="str">
        <f>IF(OR(SD!O565=""),"",SD!O565)</f>
        <v/>
      </c>
      <c r="I569" s="34" t="str">
        <f>IF(OR(SD!V565=""),"",SD!V565)</f>
        <v/>
      </c>
      <c r="J569" s="35" t="str">
        <f>IF(SD!D565="","",SD!D565)</f>
        <v/>
      </c>
      <c r="K569" s="2"/>
    </row>
    <row r="570" spans="1:11" ht="15">
      <c r="A570" s="2"/>
      <c r="B570" s="32" t="str">
        <f>IF(E570="","",ROWS($B$6:B570))</f>
        <v/>
      </c>
      <c r="C570" s="33" t="str">
        <f>IF(OR(SD!A566=""),"",SD!A566)</f>
        <v/>
      </c>
      <c r="D570" s="33" t="str">
        <f>IF(OR(SD!C566=""),"",SD!C566)</f>
        <v/>
      </c>
      <c r="E570" s="33" t="str">
        <f>IF(OR(SD!E566=""),"",SD!E566)</f>
        <v/>
      </c>
      <c r="F570" s="33" t="str">
        <f>IF(OR(SD!G566=""),"",SD!G566)</f>
        <v/>
      </c>
      <c r="G570" s="33" t="str">
        <f>IF(OR(SD!I566=""),"",SD!I566)</f>
        <v/>
      </c>
      <c r="H570" s="33" t="str">
        <f>IF(OR(SD!O566=""),"",SD!O566)</f>
        <v/>
      </c>
      <c r="I570" s="34" t="str">
        <f>IF(OR(SD!V566=""),"",SD!V566)</f>
        <v/>
      </c>
      <c r="J570" s="35" t="str">
        <f>IF(SD!D566="","",SD!D566)</f>
        <v/>
      </c>
      <c r="K570" s="2"/>
    </row>
    <row r="571" spans="1:11" ht="15">
      <c r="A571" s="2"/>
      <c r="B571" s="32" t="str">
        <f>IF(E571="","",ROWS($B$6:B571))</f>
        <v/>
      </c>
      <c r="C571" s="33" t="str">
        <f>IF(OR(SD!A567=""),"",SD!A567)</f>
        <v/>
      </c>
      <c r="D571" s="33" t="str">
        <f>IF(OR(SD!C567=""),"",SD!C567)</f>
        <v/>
      </c>
      <c r="E571" s="33" t="str">
        <f>IF(OR(SD!E567=""),"",SD!E567)</f>
        <v/>
      </c>
      <c r="F571" s="33" t="str">
        <f>IF(OR(SD!G567=""),"",SD!G567)</f>
        <v/>
      </c>
      <c r="G571" s="33" t="str">
        <f>IF(OR(SD!I567=""),"",SD!I567)</f>
        <v/>
      </c>
      <c r="H571" s="33" t="str">
        <f>IF(OR(SD!O567=""),"",SD!O567)</f>
        <v/>
      </c>
      <c r="I571" s="34" t="str">
        <f>IF(OR(SD!V567=""),"",SD!V567)</f>
        <v/>
      </c>
      <c r="J571" s="35" t="str">
        <f>IF(SD!D567="","",SD!D567)</f>
        <v/>
      </c>
      <c r="K571" s="2"/>
    </row>
    <row r="572" spans="1:11" ht="15">
      <c r="A572" s="2"/>
      <c r="B572" s="32" t="str">
        <f>IF(E572="","",ROWS($B$6:B572))</f>
        <v/>
      </c>
      <c r="C572" s="33" t="str">
        <f>IF(OR(SD!A568=""),"",SD!A568)</f>
        <v/>
      </c>
      <c r="D572" s="33" t="str">
        <f>IF(OR(SD!C568=""),"",SD!C568)</f>
        <v/>
      </c>
      <c r="E572" s="33" t="str">
        <f>IF(OR(SD!E568=""),"",SD!E568)</f>
        <v/>
      </c>
      <c r="F572" s="33" t="str">
        <f>IF(OR(SD!G568=""),"",SD!G568)</f>
        <v/>
      </c>
      <c r="G572" s="33" t="str">
        <f>IF(OR(SD!I568=""),"",SD!I568)</f>
        <v/>
      </c>
      <c r="H572" s="33" t="str">
        <f>IF(OR(SD!O568=""),"",SD!O568)</f>
        <v/>
      </c>
      <c r="I572" s="34" t="str">
        <f>IF(OR(SD!V568=""),"",SD!V568)</f>
        <v/>
      </c>
      <c r="J572" s="35" t="str">
        <f>IF(SD!D568="","",SD!D568)</f>
        <v/>
      </c>
      <c r="K572" s="2"/>
    </row>
    <row r="573" spans="1:11" ht="15">
      <c r="A573" s="2"/>
      <c r="B573" s="32" t="str">
        <f>IF(E573="","",ROWS($B$6:B573))</f>
        <v/>
      </c>
      <c r="C573" s="33" t="str">
        <f>IF(OR(SD!A569=""),"",SD!A569)</f>
        <v/>
      </c>
      <c r="D573" s="33" t="str">
        <f>IF(OR(SD!C569=""),"",SD!C569)</f>
        <v/>
      </c>
      <c r="E573" s="33" t="str">
        <f>IF(OR(SD!E569=""),"",SD!E569)</f>
        <v/>
      </c>
      <c r="F573" s="33" t="str">
        <f>IF(OR(SD!G569=""),"",SD!G569)</f>
        <v/>
      </c>
      <c r="G573" s="33" t="str">
        <f>IF(OR(SD!I569=""),"",SD!I569)</f>
        <v/>
      </c>
      <c r="H573" s="33" t="str">
        <f>IF(OR(SD!O569=""),"",SD!O569)</f>
        <v/>
      </c>
      <c r="I573" s="34" t="str">
        <f>IF(OR(SD!V569=""),"",SD!V569)</f>
        <v/>
      </c>
      <c r="J573" s="35" t="str">
        <f>IF(SD!D569="","",SD!D569)</f>
        <v/>
      </c>
      <c r="K573" s="2"/>
    </row>
    <row r="574" spans="1:11" ht="15">
      <c r="A574" s="2"/>
      <c r="B574" s="32" t="str">
        <f>IF(E574="","",ROWS($B$6:B574))</f>
        <v/>
      </c>
      <c r="C574" s="33" t="str">
        <f>IF(OR(SD!A570=""),"",SD!A570)</f>
        <v/>
      </c>
      <c r="D574" s="33" t="str">
        <f>IF(OR(SD!C570=""),"",SD!C570)</f>
        <v/>
      </c>
      <c r="E574" s="33" t="str">
        <f>IF(OR(SD!E570=""),"",SD!E570)</f>
        <v/>
      </c>
      <c r="F574" s="33" t="str">
        <f>IF(OR(SD!G570=""),"",SD!G570)</f>
        <v/>
      </c>
      <c r="G574" s="33" t="str">
        <f>IF(OR(SD!I570=""),"",SD!I570)</f>
        <v/>
      </c>
      <c r="H574" s="33" t="str">
        <f>IF(OR(SD!O570=""),"",SD!O570)</f>
        <v/>
      </c>
      <c r="I574" s="34" t="str">
        <f>IF(OR(SD!V570=""),"",SD!V570)</f>
        <v/>
      </c>
      <c r="J574" s="35" t="str">
        <f>IF(SD!D570="","",SD!D570)</f>
        <v/>
      </c>
      <c r="K574" s="2"/>
    </row>
    <row r="575" spans="1:11" ht="15">
      <c r="A575" s="2"/>
      <c r="B575" s="32" t="str">
        <f>IF(E575="","",ROWS($B$6:B575))</f>
        <v/>
      </c>
      <c r="C575" s="33" t="str">
        <f>IF(OR(SD!A571=""),"",SD!A571)</f>
        <v/>
      </c>
      <c r="D575" s="33" t="str">
        <f>IF(OR(SD!C571=""),"",SD!C571)</f>
        <v/>
      </c>
      <c r="E575" s="33" t="str">
        <f>IF(OR(SD!E571=""),"",SD!E571)</f>
        <v/>
      </c>
      <c r="F575" s="33" t="str">
        <f>IF(OR(SD!G571=""),"",SD!G571)</f>
        <v/>
      </c>
      <c r="G575" s="33" t="str">
        <f>IF(OR(SD!I571=""),"",SD!I571)</f>
        <v/>
      </c>
      <c r="H575" s="33" t="str">
        <f>IF(OR(SD!O571=""),"",SD!O571)</f>
        <v/>
      </c>
      <c r="I575" s="34" t="str">
        <f>IF(OR(SD!V571=""),"",SD!V571)</f>
        <v/>
      </c>
      <c r="J575" s="35" t="str">
        <f>IF(SD!D571="","",SD!D571)</f>
        <v/>
      </c>
      <c r="K575" s="2"/>
    </row>
    <row r="576" spans="1:11" ht="15">
      <c r="A576" s="2"/>
      <c r="B576" s="32" t="str">
        <f>IF(E576="","",ROWS($B$6:B576))</f>
        <v/>
      </c>
      <c r="C576" s="33" t="str">
        <f>IF(OR(SD!A572=""),"",SD!A572)</f>
        <v/>
      </c>
      <c r="D576" s="33" t="str">
        <f>IF(OR(SD!C572=""),"",SD!C572)</f>
        <v/>
      </c>
      <c r="E576" s="33" t="str">
        <f>IF(OR(SD!E572=""),"",SD!E572)</f>
        <v/>
      </c>
      <c r="F576" s="33" t="str">
        <f>IF(OR(SD!G572=""),"",SD!G572)</f>
        <v/>
      </c>
      <c r="G576" s="33" t="str">
        <f>IF(OR(SD!I572=""),"",SD!I572)</f>
        <v/>
      </c>
      <c r="H576" s="33" t="str">
        <f>IF(OR(SD!O572=""),"",SD!O572)</f>
        <v/>
      </c>
      <c r="I576" s="34" t="str">
        <f>IF(OR(SD!V572=""),"",SD!V572)</f>
        <v/>
      </c>
      <c r="J576" s="35" t="str">
        <f>IF(SD!D572="","",SD!D572)</f>
        <v/>
      </c>
      <c r="K576" s="2"/>
    </row>
    <row r="577" spans="1:11" ht="15">
      <c r="A577" s="2"/>
      <c r="B577" s="32" t="str">
        <f>IF(E577="","",ROWS($B$6:B577))</f>
        <v/>
      </c>
      <c r="C577" s="33" t="str">
        <f>IF(OR(SD!A573=""),"",SD!A573)</f>
        <v/>
      </c>
      <c r="D577" s="33" t="str">
        <f>IF(OR(SD!C573=""),"",SD!C573)</f>
        <v/>
      </c>
      <c r="E577" s="33" t="str">
        <f>IF(OR(SD!E573=""),"",SD!E573)</f>
        <v/>
      </c>
      <c r="F577" s="33" t="str">
        <f>IF(OR(SD!G573=""),"",SD!G573)</f>
        <v/>
      </c>
      <c r="G577" s="33" t="str">
        <f>IF(OR(SD!I573=""),"",SD!I573)</f>
        <v/>
      </c>
      <c r="H577" s="33" t="str">
        <f>IF(OR(SD!O573=""),"",SD!O573)</f>
        <v/>
      </c>
      <c r="I577" s="34" t="str">
        <f>IF(OR(SD!V573=""),"",SD!V573)</f>
        <v/>
      </c>
      <c r="J577" s="35" t="str">
        <f>IF(SD!D573="","",SD!D573)</f>
        <v/>
      </c>
      <c r="K577" s="2"/>
    </row>
    <row r="578" spans="1:11" ht="15">
      <c r="A578" s="2"/>
      <c r="B578" s="32" t="str">
        <f>IF(E578="","",ROWS($B$6:B578))</f>
        <v/>
      </c>
      <c r="C578" s="33" t="str">
        <f>IF(OR(SD!A574=""),"",SD!A574)</f>
        <v/>
      </c>
      <c r="D578" s="33" t="str">
        <f>IF(OR(SD!C574=""),"",SD!C574)</f>
        <v/>
      </c>
      <c r="E578" s="33" t="str">
        <f>IF(OR(SD!E574=""),"",SD!E574)</f>
        <v/>
      </c>
      <c r="F578" s="33" t="str">
        <f>IF(OR(SD!G574=""),"",SD!G574)</f>
        <v/>
      </c>
      <c r="G578" s="33" t="str">
        <f>IF(OR(SD!I574=""),"",SD!I574)</f>
        <v/>
      </c>
      <c r="H578" s="33" t="str">
        <f>IF(OR(SD!O574=""),"",SD!O574)</f>
        <v/>
      </c>
      <c r="I578" s="34" t="str">
        <f>IF(OR(SD!V574=""),"",SD!V574)</f>
        <v/>
      </c>
      <c r="J578" s="35" t="str">
        <f>IF(SD!D574="","",SD!D574)</f>
        <v/>
      </c>
      <c r="K578" s="2"/>
    </row>
    <row r="579" spans="1:11" ht="15">
      <c r="A579" s="2"/>
      <c r="B579" s="32" t="str">
        <f>IF(E579="","",ROWS($B$6:B579))</f>
        <v/>
      </c>
      <c r="C579" s="33" t="str">
        <f>IF(OR(SD!A575=""),"",SD!A575)</f>
        <v/>
      </c>
      <c r="D579" s="33" t="str">
        <f>IF(OR(SD!C575=""),"",SD!C575)</f>
        <v/>
      </c>
      <c r="E579" s="33" t="str">
        <f>IF(OR(SD!E575=""),"",SD!E575)</f>
        <v/>
      </c>
      <c r="F579" s="33" t="str">
        <f>IF(OR(SD!G575=""),"",SD!G575)</f>
        <v/>
      </c>
      <c r="G579" s="33" t="str">
        <f>IF(OR(SD!I575=""),"",SD!I575)</f>
        <v/>
      </c>
      <c r="H579" s="33" t="str">
        <f>IF(OR(SD!O575=""),"",SD!O575)</f>
        <v/>
      </c>
      <c r="I579" s="34" t="str">
        <f>IF(OR(SD!V575=""),"",SD!V575)</f>
        <v/>
      </c>
      <c r="J579" s="35" t="str">
        <f>IF(SD!D575="","",SD!D575)</f>
        <v/>
      </c>
      <c r="K579" s="2"/>
    </row>
    <row r="580" spans="1:11" ht="15">
      <c r="A580" s="2"/>
      <c r="B580" s="32" t="str">
        <f>IF(E580="","",ROWS($B$6:B580))</f>
        <v/>
      </c>
      <c r="C580" s="33" t="str">
        <f>IF(OR(SD!A576=""),"",SD!A576)</f>
        <v/>
      </c>
      <c r="D580" s="33" t="str">
        <f>IF(OR(SD!C576=""),"",SD!C576)</f>
        <v/>
      </c>
      <c r="E580" s="33" t="str">
        <f>IF(OR(SD!E576=""),"",SD!E576)</f>
        <v/>
      </c>
      <c r="F580" s="33" t="str">
        <f>IF(OR(SD!G576=""),"",SD!G576)</f>
        <v/>
      </c>
      <c r="G580" s="33" t="str">
        <f>IF(OR(SD!I576=""),"",SD!I576)</f>
        <v/>
      </c>
      <c r="H580" s="33" t="str">
        <f>IF(OR(SD!O576=""),"",SD!O576)</f>
        <v/>
      </c>
      <c r="I580" s="34" t="str">
        <f>IF(OR(SD!V576=""),"",SD!V576)</f>
        <v/>
      </c>
      <c r="J580" s="35" t="str">
        <f>IF(SD!D576="","",SD!D576)</f>
        <v/>
      </c>
      <c r="K580" s="2"/>
    </row>
    <row r="581" spans="1:11" ht="15">
      <c r="A581" s="2"/>
      <c r="B581" s="32" t="str">
        <f>IF(E581="","",ROWS($B$6:B581))</f>
        <v/>
      </c>
      <c r="C581" s="33" t="str">
        <f>IF(OR(SD!A577=""),"",SD!A577)</f>
        <v/>
      </c>
      <c r="D581" s="33" t="str">
        <f>IF(OR(SD!C577=""),"",SD!C577)</f>
        <v/>
      </c>
      <c r="E581" s="33" t="str">
        <f>IF(OR(SD!E577=""),"",SD!E577)</f>
        <v/>
      </c>
      <c r="F581" s="33" t="str">
        <f>IF(OR(SD!G577=""),"",SD!G577)</f>
        <v/>
      </c>
      <c r="G581" s="33" t="str">
        <f>IF(OR(SD!I577=""),"",SD!I577)</f>
        <v/>
      </c>
      <c r="H581" s="33" t="str">
        <f>IF(OR(SD!O577=""),"",SD!O577)</f>
        <v/>
      </c>
      <c r="I581" s="34" t="str">
        <f>IF(OR(SD!V577=""),"",SD!V577)</f>
        <v/>
      </c>
      <c r="J581" s="35" t="str">
        <f>IF(SD!D577="","",SD!D577)</f>
        <v/>
      </c>
      <c r="K581" s="2"/>
    </row>
    <row r="582" spans="1:11" ht="15">
      <c r="A582" s="2"/>
      <c r="B582" s="32" t="str">
        <f>IF(E582="","",ROWS($B$6:B582))</f>
        <v/>
      </c>
      <c r="C582" s="33" t="str">
        <f>IF(OR(SD!A578=""),"",SD!A578)</f>
        <v/>
      </c>
      <c r="D582" s="33" t="str">
        <f>IF(OR(SD!C578=""),"",SD!C578)</f>
        <v/>
      </c>
      <c r="E582" s="33" t="str">
        <f>IF(OR(SD!E578=""),"",SD!E578)</f>
        <v/>
      </c>
      <c r="F582" s="33" t="str">
        <f>IF(OR(SD!G578=""),"",SD!G578)</f>
        <v/>
      </c>
      <c r="G582" s="33" t="str">
        <f>IF(OR(SD!I578=""),"",SD!I578)</f>
        <v/>
      </c>
      <c r="H582" s="33" t="str">
        <f>IF(OR(SD!O578=""),"",SD!O578)</f>
        <v/>
      </c>
      <c r="I582" s="34" t="str">
        <f>IF(OR(SD!V578=""),"",SD!V578)</f>
        <v/>
      </c>
      <c r="J582" s="35" t="str">
        <f>IF(SD!D578="","",SD!D578)</f>
        <v/>
      </c>
      <c r="K582" s="2"/>
    </row>
    <row r="583" spans="1:11" ht="15">
      <c r="A583" s="2"/>
      <c r="B583" s="32" t="str">
        <f>IF(E583="","",ROWS($B$6:B583))</f>
        <v/>
      </c>
      <c r="C583" s="33" t="str">
        <f>IF(OR(SD!A579=""),"",SD!A579)</f>
        <v/>
      </c>
      <c r="D583" s="33" t="str">
        <f>IF(OR(SD!C579=""),"",SD!C579)</f>
        <v/>
      </c>
      <c r="E583" s="33" t="str">
        <f>IF(OR(SD!E579=""),"",SD!E579)</f>
        <v/>
      </c>
      <c r="F583" s="33" t="str">
        <f>IF(OR(SD!G579=""),"",SD!G579)</f>
        <v/>
      </c>
      <c r="G583" s="33" t="str">
        <f>IF(OR(SD!I579=""),"",SD!I579)</f>
        <v/>
      </c>
      <c r="H583" s="33" t="str">
        <f>IF(OR(SD!O579=""),"",SD!O579)</f>
        <v/>
      </c>
      <c r="I583" s="34" t="str">
        <f>IF(OR(SD!V579=""),"",SD!V579)</f>
        <v/>
      </c>
      <c r="J583" s="35" t="str">
        <f>IF(SD!D579="","",SD!D579)</f>
        <v/>
      </c>
      <c r="K583" s="2"/>
    </row>
    <row r="584" spans="1:11" ht="15">
      <c r="A584" s="2"/>
      <c r="B584" s="32" t="str">
        <f>IF(E584="","",ROWS($B$6:B584))</f>
        <v/>
      </c>
      <c r="C584" s="33" t="str">
        <f>IF(OR(SD!A580=""),"",SD!A580)</f>
        <v/>
      </c>
      <c r="D584" s="33" t="str">
        <f>IF(OR(SD!C580=""),"",SD!C580)</f>
        <v/>
      </c>
      <c r="E584" s="33" t="str">
        <f>IF(OR(SD!E580=""),"",SD!E580)</f>
        <v/>
      </c>
      <c r="F584" s="33" t="str">
        <f>IF(OR(SD!G580=""),"",SD!G580)</f>
        <v/>
      </c>
      <c r="G584" s="33" t="str">
        <f>IF(OR(SD!I580=""),"",SD!I580)</f>
        <v/>
      </c>
      <c r="H584" s="33" t="str">
        <f>IF(OR(SD!O580=""),"",SD!O580)</f>
        <v/>
      </c>
      <c r="I584" s="34" t="str">
        <f>IF(OR(SD!V580=""),"",SD!V580)</f>
        <v/>
      </c>
      <c r="J584" s="35" t="str">
        <f>IF(SD!D580="","",SD!D580)</f>
        <v/>
      </c>
      <c r="K584" s="2"/>
    </row>
    <row r="585" spans="1:11" ht="15">
      <c r="A585" s="2"/>
      <c r="B585" s="32" t="str">
        <f>IF(E585="","",ROWS($B$6:B585))</f>
        <v/>
      </c>
      <c r="C585" s="33" t="str">
        <f>IF(OR(SD!A581=""),"",SD!A581)</f>
        <v/>
      </c>
      <c r="D585" s="33" t="str">
        <f>IF(OR(SD!C581=""),"",SD!C581)</f>
        <v/>
      </c>
      <c r="E585" s="33" t="str">
        <f>IF(OR(SD!E581=""),"",SD!E581)</f>
        <v/>
      </c>
      <c r="F585" s="33" t="str">
        <f>IF(OR(SD!G581=""),"",SD!G581)</f>
        <v/>
      </c>
      <c r="G585" s="33" t="str">
        <f>IF(OR(SD!I581=""),"",SD!I581)</f>
        <v/>
      </c>
      <c r="H585" s="33" t="str">
        <f>IF(OR(SD!O581=""),"",SD!O581)</f>
        <v/>
      </c>
      <c r="I585" s="34" t="str">
        <f>IF(OR(SD!V581=""),"",SD!V581)</f>
        <v/>
      </c>
      <c r="J585" s="35" t="str">
        <f>IF(SD!D581="","",SD!D581)</f>
        <v/>
      </c>
      <c r="K585" s="2"/>
    </row>
    <row r="586" spans="1:11" ht="15">
      <c r="A586" s="2"/>
      <c r="B586" s="32" t="str">
        <f>IF(E586="","",ROWS($B$6:B586))</f>
        <v/>
      </c>
      <c r="C586" s="33" t="str">
        <f>IF(OR(SD!A582=""),"",SD!A582)</f>
        <v/>
      </c>
      <c r="D586" s="33" t="str">
        <f>IF(OR(SD!C582=""),"",SD!C582)</f>
        <v/>
      </c>
      <c r="E586" s="33" t="str">
        <f>IF(OR(SD!E582=""),"",SD!E582)</f>
        <v/>
      </c>
      <c r="F586" s="33" t="str">
        <f>IF(OR(SD!G582=""),"",SD!G582)</f>
        <v/>
      </c>
      <c r="G586" s="33" t="str">
        <f>IF(OR(SD!I582=""),"",SD!I582)</f>
        <v/>
      </c>
      <c r="H586" s="33" t="str">
        <f>IF(OR(SD!O582=""),"",SD!O582)</f>
        <v/>
      </c>
      <c r="I586" s="34" t="str">
        <f>IF(OR(SD!V582=""),"",SD!V582)</f>
        <v/>
      </c>
      <c r="J586" s="35" t="str">
        <f>IF(SD!D582="","",SD!D582)</f>
        <v/>
      </c>
      <c r="K586" s="2"/>
    </row>
    <row r="587" spans="1:11" ht="15">
      <c r="A587" s="2"/>
      <c r="B587" s="32" t="str">
        <f>IF(E587="","",ROWS($B$6:B587))</f>
        <v/>
      </c>
      <c r="C587" s="33" t="str">
        <f>IF(OR(SD!A583=""),"",SD!A583)</f>
        <v/>
      </c>
      <c r="D587" s="33" t="str">
        <f>IF(OR(SD!C583=""),"",SD!C583)</f>
        <v/>
      </c>
      <c r="E587" s="33" t="str">
        <f>IF(OR(SD!E583=""),"",SD!E583)</f>
        <v/>
      </c>
      <c r="F587" s="33" t="str">
        <f>IF(OR(SD!G583=""),"",SD!G583)</f>
        <v/>
      </c>
      <c r="G587" s="33" t="str">
        <f>IF(OR(SD!I583=""),"",SD!I583)</f>
        <v/>
      </c>
      <c r="H587" s="33" t="str">
        <f>IF(OR(SD!O583=""),"",SD!O583)</f>
        <v/>
      </c>
      <c r="I587" s="34" t="str">
        <f>IF(OR(SD!V583=""),"",SD!V583)</f>
        <v/>
      </c>
      <c r="J587" s="35" t="str">
        <f>IF(SD!D583="","",SD!D583)</f>
        <v/>
      </c>
      <c r="K587" s="2"/>
    </row>
    <row r="588" spans="1:11" ht="15">
      <c r="A588" s="2"/>
      <c r="B588" s="32" t="str">
        <f>IF(E588="","",ROWS($B$6:B588))</f>
        <v/>
      </c>
      <c r="C588" s="33" t="str">
        <f>IF(OR(SD!A584=""),"",SD!A584)</f>
        <v/>
      </c>
      <c r="D588" s="33" t="str">
        <f>IF(OR(SD!C584=""),"",SD!C584)</f>
        <v/>
      </c>
      <c r="E588" s="33" t="str">
        <f>IF(OR(SD!E584=""),"",SD!E584)</f>
        <v/>
      </c>
      <c r="F588" s="33" t="str">
        <f>IF(OR(SD!G584=""),"",SD!G584)</f>
        <v/>
      </c>
      <c r="G588" s="33" t="str">
        <f>IF(OR(SD!I584=""),"",SD!I584)</f>
        <v/>
      </c>
      <c r="H588" s="33" t="str">
        <f>IF(OR(SD!O584=""),"",SD!O584)</f>
        <v/>
      </c>
      <c r="I588" s="34" t="str">
        <f>IF(OR(SD!V584=""),"",SD!V584)</f>
        <v/>
      </c>
      <c r="J588" s="35" t="str">
        <f>IF(SD!D584="","",SD!D584)</f>
        <v/>
      </c>
      <c r="K588" s="2"/>
    </row>
    <row r="589" spans="1:11" ht="15">
      <c r="A589" s="2"/>
      <c r="B589" s="32" t="str">
        <f>IF(E589="","",ROWS($B$6:B589))</f>
        <v/>
      </c>
      <c r="C589" s="33" t="str">
        <f>IF(OR(SD!A585=""),"",SD!A585)</f>
        <v/>
      </c>
      <c r="D589" s="33" t="str">
        <f>IF(OR(SD!C585=""),"",SD!C585)</f>
        <v/>
      </c>
      <c r="E589" s="33" t="str">
        <f>IF(OR(SD!E585=""),"",SD!E585)</f>
        <v/>
      </c>
      <c r="F589" s="33" t="str">
        <f>IF(OR(SD!G585=""),"",SD!G585)</f>
        <v/>
      </c>
      <c r="G589" s="33" t="str">
        <f>IF(OR(SD!I585=""),"",SD!I585)</f>
        <v/>
      </c>
      <c r="H589" s="33" t="str">
        <f>IF(OR(SD!O585=""),"",SD!O585)</f>
        <v/>
      </c>
      <c r="I589" s="34" t="str">
        <f>IF(OR(SD!V585=""),"",SD!V585)</f>
        <v/>
      </c>
      <c r="J589" s="35" t="str">
        <f>IF(SD!D585="","",SD!D585)</f>
        <v/>
      </c>
      <c r="K589" s="2"/>
    </row>
    <row r="590" spans="1:11" ht="15">
      <c r="A590" s="2"/>
      <c r="B590" s="32" t="str">
        <f>IF(E590="","",ROWS($B$6:B590))</f>
        <v/>
      </c>
      <c r="C590" s="33" t="str">
        <f>IF(OR(SD!A586=""),"",SD!A586)</f>
        <v/>
      </c>
      <c r="D590" s="33" t="str">
        <f>IF(OR(SD!C586=""),"",SD!C586)</f>
        <v/>
      </c>
      <c r="E590" s="33" t="str">
        <f>IF(OR(SD!E586=""),"",SD!E586)</f>
        <v/>
      </c>
      <c r="F590" s="33" t="str">
        <f>IF(OR(SD!G586=""),"",SD!G586)</f>
        <v/>
      </c>
      <c r="G590" s="33" t="str">
        <f>IF(OR(SD!I586=""),"",SD!I586)</f>
        <v/>
      </c>
      <c r="H590" s="33" t="str">
        <f>IF(OR(SD!O586=""),"",SD!O586)</f>
        <v/>
      </c>
      <c r="I590" s="34" t="str">
        <f>IF(OR(SD!V586=""),"",SD!V586)</f>
        <v/>
      </c>
      <c r="J590" s="35" t="str">
        <f>IF(SD!D586="","",SD!D586)</f>
        <v/>
      </c>
      <c r="K590" s="2"/>
    </row>
    <row r="591" spans="1:11" ht="15">
      <c r="A591" s="2"/>
      <c r="B591" s="32" t="str">
        <f>IF(E591="","",ROWS($B$6:B591))</f>
        <v/>
      </c>
      <c r="C591" s="33" t="str">
        <f>IF(OR(SD!A587=""),"",SD!A587)</f>
        <v/>
      </c>
      <c r="D591" s="33" t="str">
        <f>IF(OR(SD!C587=""),"",SD!C587)</f>
        <v/>
      </c>
      <c r="E591" s="33" t="str">
        <f>IF(OR(SD!E587=""),"",SD!E587)</f>
        <v/>
      </c>
      <c r="F591" s="33" t="str">
        <f>IF(OR(SD!G587=""),"",SD!G587)</f>
        <v/>
      </c>
      <c r="G591" s="33" t="str">
        <f>IF(OR(SD!I587=""),"",SD!I587)</f>
        <v/>
      </c>
      <c r="H591" s="33" t="str">
        <f>IF(OR(SD!O587=""),"",SD!O587)</f>
        <v/>
      </c>
      <c r="I591" s="34" t="str">
        <f>IF(OR(SD!V587=""),"",SD!V587)</f>
        <v/>
      </c>
      <c r="J591" s="35" t="str">
        <f>IF(SD!D587="","",SD!D587)</f>
        <v/>
      </c>
      <c r="K591" s="2"/>
    </row>
    <row r="592" spans="1:11" ht="15">
      <c r="A592" s="2"/>
      <c r="B592" s="32" t="str">
        <f>IF(E592="","",ROWS($B$6:B592))</f>
        <v/>
      </c>
      <c r="C592" s="33" t="str">
        <f>IF(OR(SD!A588=""),"",SD!A588)</f>
        <v/>
      </c>
      <c r="D592" s="33" t="str">
        <f>IF(OR(SD!C588=""),"",SD!C588)</f>
        <v/>
      </c>
      <c r="E592" s="33" t="str">
        <f>IF(OR(SD!E588=""),"",SD!E588)</f>
        <v/>
      </c>
      <c r="F592" s="33" t="str">
        <f>IF(OR(SD!G588=""),"",SD!G588)</f>
        <v/>
      </c>
      <c r="G592" s="33" t="str">
        <f>IF(OR(SD!I588=""),"",SD!I588)</f>
        <v/>
      </c>
      <c r="H592" s="33" t="str">
        <f>IF(OR(SD!O588=""),"",SD!O588)</f>
        <v/>
      </c>
      <c r="I592" s="34" t="str">
        <f>IF(OR(SD!V588=""),"",SD!V588)</f>
        <v/>
      </c>
      <c r="J592" s="35" t="str">
        <f>IF(SD!D588="","",SD!D588)</f>
        <v/>
      </c>
      <c r="K592" s="2"/>
    </row>
    <row r="593" spans="1:11" ht="15">
      <c r="A593" s="2"/>
      <c r="B593" s="32" t="str">
        <f>IF(E593="","",ROWS($B$6:B593))</f>
        <v/>
      </c>
      <c r="C593" s="33" t="str">
        <f>IF(OR(SD!A589=""),"",SD!A589)</f>
        <v/>
      </c>
      <c r="D593" s="33" t="str">
        <f>IF(OR(SD!C589=""),"",SD!C589)</f>
        <v/>
      </c>
      <c r="E593" s="33" t="str">
        <f>IF(OR(SD!E589=""),"",SD!E589)</f>
        <v/>
      </c>
      <c r="F593" s="33" t="str">
        <f>IF(OR(SD!G589=""),"",SD!G589)</f>
        <v/>
      </c>
      <c r="G593" s="33" t="str">
        <f>IF(OR(SD!I589=""),"",SD!I589)</f>
        <v/>
      </c>
      <c r="H593" s="33" t="str">
        <f>IF(OR(SD!O589=""),"",SD!O589)</f>
        <v/>
      </c>
      <c r="I593" s="34" t="str">
        <f>IF(OR(SD!V589=""),"",SD!V589)</f>
        <v/>
      </c>
      <c r="J593" s="35" t="str">
        <f>IF(SD!D589="","",SD!D589)</f>
        <v/>
      </c>
      <c r="K593" s="2"/>
    </row>
    <row r="594" spans="1:11" ht="15">
      <c r="A594" s="2"/>
      <c r="B594" s="32" t="str">
        <f>IF(E594="","",ROWS($B$6:B594))</f>
        <v/>
      </c>
      <c r="C594" s="33" t="str">
        <f>IF(OR(SD!A590=""),"",SD!A590)</f>
        <v/>
      </c>
      <c r="D594" s="33" t="str">
        <f>IF(OR(SD!C590=""),"",SD!C590)</f>
        <v/>
      </c>
      <c r="E594" s="33" t="str">
        <f>IF(OR(SD!E590=""),"",SD!E590)</f>
        <v/>
      </c>
      <c r="F594" s="33" t="str">
        <f>IF(OR(SD!G590=""),"",SD!G590)</f>
        <v/>
      </c>
      <c r="G594" s="33" t="str">
        <f>IF(OR(SD!I590=""),"",SD!I590)</f>
        <v/>
      </c>
      <c r="H594" s="33" t="str">
        <f>IF(OR(SD!O590=""),"",SD!O590)</f>
        <v/>
      </c>
      <c r="I594" s="34" t="str">
        <f>IF(OR(SD!V590=""),"",SD!V590)</f>
        <v/>
      </c>
      <c r="J594" s="35" t="str">
        <f>IF(SD!D590="","",SD!D590)</f>
        <v/>
      </c>
      <c r="K594" s="2"/>
    </row>
    <row r="595" spans="1:11" ht="15">
      <c r="A595" s="2"/>
      <c r="B595" s="32" t="str">
        <f>IF(E595="","",ROWS($B$6:B595))</f>
        <v/>
      </c>
      <c r="C595" s="33" t="str">
        <f>IF(OR(SD!A591=""),"",SD!A591)</f>
        <v/>
      </c>
      <c r="D595" s="33" t="str">
        <f>IF(OR(SD!C591=""),"",SD!C591)</f>
        <v/>
      </c>
      <c r="E595" s="33" t="str">
        <f>IF(OR(SD!E591=""),"",SD!E591)</f>
        <v/>
      </c>
      <c r="F595" s="33" t="str">
        <f>IF(OR(SD!G591=""),"",SD!G591)</f>
        <v/>
      </c>
      <c r="G595" s="33" t="str">
        <f>IF(OR(SD!I591=""),"",SD!I591)</f>
        <v/>
      </c>
      <c r="H595" s="33" t="str">
        <f>IF(OR(SD!O591=""),"",SD!O591)</f>
        <v/>
      </c>
      <c r="I595" s="34" t="str">
        <f>IF(OR(SD!V591=""),"",SD!V591)</f>
        <v/>
      </c>
      <c r="J595" s="35" t="str">
        <f>IF(SD!D591="","",SD!D591)</f>
        <v/>
      </c>
      <c r="K595" s="2"/>
    </row>
    <row r="596" spans="1:11" ht="15">
      <c r="A596" s="2"/>
      <c r="B596" s="32" t="str">
        <f>IF(E596="","",ROWS($B$6:B596))</f>
        <v/>
      </c>
      <c r="C596" s="33" t="str">
        <f>IF(OR(SD!A592=""),"",SD!A592)</f>
        <v/>
      </c>
      <c r="D596" s="33" t="str">
        <f>IF(OR(SD!C592=""),"",SD!C592)</f>
        <v/>
      </c>
      <c r="E596" s="33" t="str">
        <f>IF(OR(SD!E592=""),"",SD!E592)</f>
        <v/>
      </c>
      <c r="F596" s="33" t="str">
        <f>IF(OR(SD!G592=""),"",SD!G592)</f>
        <v/>
      </c>
      <c r="G596" s="33" t="str">
        <f>IF(OR(SD!I592=""),"",SD!I592)</f>
        <v/>
      </c>
      <c r="H596" s="33" t="str">
        <f>IF(OR(SD!O592=""),"",SD!O592)</f>
        <v/>
      </c>
      <c r="I596" s="34" t="str">
        <f>IF(OR(SD!V592=""),"",SD!V592)</f>
        <v/>
      </c>
      <c r="J596" s="35" t="str">
        <f>IF(SD!D592="","",SD!D592)</f>
        <v/>
      </c>
      <c r="K596" s="2"/>
    </row>
    <row r="597" spans="1:11" ht="15">
      <c r="A597" s="2"/>
      <c r="B597" s="32" t="str">
        <f>IF(E597="","",ROWS($B$6:B597))</f>
        <v/>
      </c>
      <c r="C597" s="33" t="str">
        <f>IF(OR(SD!A593=""),"",SD!A593)</f>
        <v/>
      </c>
      <c r="D597" s="33" t="str">
        <f>IF(OR(SD!C593=""),"",SD!C593)</f>
        <v/>
      </c>
      <c r="E597" s="33" t="str">
        <f>IF(OR(SD!E593=""),"",SD!E593)</f>
        <v/>
      </c>
      <c r="F597" s="33" t="str">
        <f>IF(OR(SD!G593=""),"",SD!G593)</f>
        <v/>
      </c>
      <c r="G597" s="33" t="str">
        <f>IF(OR(SD!I593=""),"",SD!I593)</f>
        <v/>
      </c>
      <c r="H597" s="33" t="str">
        <f>IF(OR(SD!O593=""),"",SD!O593)</f>
        <v/>
      </c>
      <c r="I597" s="34" t="str">
        <f>IF(OR(SD!V593=""),"",SD!V593)</f>
        <v/>
      </c>
      <c r="J597" s="35" t="str">
        <f>IF(SD!D593="","",SD!D593)</f>
        <v/>
      </c>
      <c r="K597" s="2"/>
    </row>
    <row r="598" spans="1:11" ht="15">
      <c r="A598" s="2"/>
      <c r="B598" s="32" t="str">
        <f>IF(E598="","",ROWS($B$6:B598))</f>
        <v/>
      </c>
      <c r="C598" s="33" t="str">
        <f>IF(OR(SD!A594=""),"",SD!A594)</f>
        <v/>
      </c>
      <c r="D598" s="33" t="str">
        <f>IF(OR(SD!C594=""),"",SD!C594)</f>
        <v/>
      </c>
      <c r="E598" s="33" t="str">
        <f>IF(OR(SD!E594=""),"",SD!E594)</f>
        <v/>
      </c>
      <c r="F598" s="33" t="str">
        <f>IF(OR(SD!G594=""),"",SD!G594)</f>
        <v/>
      </c>
      <c r="G598" s="33" t="str">
        <f>IF(OR(SD!I594=""),"",SD!I594)</f>
        <v/>
      </c>
      <c r="H598" s="33" t="str">
        <f>IF(OR(SD!O594=""),"",SD!O594)</f>
        <v/>
      </c>
      <c r="I598" s="34" t="str">
        <f>IF(OR(SD!V594=""),"",SD!V594)</f>
        <v/>
      </c>
      <c r="J598" s="35" t="str">
        <f>IF(SD!D594="","",SD!D594)</f>
        <v/>
      </c>
      <c r="K598" s="2"/>
    </row>
    <row r="599" spans="1:11" ht="15">
      <c r="A599" s="2"/>
      <c r="B599" s="32" t="str">
        <f>IF(E599="","",ROWS($B$6:B599))</f>
        <v/>
      </c>
      <c r="C599" s="33" t="str">
        <f>IF(OR(SD!A595=""),"",SD!A595)</f>
        <v/>
      </c>
      <c r="D599" s="33" t="str">
        <f>IF(OR(SD!C595=""),"",SD!C595)</f>
        <v/>
      </c>
      <c r="E599" s="33" t="str">
        <f>IF(OR(SD!E595=""),"",SD!E595)</f>
        <v/>
      </c>
      <c r="F599" s="33" t="str">
        <f>IF(OR(SD!G595=""),"",SD!G595)</f>
        <v/>
      </c>
      <c r="G599" s="33" t="str">
        <f>IF(OR(SD!I595=""),"",SD!I595)</f>
        <v/>
      </c>
      <c r="H599" s="33" t="str">
        <f>IF(OR(SD!O595=""),"",SD!O595)</f>
        <v/>
      </c>
      <c r="I599" s="34" t="str">
        <f>IF(OR(SD!V595=""),"",SD!V595)</f>
        <v/>
      </c>
      <c r="J599" s="35" t="str">
        <f>IF(SD!D595="","",SD!D595)</f>
        <v/>
      </c>
      <c r="K599" s="2"/>
    </row>
    <row r="600" spans="1:11" ht="15">
      <c r="A600" s="2"/>
      <c r="B600" s="32" t="str">
        <f>IF(E600="","",ROWS($B$6:B600))</f>
        <v/>
      </c>
      <c r="C600" s="33" t="str">
        <f>IF(OR(SD!A596=""),"",SD!A596)</f>
        <v/>
      </c>
      <c r="D600" s="33" t="str">
        <f>IF(OR(SD!C596=""),"",SD!C596)</f>
        <v/>
      </c>
      <c r="E600" s="33" t="str">
        <f>IF(OR(SD!E596=""),"",SD!E596)</f>
        <v/>
      </c>
      <c r="F600" s="33" t="str">
        <f>IF(OR(SD!G596=""),"",SD!G596)</f>
        <v/>
      </c>
      <c r="G600" s="33" t="str">
        <f>IF(OR(SD!I596=""),"",SD!I596)</f>
        <v/>
      </c>
      <c r="H600" s="33" t="str">
        <f>IF(OR(SD!O596=""),"",SD!O596)</f>
        <v/>
      </c>
      <c r="I600" s="34" t="str">
        <f>IF(OR(SD!V596=""),"",SD!V596)</f>
        <v/>
      </c>
      <c r="J600" s="35" t="str">
        <f>IF(SD!D596="","",SD!D596)</f>
        <v/>
      </c>
      <c r="K600" s="2"/>
    </row>
    <row r="601" spans="1:11" ht="15">
      <c r="A601" s="2"/>
      <c r="B601" s="32" t="str">
        <f>IF(E601="","",ROWS($B$6:B601))</f>
        <v/>
      </c>
      <c r="C601" s="33" t="str">
        <f>IF(OR(SD!A597=""),"",SD!A597)</f>
        <v/>
      </c>
      <c r="D601" s="33" t="str">
        <f>IF(OR(SD!C597=""),"",SD!C597)</f>
        <v/>
      </c>
      <c r="E601" s="33" t="str">
        <f>IF(OR(SD!E597=""),"",SD!E597)</f>
        <v/>
      </c>
      <c r="F601" s="33" t="str">
        <f>IF(OR(SD!G597=""),"",SD!G597)</f>
        <v/>
      </c>
      <c r="G601" s="33" t="str">
        <f>IF(OR(SD!I597=""),"",SD!I597)</f>
        <v/>
      </c>
      <c r="H601" s="33" t="str">
        <f>IF(OR(SD!O597=""),"",SD!O597)</f>
        <v/>
      </c>
      <c r="I601" s="34" t="str">
        <f>IF(OR(SD!V597=""),"",SD!V597)</f>
        <v/>
      </c>
      <c r="J601" s="35" t="str">
        <f>IF(SD!D597="","",SD!D597)</f>
        <v/>
      </c>
      <c r="K601" s="2"/>
    </row>
    <row r="602" spans="1:11" ht="15">
      <c r="A602" s="2"/>
      <c r="B602" s="32" t="str">
        <f>IF(E602="","",ROWS($B$6:B602))</f>
        <v/>
      </c>
      <c r="C602" s="33" t="str">
        <f>IF(OR(SD!A598=""),"",SD!A598)</f>
        <v/>
      </c>
      <c r="D602" s="33" t="str">
        <f>IF(OR(SD!C598=""),"",SD!C598)</f>
        <v/>
      </c>
      <c r="E602" s="33" t="str">
        <f>IF(OR(SD!E598=""),"",SD!E598)</f>
        <v/>
      </c>
      <c r="F602" s="33" t="str">
        <f>IF(OR(SD!G598=""),"",SD!G598)</f>
        <v/>
      </c>
      <c r="G602" s="33" t="str">
        <f>IF(OR(SD!I598=""),"",SD!I598)</f>
        <v/>
      </c>
      <c r="H602" s="33" t="str">
        <f>IF(OR(SD!O598=""),"",SD!O598)</f>
        <v/>
      </c>
      <c r="I602" s="34" t="str">
        <f>IF(OR(SD!V598=""),"",SD!V598)</f>
        <v/>
      </c>
      <c r="J602" s="35" t="str">
        <f>IF(SD!D598="","",SD!D598)</f>
        <v/>
      </c>
      <c r="K602" s="2"/>
    </row>
    <row r="603" spans="1:11" ht="15">
      <c r="A603" s="2"/>
      <c r="B603" s="32" t="str">
        <f>IF(E603="","",ROWS($B$6:B603))</f>
        <v/>
      </c>
      <c r="C603" s="33" t="str">
        <f>IF(OR(SD!A599=""),"",SD!A599)</f>
        <v/>
      </c>
      <c r="D603" s="33" t="str">
        <f>IF(OR(SD!C599=""),"",SD!C599)</f>
        <v/>
      </c>
      <c r="E603" s="33" t="str">
        <f>IF(OR(SD!E599=""),"",SD!E599)</f>
        <v/>
      </c>
      <c r="F603" s="33" t="str">
        <f>IF(OR(SD!G599=""),"",SD!G599)</f>
        <v/>
      </c>
      <c r="G603" s="33" t="str">
        <f>IF(OR(SD!I599=""),"",SD!I599)</f>
        <v/>
      </c>
      <c r="H603" s="33" t="str">
        <f>IF(OR(SD!O599=""),"",SD!O599)</f>
        <v/>
      </c>
      <c r="I603" s="34" t="str">
        <f>IF(OR(SD!V599=""),"",SD!V599)</f>
        <v/>
      </c>
      <c r="J603" s="35" t="str">
        <f>IF(SD!D599="","",SD!D599)</f>
        <v/>
      </c>
      <c r="K603" s="2"/>
    </row>
    <row r="604" spans="1:11" ht="15">
      <c r="A604" s="2"/>
      <c r="B604" s="32" t="str">
        <f>IF(E604="","",ROWS($B$6:B604))</f>
        <v/>
      </c>
      <c r="C604" s="33" t="str">
        <f>IF(OR(SD!A600=""),"",SD!A600)</f>
        <v/>
      </c>
      <c r="D604" s="33" t="str">
        <f>IF(OR(SD!C600=""),"",SD!C600)</f>
        <v/>
      </c>
      <c r="E604" s="33" t="str">
        <f>IF(OR(SD!E600=""),"",SD!E600)</f>
        <v/>
      </c>
      <c r="F604" s="33" t="str">
        <f>IF(OR(SD!G600=""),"",SD!G600)</f>
        <v/>
      </c>
      <c r="G604" s="33" t="str">
        <f>IF(OR(SD!I600=""),"",SD!I600)</f>
        <v/>
      </c>
      <c r="H604" s="33" t="str">
        <f>IF(OR(SD!O600=""),"",SD!O600)</f>
        <v/>
      </c>
      <c r="I604" s="34" t="str">
        <f>IF(OR(SD!V600=""),"",SD!V600)</f>
        <v/>
      </c>
      <c r="J604" s="35" t="str">
        <f>IF(SD!D600="","",SD!D600)</f>
        <v/>
      </c>
      <c r="K604" s="2"/>
    </row>
    <row r="605" spans="1:11" ht="15">
      <c r="A605" s="2"/>
      <c r="B605" s="32" t="str">
        <f>IF(E605="","",ROWS($B$6:B605))</f>
        <v/>
      </c>
      <c r="C605" s="33" t="str">
        <f>IF(OR(SD!A601=""),"",SD!A601)</f>
        <v/>
      </c>
      <c r="D605" s="33" t="str">
        <f>IF(OR(SD!C601=""),"",SD!C601)</f>
        <v/>
      </c>
      <c r="E605" s="33" t="str">
        <f>IF(OR(SD!E601=""),"",SD!E601)</f>
        <v/>
      </c>
      <c r="F605" s="33" t="str">
        <f>IF(OR(SD!G601=""),"",SD!G601)</f>
        <v/>
      </c>
      <c r="G605" s="33" t="str">
        <f>IF(OR(SD!I601=""),"",SD!I601)</f>
        <v/>
      </c>
      <c r="H605" s="33" t="str">
        <f>IF(OR(SD!O601=""),"",SD!O601)</f>
        <v/>
      </c>
      <c r="I605" s="34" t="str">
        <f>IF(OR(SD!V601=""),"",SD!V601)</f>
        <v/>
      </c>
      <c r="J605" s="35" t="str">
        <f>IF(SD!D601="","",SD!D601)</f>
        <v/>
      </c>
      <c r="K605" s="2"/>
    </row>
    <row r="606" spans="1:11" ht="15">
      <c r="A606" s="2"/>
      <c r="B606" s="32" t="str">
        <f>IF(E606="","",ROWS($B$6:B606))</f>
        <v/>
      </c>
      <c r="C606" s="33" t="str">
        <f>IF(OR(SD!A602=""),"",SD!A602)</f>
        <v/>
      </c>
      <c r="D606" s="33" t="str">
        <f>IF(OR(SD!C602=""),"",SD!C602)</f>
        <v/>
      </c>
      <c r="E606" s="33" t="str">
        <f>IF(OR(SD!E602=""),"",SD!E602)</f>
        <v/>
      </c>
      <c r="F606" s="33" t="str">
        <f>IF(OR(SD!G602=""),"",SD!G602)</f>
        <v/>
      </c>
      <c r="G606" s="33" t="str">
        <f>IF(OR(SD!I602=""),"",SD!I602)</f>
        <v/>
      </c>
      <c r="H606" s="33" t="str">
        <f>IF(OR(SD!O602=""),"",SD!O602)</f>
        <v/>
      </c>
      <c r="I606" s="34" t="str">
        <f>IF(OR(SD!V602=""),"",SD!V602)</f>
        <v/>
      </c>
      <c r="J606" s="35" t="str">
        <f>IF(SD!D602="","",SD!D602)</f>
        <v/>
      </c>
      <c r="K606" s="2"/>
    </row>
    <row r="607" spans="1:11" ht="15">
      <c r="A607" s="2"/>
      <c r="B607" s="32" t="str">
        <f>IF(E607="","",ROWS($B$6:B607))</f>
        <v/>
      </c>
      <c r="C607" s="33" t="str">
        <f>IF(OR(SD!A603=""),"",SD!A603)</f>
        <v/>
      </c>
      <c r="D607" s="33" t="str">
        <f>IF(OR(SD!C603=""),"",SD!C603)</f>
        <v/>
      </c>
      <c r="E607" s="33" t="str">
        <f>IF(OR(SD!E603=""),"",SD!E603)</f>
        <v/>
      </c>
      <c r="F607" s="33" t="str">
        <f>IF(OR(SD!G603=""),"",SD!G603)</f>
        <v/>
      </c>
      <c r="G607" s="33" t="str">
        <f>IF(OR(SD!I603=""),"",SD!I603)</f>
        <v/>
      </c>
      <c r="H607" s="33" t="str">
        <f>IF(OR(SD!O603=""),"",SD!O603)</f>
        <v/>
      </c>
      <c r="I607" s="34" t="str">
        <f>IF(OR(SD!V603=""),"",SD!V603)</f>
        <v/>
      </c>
      <c r="J607" s="35" t="str">
        <f>IF(SD!D603="","",SD!D603)</f>
        <v/>
      </c>
      <c r="K607" s="2"/>
    </row>
    <row r="608" spans="1:11" ht="15">
      <c r="A608" s="2"/>
      <c r="B608" s="32" t="str">
        <f>IF(E608="","",ROWS($B$6:B608))</f>
        <v/>
      </c>
      <c r="C608" s="33" t="str">
        <f>IF(OR(SD!A604=""),"",SD!A604)</f>
        <v/>
      </c>
      <c r="D608" s="33" t="str">
        <f>IF(OR(SD!C604=""),"",SD!C604)</f>
        <v/>
      </c>
      <c r="E608" s="33" t="str">
        <f>IF(OR(SD!E604=""),"",SD!E604)</f>
        <v/>
      </c>
      <c r="F608" s="33" t="str">
        <f>IF(OR(SD!G604=""),"",SD!G604)</f>
        <v/>
      </c>
      <c r="G608" s="33" t="str">
        <f>IF(OR(SD!I604=""),"",SD!I604)</f>
        <v/>
      </c>
      <c r="H608" s="33" t="str">
        <f>IF(OR(SD!O604=""),"",SD!O604)</f>
        <v/>
      </c>
      <c r="I608" s="34" t="str">
        <f>IF(OR(SD!V604=""),"",SD!V604)</f>
        <v/>
      </c>
      <c r="J608" s="35" t="str">
        <f>IF(SD!D604="","",SD!D604)</f>
        <v/>
      </c>
      <c r="K608" s="2"/>
    </row>
    <row r="609" spans="1:11" ht="15">
      <c r="A609" s="2"/>
      <c r="B609" s="32" t="str">
        <f>IF(E609="","",ROWS($B$6:B609))</f>
        <v/>
      </c>
      <c r="C609" s="33" t="str">
        <f>IF(OR(SD!A605=""),"",SD!A605)</f>
        <v/>
      </c>
      <c r="D609" s="33" t="str">
        <f>IF(OR(SD!C605=""),"",SD!C605)</f>
        <v/>
      </c>
      <c r="E609" s="33" t="str">
        <f>IF(OR(SD!E605=""),"",SD!E605)</f>
        <v/>
      </c>
      <c r="F609" s="33" t="str">
        <f>IF(OR(SD!G605=""),"",SD!G605)</f>
        <v/>
      </c>
      <c r="G609" s="33" t="str">
        <f>IF(OR(SD!I605=""),"",SD!I605)</f>
        <v/>
      </c>
      <c r="H609" s="33" t="str">
        <f>IF(OR(SD!O605=""),"",SD!O605)</f>
        <v/>
      </c>
      <c r="I609" s="34" t="str">
        <f>IF(OR(SD!V605=""),"",SD!V605)</f>
        <v/>
      </c>
      <c r="J609" s="35" t="str">
        <f>IF(SD!D605="","",SD!D605)</f>
        <v/>
      </c>
      <c r="K609" s="2"/>
    </row>
    <row r="610" spans="1:11" ht="15">
      <c r="A610" s="2"/>
      <c r="B610" s="32" t="str">
        <f>IF(E610="","",ROWS($B$6:B610))</f>
        <v/>
      </c>
      <c r="C610" s="33" t="str">
        <f>IF(OR(SD!A606=""),"",SD!A606)</f>
        <v/>
      </c>
      <c r="D610" s="33" t="str">
        <f>IF(OR(SD!C606=""),"",SD!C606)</f>
        <v/>
      </c>
      <c r="E610" s="33" t="str">
        <f>IF(OR(SD!E606=""),"",SD!E606)</f>
        <v/>
      </c>
      <c r="F610" s="33" t="str">
        <f>IF(OR(SD!G606=""),"",SD!G606)</f>
        <v/>
      </c>
      <c r="G610" s="33" t="str">
        <f>IF(OR(SD!I606=""),"",SD!I606)</f>
        <v/>
      </c>
      <c r="H610" s="33" t="str">
        <f>IF(OR(SD!O606=""),"",SD!O606)</f>
        <v/>
      </c>
      <c r="I610" s="34" t="str">
        <f>IF(OR(SD!V606=""),"",SD!V606)</f>
        <v/>
      </c>
      <c r="J610" s="35" t="str">
        <f>IF(SD!D606="","",SD!D606)</f>
        <v/>
      </c>
      <c r="K610" s="2"/>
    </row>
    <row r="611" spans="1:11" ht="15">
      <c r="A611" s="2"/>
      <c r="B611" s="32" t="str">
        <f>IF(E611="","",ROWS($B$6:B611))</f>
        <v/>
      </c>
      <c r="C611" s="33" t="str">
        <f>IF(OR(SD!A607=""),"",SD!A607)</f>
        <v/>
      </c>
      <c r="D611" s="33" t="str">
        <f>IF(OR(SD!C607=""),"",SD!C607)</f>
        <v/>
      </c>
      <c r="E611" s="33" t="str">
        <f>IF(OR(SD!E607=""),"",SD!E607)</f>
        <v/>
      </c>
      <c r="F611" s="33" t="str">
        <f>IF(OR(SD!G607=""),"",SD!G607)</f>
        <v/>
      </c>
      <c r="G611" s="33" t="str">
        <f>IF(OR(SD!I607=""),"",SD!I607)</f>
        <v/>
      </c>
      <c r="H611" s="33" t="str">
        <f>IF(OR(SD!O607=""),"",SD!O607)</f>
        <v/>
      </c>
      <c r="I611" s="34" t="str">
        <f>IF(OR(SD!V607=""),"",SD!V607)</f>
        <v/>
      </c>
      <c r="J611" s="35" t="str">
        <f>IF(SD!D607="","",SD!D607)</f>
        <v/>
      </c>
      <c r="K611" s="2"/>
    </row>
    <row r="612" spans="1:11" ht="15">
      <c r="A612" s="2"/>
      <c r="B612" s="32" t="str">
        <f>IF(E612="","",ROWS($B$6:B612))</f>
        <v/>
      </c>
      <c r="C612" s="33" t="str">
        <f>IF(OR(SD!A608=""),"",SD!A608)</f>
        <v/>
      </c>
      <c r="D612" s="33" t="str">
        <f>IF(OR(SD!C608=""),"",SD!C608)</f>
        <v/>
      </c>
      <c r="E612" s="33" t="str">
        <f>IF(OR(SD!E608=""),"",SD!E608)</f>
        <v/>
      </c>
      <c r="F612" s="33" t="str">
        <f>IF(OR(SD!G608=""),"",SD!G608)</f>
        <v/>
      </c>
      <c r="G612" s="33" t="str">
        <f>IF(OR(SD!I608=""),"",SD!I608)</f>
        <v/>
      </c>
      <c r="H612" s="33" t="str">
        <f>IF(OR(SD!O608=""),"",SD!O608)</f>
        <v/>
      </c>
      <c r="I612" s="34" t="str">
        <f>IF(OR(SD!V608=""),"",SD!V608)</f>
        <v/>
      </c>
      <c r="J612" s="35" t="str">
        <f>IF(SD!D608="","",SD!D608)</f>
        <v/>
      </c>
      <c r="K612" s="2"/>
    </row>
    <row r="613" spans="1:11" ht="15">
      <c r="A613" s="2"/>
      <c r="B613" s="32" t="str">
        <f>IF(E613="","",ROWS($B$6:B613))</f>
        <v/>
      </c>
      <c r="C613" s="33" t="str">
        <f>IF(OR(SD!A609=""),"",SD!A609)</f>
        <v/>
      </c>
      <c r="D613" s="33" t="str">
        <f>IF(OR(SD!C609=""),"",SD!C609)</f>
        <v/>
      </c>
      <c r="E613" s="33" t="str">
        <f>IF(OR(SD!E609=""),"",SD!E609)</f>
        <v/>
      </c>
      <c r="F613" s="33" t="str">
        <f>IF(OR(SD!G609=""),"",SD!G609)</f>
        <v/>
      </c>
      <c r="G613" s="33" t="str">
        <f>IF(OR(SD!I609=""),"",SD!I609)</f>
        <v/>
      </c>
      <c r="H613" s="33" t="str">
        <f>IF(OR(SD!O609=""),"",SD!O609)</f>
        <v/>
      </c>
      <c r="I613" s="34" t="str">
        <f>IF(OR(SD!V609=""),"",SD!V609)</f>
        <v/>
      </c>
      <c r="J613" s="35" t="str">
        <f>IF(SD!D609="","",SD!D609)</f>
        <v/>
      </c>
      <c r="K613" s="2"/>
    </row>
    <row r="614" spans="1:11" ht="15">
      <c r="A614" s="2"/>
      <c r="B614" s="32" t="str">
        <f>IF(E614="","",ROWS($B$6:B614))</f>
        <v/>
      </c>
      <c r="C614" s="33" t="str">
        <f>IF(OR(SD!A610=""),"",SD!A610)</f>
        <v/>
      </c>
      <c r="D614" s="33" t="str">
        <f>IF(OR(SD!C610=""),"",SD!C610)</f>
        <v/>
      </c>
      <c r="E614" s="33" t="str">
        <f>IF(OR(SD!E610=""),"",SD!E610)</f>
        <v/>
      </c>
      <c r="F614" s="33" t="str">
        <f>IF(OR(SD!G610=""),"",SD!G610)</f>
        <v/>
      </c>
      <c r="G614" s="33" t="str">
        <f>IF(OR(SD!I610=""),"",SD!I610)</f>
        <v/>
      </c>
      <c r="H614" s="33" t="str">
        <f>IF(OR(SD!O610=""),"",SD!O610)</f>
        <v/>
      </c>
      <c r="I614" s="34" t="str">
        <f>IF(OR(SD!V610=""),"",SD!V610)</f>
        <v/>
      </c>
      <c r="J614" s="35" t="str">
        <f>IF(SD!D610="","",SD!D610)</f>
        <v/>
      </c>
      <c r="K614" s="2"/>
    </row>
    <row r="615" spans="1:11" ht="15">
      <c r="A615" s="2"/>
      <c r="B615" s="32" t="str">
        <f>IF(E615="","",ROWS($B$6:B615))</f>
        <v/>
      </c>
      <c r="C615" s="33" t="str">
        <f>IF(OR(SD!A611=""),"",SD!A611)</f>
        <v/>
      </c>
      <c r="D615" s="33" t="str">
        <f>IF(OR(SD!C611=""),"",SD!C611)</f>
        <v/>
      </c>
      <c r="E615" s="33" t="str">
        <f>IF(OR(SD!E611=""),"",SD!E611)</f>
        <v/>
      </c>
      <c r="F615" s="33" t="str">
        <f>IF(OR(SD!G611=""),"",SD!G611)</f>
        <v/>
      </c>
      <c r="G615" s="33" t="str">
        <f>IF(OR(SD!I611=""),"",SD!I611)</f>
        <v/>
      </c>
      <c r="H615" s="33" t="str">
        <f>IF(OR(SD!O611=""),"",SD!O611)</f>
        <v/>
      </c>
      <c r="I615" s="34" t="str">
        <f>IF(OR(SD!V611=""),"",SD!V611)</f>
        <v/>
      </c>
      <c r="J615" s="35" t="str">
        <f>IF(SD!D611="","",SD!D611)</f>
        <v/>
      </c>
      <c r="K615" s="2"/>
    </row>
    <row r="616" spans="1:11" ht="15">
      <c r="A616" s="2"/>
      <c r="B616" s="32" t="str">
        <f>IF(E616="","",ROWS($B$6:B616))</f>
        <v/>
      </c>
      <c r="C616" s="33" t="str">
        <f>IF(OR(SD!A612=""),"",SD!A612)</f>
        <v/>
      </c>
      <c r="D616" s="33" t="str">
        <f>IF(OR(SD!C612=""),"",SD!C612)</f>
        <v/>
      </c>
      <c r="E616" s="33" t="str">
        <f>IF(OR(SD!E612=""),"",SD!E612)</f>
        <v/>
      </c>
      <c r="F616" s="33" t="str">
        <f>IF(OR(SD!G612=""),"",SD!G612)</f>
        <v/>
      </c>
      <c r="G616" s="33" t="str">
        <f>IF(OR(SD!I612=""),"",SD!I612)</f>
        <v/>
      </c>
      <c r="H616" s="33" t="str">
        <f>IF(OR(SD!O612=""),"",SD!O612)</f>
        <v/>
      </c>
      <c r="I616" s="34" t="str">
        <f>IF(OR(SD!V612=""),"",SD!V612)</f>
        <v/>
      </c>
      <c r="J616" s="35" t="str">
        <f>IF(SD!D612="","",SD!D612)</f>
        <v/>
      </c>
      <c r="K616" s="2"/>
    </row>
    <row r="617" spans="1:11" ht="15">
      <c r="A617" s="2"/>
      <c r="B617" s="32" t="str">
        <f>IF(E617="","",ROWS($B$6:B617))</f>
        <v/>
      </c>
      <c r="C617" s="33" t="str">
        <f>IF(OR(SD!A613=""),"",SD!A613)</f>
        <v/>
      </c>
      <c r="D617" s="33" t="str">
        <f>IF(OR(SD!C613=""),"",SD!C613)</f>
        <v/>
      </c>
      <c r="E617" s="33" t="str">
        <f>IF(OR(SD!E613=""),"",SD!E613)</f>
        <v/>
      </c>
      <c r="F617" s="33" t="str">
        <f>IF(OR(SD!G613=""),"",SD!G613)</f>
        <v/>
      </c>
      <c r="G617" s="33" t="str">
        <f>IF(OR(SD!I613=""),"",SD!I613)</f>
        <v/>
      </c>
      <c r="H617" s="33" t="str">
        <f>IF(OR(SD!O613=""),"",SD!O613)</f>
        <v/>
      </c>
      <c r="I617" s="34" t="str">
        <f>IF(OR(SD!V613=""),"",SD!V613)</f>
        <v/>
      </c>
      <c r="J617" s="35" t="str">
        <f>IF(SD!D613="","",SD!D613)</f>
        <v/>
      </c>
      <c r="K617" s="2"/>
    </row>
    <row r="618" spans="1:11" ht="15">
      <c r="A618" s="2"/>
      <c r="B618" s="32" t="str">
        <f>IF(E618="","",ROWS($B$6:B618))</f>
        <v/>
      </c>
      <c r="C618" s="33" t="str">
        <f>IF(OR(SD!A614=""),"",SD!A614)</f>
        <v/>
      </c>
      <c r="D618" s="33" t="str">
        <f>IF(OR(SD!C614=""),"",SD!C614)</f>
        <v/>
      </c>
      <c r="E618" s="33" t="str">
        <f>IF(OR(SD!E614=""),"",SD!E614)</f>
        <v/>
      </c>
      <c r="F618" s="33" t="str">
        <f>IF(OR(SD!G614=""),"",SD!G614)</f>
        <v/>
      </c>
      <c r="G618" s="33" t="str">
        <f>IF(OR(SD!I614=""),"",SD!I614)</f>
        <v/>
      </c>
      <c r="H618" s="33" t="str">
        <f>IF(OR(SD!O614=""),"",SD!O614)</f>
        <v/>
      </c>
      <c r="I618" s="34" t="str">
        <f>IF(OR(SD!V614=""),"",SD!V614)</f>
        <v/>
      </c>
      <c r="J618" s="35" t="str">
        <f>IF(SD!D614="","",SD!D614)</f>
        <v/>
      </c>
      <c r="K618" s="2"/>
    </row>
    <row r="619" spans="1:11" ht="15">
      <c r="A619" s="2"/>
      <c r="B619" s="32" t="str">
        <f>IF(E619="","",ROWS($B$6:B619))</f>
        <v/>
      </c>
      <c r="C619" s="33" t="str">
        <f>IF(OR(SD!A615=""),"",SD!A615)</f>
        <v/>
      </c>
      <c r="D619" s="33" t="str">
        <f>IF(OR(SD!C615=""),"",SD!C615)</f>
        <v/>
      </c>
      <c r="E619" s="33" t="str">
        <f>IF(OR(SD!E615=""),"",SD!E615)</f>
        <v/>
      </c>
      <c r="F619" s="33" t="str">
        <f>IF(OR(SD!G615=""),"",SD!G615)</f>
        <v/>
      </c>
      <c r="G619" s="33" t="str">
        <f>IF(OR(SD!I615=""),"",SD!I615)</f>
        <v/>
      </c>
      <c r="H619" s="33" t="str">
        <f>IF(OR(SD!O615=""),"",SD!O615)</f>
        <v/>
      </c>
      <c r="I619" s="34" t="str">
        <f>IF(OR(SD!V615=""),"",SD!V615)</f>
        <v/>
      </c>
      <c r="J619" s="35" t="str">
        <f>IF(SD!D615="","",SD!D615)</f>
        <v/>
      </c>
      <c r="K619" s="2"/>
    </row>
    <row r="620" spans="1:11" ht="15">
      <c r="A620" s="2"/>
      <c r="B620" s="32" t="str">
        <f>IF(E620="","",ROWS($B$6:B620))</f>
        <v/>
      </c>
      <c r="C620" s="33" t="str">
        <f>IF(OR(SD!A616=""),"",SD!A616)</f>
        <v/>
      </c>
      <c r="D620" s="33" t="str">
        <f>IF(OR(SD!C616=""),"",SD!C616)</f>
        <v/>
      </c>
      <c r="E620" s="33" t="str">
        <f>IF(OR(SD!E616=""),"",SD!E616)</f>
        <v/>
      </c>
      <c r="F620" s="33" t="str">
        <f>IF(OR(SD!G616=""),"",SD!G616)</f>
        <v/>
      </c>
      <c r="G620" s="33" t="str">
        <f>IF(OR(SD!I616=""),"",SD!I616)</f>
        <v/>
      </c>
      <c r="H620" s="33" t="str">
        <f>IF(OR(SD!O616=""),"",SD!O616)</f>
        <v/>
      </c>
      <c r="I620" s="34" t="str">
        <f>IF(OR(SD!V616=""),"",SD!V616)</f>
        <v/>
      </c>
      <c r="J620" s="35" t="str">
        <f>IF(SD!D616="","",SD!D616)</f>
        <v/>
      </c>
      <c r="K620" s="2"/>
    </row>
    <row r="621" spans="1:11" ht="15">
      <c r="A621" s="2"/>
      <c r="B621" s="32" t="str">
        <f>IF(E621="","",ROWS($B$6:B621))</f>
        <v/>
      </c>
      <c r="C621" s="33" t="str">
        <f>IF(OR(SD!A617=""),"",SD!A617)</f>
        <v/>
      </c>
      <c r="D621" s="33" t="str">
        <f>IF(OR(SD!C617=""),"",SD!C617)</f>
        <v/>
      </c>
      <c r="E621" s="33" t="str">
        <f>IF(OR(SD!E617=""),"",SD!E617)</f>
        <v/>
      </c>
      <c r="F621" s="33" t="str">
        <f>IF(OR(SD!G617=""),"",SD!G617)</f>
        <v/>
      </c>
      <c r="G621" s="33" t="str">
        <f>IF(OR(SD!I617=""),"",SD!I617)</f>
        <v/>
      </c>
      <c r="H621" s="33" t="str">
        <f>IF(OR(SD!O617=""),"",SD!O617)</f>
        <v/>
      </c>
      <c r="I621" s="34" t="str">
        <f>IF(OR(SD!V617=""),"",SD!V617)</f>
        <v/>
      </c>
      <c r="J621" s="35" t="str">
        <f>IF(SD!D617="","",SD!D617)</f>
        <v/>
      </c>
      <c r="K621" s="2"/>
    </row>
    <row r="622" spans="1:11" ht="15">
      <c r="A622" s="2"/>
      <c r="B622" s="32" t="str">
        <f>IF(E622="","",ROWS($B$6:B622))</f>
        <v/>
      </c>
      <c r="C622" s="33" t="str">
        <f>IF(OR(SD!A618=""),"",SD!A618)</f>
        <v/>
      </c>
      <c r="D622" s="33" t="str">
        <f>IF(OR(SD!C618=""),"",SD!C618)</f>
        <v/>
      </c>
      <c r="E622" s="33" t="str">
        <f>IF(OR(SD!E618=""),"",SD!E618)</f>
        <v/>
      </c>
      <c r="F622" s="33" t="str">
        <f>IF(OR(SD!G618=""),"",SD!G618)</f>
        <v/>
      </c>
      <c r="G622" s="33" t="str">
        <f>IF(OR(SD!I618=""),"",SD!I618)</f>
        <v/>
      </c>
      <c r="H622" s="33" t="str">
        <f>IF(OR(SD!O618=""),"",SD!O618)</f>
        <v/>
      </c>
      <c r="I622" s="34" t="str">
        <f>IF(OR(SD!V618=""),"",SD!V618)</f>
        <v/>
      </c>
      <c r="J622" s="35" t="str">
        <f>IF(SD!D618="","",SD!D618)</f>
        <v/>
      </c>
      <c r="K622" s="2"/>
    </row>
    <row r="623" spans="1:11" ht="15">
      <c r="A623" s="2"/>
      <c r="B623" s="32" t="str">
        <f>IF(E623="","",ROWS($B$6:B623))</f>
        <v/>
      </c>
      <c r="C623" s="33" t="str">
        <f>IF(OR(SD!A619=""),"",SD!A619)</f>
        <v/>
      </c>
      <c r="D623" s="33" t="str">
        <f>IF(OR(SD!C619=""),"",SD!C619)</f>
        <v/>
      </c>
      <c r="E623" s="33" t="str">
        <f>IF(OR(SD!E619=""),"",SD!E619)</f>
        <v/>
      </c>
      <c r="F623" s="33" t="str">
        <f>IF(OR(SD!G619=""),"",SD!G619)</f>
        <v/>
      </c>
      <c r="G623" s="33" t="str">
        <f>IF(OR(SD!I619=""),"",SD!I619)</f>
        <v/>
      </c>
      <c r="H623" s="33" t="str">
        <f>IF(OR(SD!O619=""),"",SD!O619)</f>
        <v/>
      </c>
      <c r="I623" s="34" t="str">
        <f>IF(OR(SD!V619=""),"",SD!V619)</f>
        <v/>
      </c>
      <c r="J623" s="35" t="str">
        <f>IF(SD!D619="","",SD!D619)</f>
        <v/>
      </c>
      <c r="K623" s="2"/>
    </row>
    <row r="624" spans="1:11" ht="15">
      <c r="A624" s="2"/>
      <c r="B624" s="32" t="str">
        <f>IF(E624="","",ROWS($B$6:B624))</f>
        <v/>
      </c>
      <c r="C624" s="33" t="str">
        <f>IF(OR(SD!A620=""),"",SD!A620)</f>
        <v/>
      </c>
      <c r="D624" s="33" t="str">
        <f>IF(OR(SD!C620=""),"",SD!C620)</f>
        <v/>
      </c>
      <c r="E624" s="33" t="str">
        <f>IF(OR(SD!E620=""),"",SD!E620)</f>
        <v/>
      </c>
      <c r="F624" s="33" t="str">
        <f>IF(OR(SD!G620=""),"",SD!G620)</f>
        <v/>
      </c>
      <c r="G624" s="33" t="str">
        <f>IF(OR(SD!I620=""),"",SD!I620)</f>
        <v/>
      </c>
      <c r="H624" s="33" t="str">
        <f>IF(OR(SD!O620=""),"",SD!O620)</f>
        <v/>
      </c>
      <c r="I624" s="34" t="str">
        <f>IF(OR(SD!V620=""),"",SD!V620)</f>
        <v/>
      </c>
      <c r="J624" s="35" t="str">
        <f>IF(SD!D620="","",SD!D620)</f>
        <v/>
      </c>
      <c r="K624" s="2"/>
    </row>
    <row r="625" spans="1:11" ht="15">
      <c r="A625" s="2"/>
      <c r="B625" s="32" t="str">
        <f>IF(E625="","",ROWS($B$6:B625))</f>
        <v/>
      </c>
      <c r="C625" s="33" t="str">
        <f>IF(OR(SD!A621=""),"",SD!A621)</f>
        <v/>
      </c>
      <c r="D625" s="33" t="str">
        <f>IF(OR(SD!C621=""),"",SD!C621)</f>
        <v/>
      </c>
      <c r="E625" s="33" t="str">
        <f>IF(OR(SD!E621=""),"",SD!E621)</f>
        <v/>
      </c>
      <c r="F625" s="33" t="str">
        <f>IF(OR(SD!G621=""),"",SD!G621)</f>
        <v/>
      </c>
      <c r="G625" s="33" t="str">
        <f>IF(OR(SD!I621=""),"",SD!I621)</f>
        <v/>
      </c>
      <c r="H625" s="33" t="str">
        <f>IF(OR(SD!O621=""),"",SD!O621)</f>
        <v/>
      </c>
      <c r="I625" s="34" t="str">
        <f>IF(OR(SD!V621=""),"",SD!V621)</f>
        <v/>
      </c>
      <c r="J625" s="35" t="str">
        <f>IF(SD!D621="","",SD!D621)</f>
        <v/>
      </c>
      <c r="K625" s="2"/>
    </row>
    <row r="626" spans="1:11" ht="15">
      <c r="A626" s="2"/>
      <c r="B626" s="32" t="str">
        <f>IF(E626="","",ROWS($B$6:B626))</f>
        <v/>
      </c>
      <c r="C626" s="33" t="str">
        <f>IF(OR(SD!A622=""),"",SD!A622)</f>
        <v/>
      </c>
      <c r="D626" s="33" t="str">
        <f>IF(OR(SD!C622=""),"",SD!C622)</f>
        <v/>
      </c>
      <c r="E626" s="33" t="str">
        <f>IF(OR(SD!E622=""),"",SD!E622)</f>
        <v/>
      </c>
      <c r="F626" s="33" t="str">
        <f>IF(OR(SD!G622=""),"",SD!G622)</f>
        <v/>
      </c>
      <c r="G626" s="33" t="str">
        <f>IF(OR(SD!I622=""),"",SD!I622)</f>
        <v/>
      </c>
      <c r="H626" s="33" t="str">
        <f>IF(OR(SD!O622=""),"",SD!O622)</f>
        <v/>
      </c>
      <c r="I626" s="34" t="str">
        <f>IF(OR(SD!V622=""),"",SD!V622)</f>
        <v/>
      </c>
      <c r="J626" s="35" t="str">
        <f>IF(SD!D622="","",SD!D622)</f>
        <v/>
      </c>
      <c r="K626" s="2"/>
    </row>
    <row r="627" spans="1:11" ht="15">
      <c r="A627" s="2"/>
      <c r="B627" s="32" t="str">
        <f>IF(E627="","",ROWS($B$6:B627))</f>
        <v/>
      </c>
      <c r="C627" s="33" t="str">
        <f>IF(OR(SD!A623=""),"",SD!A623)</f>
        <v/>
      </c>
      <c r="D627" s="33" t="str">
        <f>IF(OR(SD!C623=""),"",SD!C623)</f>
        <v/>
      </c>
      <c r="E627" s="33" t="str">
        <f>IF(OR(SD!E623=""),"",SD!E623)</f>
        <v/>
      </c>
      <c r="F627" s="33" t="str">
        <f>IF(OR(SD!G623=""),"",SD!G623)</f>
        <v/>
      </c>
      <c r="G627" s="33" t="str">
        <f>IF(OR(SD!I623=""),"",SD!I623)</f>
        <v/>
      </c>
      <c r="H627" s="33" t="str">
        <f>IF(OR(SD!O623=""),"",SD!O623)</f>
        <v/>
      </c>
      <c r="I627" s="34" t="str">
        <f>IF(OR(SD!V623=""),"",SD!V623)</f>
        <v/>
      </c>
      <c r="J627" s="35" t="str">
        <f>IF(SD!D623="","",SD!D623)</f>
        <v/>
      </c>
      <c r="K627" s="2"/>
    </row>
    <row r="628" spans="1:11" ht="15">
      <c r="A628" s="2"/>
      <c r="B628" s="32" t="str">
        <f>IF(E628="","",ROWS($B$6:B628))</f>
        <v/>
      </c>
      <c r="C628" s="33" t="str">
        <f>IF(OR(SD!A624=""),"",SD!A624)</f>
        <v/>
      </c>
      <c r="D628" s="33" t="str">
        <f>IF(OR(SD!C624=""),"",SD!C624)</f>
        <v/>
      </c>
      <c r="E628" s="33" t="str">
        <f>IF(OR(SD!E624=""),"",SD!E624)</f>
        <v/>
      </c>
      <c r="F628" s="33" t="str">
        <f>IF(OR(SD!G624=""),"",SD!G624)</f>
        <v/>
      </c>
      <c r="G628" s="33" t="str">
        <f>IF(OR(SD!I624=""),"",SD!I624)</f>
        <v/>
      </c>
      <c r="H628" s="33" t="str">
        <f>IF(OR(SD!O624=""),"",SD!O624)</f>
        <v/>
      </c>
      <c r="I628" s="34" t="str">
        <f>IF(OR(SD!V624=""),"",SD!V624)</f>
        <v/>
      </c>
      <c r="J628" s="35" t="str">
        <f>IF(SD!D624="","",SD!D624)</f>
        <v/>
      </c>
      <c r="K628" s="2"/>
    </row>
    <row r="629" spans="1:11" ht="15">
      <c r="A629" s="2"/>
      <c r="B629" s="32" t="str">
        <f>IF(E629="","",ROWS($B$6:B629))</f>
        <v/>
      </c>
      <c r="C629" s="33" t="str">
        <f>IF(OR(SD!A625=""),"",SD!A625)</f>
        <v/>
      </c>
      <c r="D629" s="33" t="str">
        <f>IF(OR(SD!C625=""),"",SD!C625)</f>
        <v/>
      </c>
      <c r="E629" s="33" t="str">
        <f>IF(OR(SD!E625=""),"",SD!E625)</f>
        <v/>
      </c>
      <c r="F629" s="33" t="str">
        <f>IF(OR(SD!G625=""),"",SD!G625)</f>
        <v/>
      </c>
      <c r="G629" s="33" t="str">
        <f>IF(OR(SD!I625=""),"",SD!I625)</f>
        <v/>
      </c>
      <c r="H629" s="33" t="str">
        <f>IF(OR(SD!O625=""),"",SD!O625)</f>
        <v/>
      </c>
      <c r="I629" s="34" t="str">
        <f>IF(OR(SD!V625=""),"",SD!V625)</f>
        <v/>
      </c>
      <c r="J629" s="35" t="str">
        <f>IF(SD!D625="","",SD!D625)</f>
        <v/>
      </c>
      <c r="K629" s="2"/>
    </row>
    <row r="630" spans="1:11" ht="15">
      <c r="A630" s="2"/>
      <c r="B630" s="32" t="str">
        <f>IF(E630="","",ROWS($B$6:B630))</f>
        <v/>
      </c>
      <c r="C630" s="33" t="str">
        <f>IF(OR(SD!A626=""),"",SD!A626)</f>
        <v/>
      </c>
      <c r="D630" s="33" t="str">
        <f>IF(OR(SD!C626=""),"",SD!C626)</f>
        <v/>
      </c>
      <c r="E630" s="33" t="str">
        <f>IF(OR(SD!E626=""),"",SD!E626)</f>
        <v/>
      </c>
      <c r="F630" s="33" t="str">
        <f>IF(OR(SD!G626=""),"",SD!G626)</f>
        <v/>
      </c>
      <c r="G630" s="33" t="str">
        <f>IF(OR(SD!I626=""),"",SD!I626)</f>
        <v/>
      </c>
      <c r="H630" s="33" t="str">
        <f>IF(OR(SD!O626=""),"",SD!O626)</f>
        <v/>
      </c>
      <c r="I630" s="34" t="str">
        <f>IF(OR(SD!V626=""),"",SD!V626)</f>
        <v/>
      </c>
      <c r="J630" s="35" t="str">
        <f>IF(SD!D626="","",SD!D626)</f>
        <v/>
      </c>
      <c r="K630" s="2"/>
    </row>
    <row r="631" spans="1:11" ht="15">
      <c r="A631" s="2"/>
      <c r="B631" s="32" t="str">
        <f>IF(E631="","",ROWS($B$6:B631))</f>
        <v/>
      </c>
      <c r="C631" s="33" t="str">
        <f>IF(OR(SD!A627=""),"",SD!A627)</f>
        <v/>
      </c>
      <c r="D631" s="33" t="str">
        <f>IF(OR(SD!C627=""),"",SD!C627)</f>
        <v/>
      </c>
      <c r="E631" s="33" t="str">
        <f>IF(OR(SD!E627=""),"",SD!E627)</f>
        <v/>
      </c>
      <c r="F631" s="33" t="str">
        <f>IF(OR(SD!G627=""),"",SD!G627)</f>
        <v/>
      </c>
      <c r="G631" s="33" t="str">
        <f>IF(OR(SD!I627=""),"",SD!I627)</f>
        <v/>
      </c>
      <c r="H631" s="33" t="str">
        <f>IF(OR(SD!O627=""),"",SD!O627)</f>
        <v/>
      </c>
      <c r="I631" s="34" t="str">
        <f>IF(OR(SD!V627=""),"",SD!V627)</f>
        <v/>
      </c>
      <c r="J631" s="35" t="str">
        <f>IF(SD!D627="","",SD!D627)</f>
        <v/>
      </c>
      <c r="K631" s="2"/>
    </row>
    <row r="632" spans="1:11" ht="15">
      <c r="A632" s="2"/>
      <c r="B632" s="32" t="str">
        <f>IF(E632="","",ROWS($B$6:B632))</f>
        <v/>
      </c>
      <c r="C632" s="33" t="str">
        <f>IF(OR(SD!A628=""),"",SD!A628)</f>
        <v/>
      </c>
      <c r="D632" s="33" t="str">
        <f>IF(OR(SD!C628=""),"",SD!C628)</f>
        <v/>
      </c>
      <c r="E632" s="33" t="str">
        <f>IF(OR(SD!E628=""),"",SD!E628)</f>
        <v/>
      </c>
      <c r="F632" s="33" t="str">
        <f>IF(OR(SD!G628=""),"",SD!G628)</f>
        <v/>
      </c>
      <c r="G632" s="33" t="str">
        <f>IF(OR(SD!I628=""),"",SD!I628)</f>
        <v/>
      </c>
      <c r="H632" s="33" t="str">
        <f>IF(OR(SD!O628=""),"",SD!O628)</f>
        <v/>
      </c>
      <c r="I632" s="34" t="str">
        <f>IF(OR(SD!V628=""),"",SD!V628)</f>
        <v/>
      </c>
      <c r="J632" s="35" t="str">
        <f>IF(SD!D628="","",SD!D628)</f>
        <v/>
      </c>
      <c r="K632" s="2"/>
    </row>
    <row r="633" spans="1:11" ht="15">
      <c r="A633" s="2"/>
      <c r="B633" s="32" t="str">
        <f>IF(E633="","",ROWS($B$6:B633))</f>
        <v/>
      </c>
      <c r="C633" s="33" t="str">
        <f>IF(OR(SD!A629=""),"",SD!A629)</f>
        <v/>
      </c>
      <c r="D633" s="33" t="str">
        <f>IF(OR(SD!C629=""),"",SD!C629)</f>
        <v/>
      </c>
      <c r="E633" s="33" t="str">
        <f>IF(OR(SD!E629=""),"",SD!E629)</f>
        <v/>
      </c>
      <c r="F633" s="33" t="str">
        <f>IF(OR(SD!G629=""),"",SD!G629)</f>
        <v/>
      </c>
      <c r="G633" s="33" t="str">
        <f>IF(OR(SD!I629=""),"",SD!I629)</f>
        <v/>
      </c>
      <c r="H633" s="33" t="str">
        <f>IF(OR(SD!O629=""),"",SD!O629)</f>
        <v/>
      </c>
      <c r="I633" s="34" t="str">
        <f>IF(OR(SD!V629=""),"",SD!V629)</f>
        <v/>
      </c>
      <c r="J633" s="35" t="str">
        <f>IF(SD!D629="","",SD!D629)</f>
        <v/>
      </c>
      <c r="K633" s="2"/>
    </row>
    <row r="634" spans="1:11" ht="15">
      <c r="A634" s="2"/>
      <c r="B634" s="32" t="str">
        <f>IF(E634="","",ROWS($B$6:B634))</f>
        <v/>
      </c>
      <c r="C634" s="33" t="str">
        <f>IF(OR(SD!A630=""),"",SD!A630)</f>
        <v/>
      </c>
      <c r="D634" s="33" t="str">
        <f>IF(OR(SD!C630=""),"",SD!C630)</f>
        <v/>
      </c>
      <c r="E634" s="33" t="str">
        <f>IF(OR(SD!E630=""),"",SD!E630)</f>
        <v/>
      </c>
      <c r="F634" s="33" t="str">
        <f>IF(OR(SD!G630=""),"",SD!G630)</f>
        <v/>
      </c>
      <c r="G634" s="33" t="str">
        <f>IF(OR(SD!I630=""),"",SD!I630)</f>
        <v/>
      </c>
      <c r="H634" s="33" t="str">
        <f>IF(OR(SD!O630=""),"",SD!O630)</f>
        <v/>
      </c>
      <c r="I634" s="34" t="str">
        <f>IF(OR(SD!V630=""),"",SD!V630)</f>
        <v/>
      </c>
      <c r="J634" s="35" t="str">
        <f>IF(SD!D630="","",SD!D630)</f>
        <v/>
      </c>
      <c r="K634" s="2"/>
    </row>
    <row r="635" spans="1:11" ht="15">
      <c r="A635" s="2"/>
      <c r="B635" s="32" t="str">
        <f>IF(E635="","",ROWS($B$6:B635))</f>
        <v/>
      </c>
      <c r="C635" s="33" t="str">
        <f>IF(OR(SD!A631=""),"",SD!A631)</f>
        <v/>
      </c>
      <c r="D635" s="33" t="str">
        <f>IF(OR(SD!C631=""),"",SD!C631)</f>
        <v/>
      </c>
      <c r="E635" s="33" t="str">
        <f>IF(OR(SD!E631=""),"",SD!E631)</f>
        <v/>
      </c>
      <c r="F635" s="33" t="str">
        <f>IF(OR(SD!G631=""),"",SD!G631)</f>
        <v/>
      </c>
      <c r="G635" s="33" t="str">
        <f>IF(OR(SD!I631=""),"",SD!I631)</f>
        <v/>
      </c>
      <c r="H635" s="33" t="str">
        <f>IF(OR(SD!O631=""),"",SD!O631)</f>
        <v/>
      </c>
      <c r="I635" s="34" t="str">
        <f>IF(OR(SD!V631=""),"",SD!V631)</f>
        <v/>
      </c>
      <c r="J635" s="35" t="str">
        <f>IF(SD!D631="","",SD!D631)</f>
        <v/>
      </c>
      <c r="K635" s="2"/>
    </row>
    <row r="636" spans="1:11" ht="15">
      <c r="A636" s="2"/>
      <c r="B636" s="32" t="str">
        <f>IF(E636="","",ROWS($B$6:B636))</f>
        <v/>
      </c>
      <c r="C636" s="33" t="str">
        <f>IF(OR(SD!A632=""),"",SD!A632)</f>
        <v/>
      </c>
      <c r="D636" s="33" t="str">
        <f>IF(OR(SD!C632=""),"",SD!C632)</f>
        <v/>
      </c>
      <c r="E636" s="33" t="str">
        <f>IF(OR(SD!E632=""),"",SD!E632)</f>
        <v/>
      </c>
      <c r="F636" s="33" t="str">
        <f>IF(OR(SD!G632=""),"",SD!G632)</f>
        <v/>
      </c>
      <c r="G636" s="33" t="str">
        <f>IF(OR(SD!I632=""),"",SD!I632)</f>
        <v/>
      </c>
      <c r="H636" s="33" t="str">
        <f>IF(OR(SD!O632=""),"",SD!O632)</f>
        <v/>
      </c>
      <c r="I636" s="34" t="str">
        <f>IF(OR(SD!V632=""),"",SD!V632)</f>
        <v/>
      </c>
      <c r="J636" s="35" t="str">
        <f>IF(SD!D632="","",SD!D632)</f>
        <v/>
      </c>
      <c r="K636" s="2"/>
    </row>
    <row r="637" spans="1:11" ht="15">
      <c r="A637" s="2"/>
      <c r="B637" s="32" t="str">
        <f>IF(E637="","",ROWS($B$6:B637))</f>
        <v/>
      </c>
      <c r="C637" s="33" t="str">
        <f>IF(OR(SD!A633=""),"",SD!A633)</f>
        <v/>
      </c>
      <c r="D637" s="33" t="str">
        <f>IF(OR(SD!C633=""),"",SD!C633)</f>
        <v/>
      </c>
      <c r="E637" s="33" t="str">
        <f>IF(OR(SD!E633=""),"",SD!E633)</f>
        <v/>
      </c>
      <c r="F637" s="33" t="str">
        <f>IF(OR(SD!G633=""),"",SD!G633)</f>
        <v/>
      </c>
      <c r="G637" s="33" t="str">
        <f>IF(OR(SD!I633=""),"",SD!I633)</f>
        <v/>
      </c>
      <c r="H637" s="33" t="str">
        <f>IF(OR(SD!O633=""),"",SD!O633)</f>
        <v/>
      </c>
      <c r="I637" s="34" t="str">
        <f>IF(OR(SD!V633=""),"",SD!V633)</f>
        <v/>
      </c>
      <c r="J637" s="35" t="str">
        <f>IF(SD!D633="","",SD!D633)</f>
        <v/>
      </c>
      <c r="K637" s="2"/>
    </row>
    <row r="638" spans="1:11" ht="15">
      <c r="A638" s="2"/>
      <c r="B638" s="32" t="str">
        <f>IF(E638="","",ROWS($B$6:B638))</f>
        <v/>
      </c>
      <c r="C638" s="33" t="str">
        <f>IF(OR(SD!A634=""),"",SD!A634)</f>
        <v/>
      </c>
      <c r="D638" s="33" t="str">
        <f>IF(OR(SD!C634=""),"",SD!C634)</f>
        <v/>
      </c>
      <c r="E638" s="33" t="str">
        <f>IF(OR(SD!E634=""),"",SD!E634)</f>
        <v/>
      </c>
      <c r="F638" s="33" t="str">
        <f>IF(OR(SD!G634=""),"",SD!G634)</f>
        <v/>
      </c>
      <c r="G638" s="33" t="str">
        <f>IF(OR(SD!I634=""),"",SD!I634)</f>
        <v/>
      </c>
      <c r="H638" s="33" t="str">
        <f>IF(OR(SD!O634=""),"",SD!O634)</f>
        <v/>
      </c>
      <c r="I638" s="34" t="str">
        <f>IF(OR(SD!V634=""),"",SD!V634)</f>
        <v/>
      </c>
      <c r="J638" s="35" t="str">
        <f>IF(SD!D634="","",SD!D634)</f>
        <v/>
      </c>
      <c r="K638" s="2"/>
    </row>
    <row r="639" spans="1:11" ht="15">
      <c r="A639" s="2"/>
      <c r="B639" s="32" t="str">
        <f>IF(E639="","",ROWS($B$6:B639))</f>
        <v/>
      </c>
      <c r="C639" s="33" t="str">
        <f>IF(OR(SD!A635=""),"",SD!A635)</f>
        <v/>
      </c>
      <c r="D639" s="33" t="str">
        <f>IF(OR(SD!C635=""),"",SD!C635)</f>
        <v/>
      </c>
      <c r="E639" s="33" t="str">
        <f>IF(OR(SD!E635=""),"",SD!E635)</f>
        <v/>
      </c>
      <c r="F639" s="33" t="str">
        <f>IF(OR(SD!G635=""),"",SD!G635)</f>
        <v/>
      </c>
      <c r="G639" s="33" t="str">
        <f>IF(OR(SD!I635=""),"",SD!I635)</f>
        <v/>
      </c>
      <c r="H639" s="33" t="str">
        <f>IF(OR(SD!O635=""),"",SD!O635)</f>
        <v/>
      </c>
      <c r="I639" s="34" t="str">
        <f>IF(OR(SD!V635=""),"",SD!V635)</f>
        <v/>
      </c>
      <c r="J639" s="35" t="str">
        <f>IF(SD!D635="","",SD!D635)</f>
        <v/>
      </c>
      <c r="K639" s="2"/>
    </row>
    <row r="640" spans="1:11" ht="15">
      <c r="A640" s="2"/>
      <c r="B640" s="32" t="str">
        <f>IF(E640="","",ROWS($B$6:B640))</f>
        <v/>
      </c>
      <c r="C640" s="33" t="str">
        <f>IF(OR(SD!A636=""),"",SD!A636)</f>
        <v/>
      </c>
      <c r="D640" s="33" t="str">
        <f>IF(OR(SD!C636=""),"",SD!C636)</f>
        <v/>
      </c>
      <c r="E640" s="33" t="str">
        <f>IF(OR(SD!E636=""),"",SD!E636)</f>
        <v/>
      </c>
      <c r="F640" s="33" t="str">
        <f>IF(OR(SD!G636=""),"",SD!G636)</f>
        <v/>
      </c>
      <c r="G640" s="33" t="str">
        <f>IF(OR(SD!I636=""),"",SD!I636)</f>
        <v/>
      </c>
      <c r="H640" s="33" t="str">
        <f>IF(OR(SD!O636=""),"",SD!O636)</f>
        <v/>
      </c>
      <c r="I640" s="34" t="str">
        <f>IF(OR(SD!V636=""),"",SD!V636)</f>
        <v/>
      </c>
      <c r="J640" s="35" t="str">
        <f>IF(SD!D636="","",SD!D636)</f>
        <v/>
      </c>
      <c r="K640" s="2"/>
    </row>
    <row r="641" spans="1:11" ht="15">
      <c r="A641" s="2"/>
      <c r="B641" s="32" t="str">
        <f>IF(E641="","",ROWS($B$6:B641))</f>
        <v/>
      </c>
      <c r="C641" s="33" t="str">
        <f>IF(OR(SD!A637=""),"",SD!A637)</f>
        <v/>
      </c>
      <c r="D641" s="33" t="str">
        <f>IF(OR(SD!C637=""),"",SD!C637)</f>
        <v/>
      </c>
      <c r="E641" s="33" t="str">
        <f>IF(OR(SD!E637=""),"",SD!E637)</f>
        <v/>
      </c>
      <c r="F641" s="33" t="str">
        <f>IF(OR(SD!G637=""),"",SD!G637)</f>
        <v/>
      </c>
      <c r="G641" s="33" t="str">
        <f>IF(OR(SD!I637=""),"",SD!I637)</f>
        <v/>
      </c>
      <c r="H641" s="33" t="str">
        <f>IF(OR(SD!O637=""),"",SD!O637)</f>
        <v/>
      </c>
      <c r="I641" s="34" t="str">
        <f>IF(OR(SD!V637=""),"",SD!V637)</f>
        <v/>
      </c>
      <c r="J641" s="35" t="str">
        <f>IF(SD!D637="","",SD!D637)</f>
        <v/>
      </c>
      <c r="K641" s="2"/>
    </row>
    <row r="642" spans="1:11" ht="15">
      <c r="A642" s="2"/>
      <c r="B642" s="32" t="str">
        <f>IF(E642="","",ROWS($B$6:B642))</f>
        <v/>
      </c>
      <c r="C642" s="33" t="str">
        <f>IF(OR(SD!A638=""),"",SD!A638)</f>
        <v/>
      </c>
      <c r="D642" s="33" t="str">
        <f>IF(OR(SD!C638=""),"",SD!C638)</f>
        <v/>
      </c>
      <c r="E642" s="33" t="str">
        <f>IF(OR(SD!E638=""),"",SD!E638)</f>
        <v/>
      </c>
      <c r="F642" s="33" t="str">
        <f>IF(OR(SD!G638=""),"",SD!G638)</f>
        <v/>
      </c>
      <c r="G642" s="33" t="str">
        <f>IF(OR(SD!I638=""),"",SD!I638)</f>
        <v/>
      </c>
      <c r="H642" s="33" t="str">
        <f>IF(OR(SD!O638=""),"",SD!O638)</f>
        <v/>
      </c>
      <c r="I642" s="34" t="str">
        <f>IF(OR(SD!V638=""),"",SD!V638)</f>
        <v/>
      </c>
      <c r="J642" s="35" t="str">
        <f>IF(SD!D638="","",SD!D638)</f>
        <v/>
      </c>
      <c r="K642" s="2"/>
    </row>
    <row r="643" spans="1:11" ht="15">
      <c r="A643" s="2"/>
      <c r="B643" s="32" t="str">
        <f>IF(E643="","",ROWS($B$6:B643))</f>
        <v/>
      </c>
      <c r="C643" s="33" t="str">
        <f>IF(OR(SD!A639=""),"",SD!A639)</f>
        <v/>
      </c>
      <c r="D643" s="33" t="str">
        <f>IF(OR(SD!C639=""),"",SD!C639)</f>
        <v/>
      </c>
      <c r="E643" s="33" t="str">
        <f>IF(OR(SD!E639=""),"",SD!E639)</f>
        <v/>
      </c>
      <c r="F643" s="33" t="str">
        <f>IF(OR(SD!G639=""),"",SD!G639)</f>
        <v/>
      </c>
      <c r="G643" s="33" t="str">
        <f>IF(OR(SD!I639=""),"",SD!I639)</f>
        <v/>
      </c>
      <c r="H643" s="33" t="str">
        <f>IF(OR(SD!O639=""),"",SD!O639)</f>
        <v/>
      </c>
      <c r="I643" s="34" t="str">
        <f>IF(OR(SD!V639=""),"",SD!V639)</f>
        <v/>
      </c>
      <c r="J643" s="35" t="str">
        <f>IF(SD!D639="","",SD!D639)</f>
        <v/>
      </c>
      <c r="K643" s="2"/>
    </row>
    <row r="644" spans="1:11" ht="15">
      <c r="A644" s="2"/>
      <c r="B644" s="32" t="str">
        <f>IF(E644="","",ROWS($B$6:B644))</f>
        <v/>
      </c>
      <c r="C644" s="33" t="str">
        <f>IF(OR(SD!A640=""),"",SD!A640)</f>
        <v/>
      </c>
      <c r="D644" s="33" t="str">
        <f>IF(OR(SD!C640=""),"",SD!C640)</f>
        <v/>
      </c>
      <c r="E644" s="33" t="str">
        <f>IF(OR(SD!E640=""),"",SD!E640)</f>
        <v/>
      </c>
      <c r="F644" s="33" t="str">
        <f>IF(OR(SD!G640=""),"",SD!G640)</f>
        <v/>
      </c>
      <c r="G644" s="33" t="str">
        <f>IF(OR(SD!I640=""),"",SD!I640)</f>
        <v/>
      </c>
      <c r="H644" s="33" t="str">
        <f>IF(OR(SD!O640=""),"",SD!O640)</f>
        <v/>
      </c>
      <c r="I644" s="34" t="str">
        <f>IF(OR(SD!V640=""),"",SD!V640)</f>
        <v/>
      </c>
      <c r="J644" s="35" t="str">
        <f>IF(SD!D640="","",SD!D640)</f>
        <v/>
      </c>
      <c r="K644" s="2"/>
    </row>
    <row r="645" spans="1:11" ht="15">
      <c r="A645" s="2"/>
      <c r="B645" s="32" t="str">
        <f>IF(E645="","",ROWS($B$6:B645))</f>
        <v/>
      </c>
      <c r="C645" s="33" t="str">
        <f>IF(OR(SD!A641=""),"",SD!A641)</f>
        <v/>
      </c>
      <c r="D645" s="33" t="str">
        <f>IF(OR(SD!C641=""),"",SD!C641)</f>
        <v/>
      </c>
      <c r="E645" s="33" t="str">
        <f>IF(OR(SD!E641=""),"",SD!E641)</f>
        <v/>
      </c>
      <c r="F645" s="33" t="str">
        <f>IF(OR(SD!G641=""),"",SD!G641)</f>
        <v/>
      </c>
      <c r="G645" s="33" t="str">
        <f>IF(OR(SD!I641=""),"",SD!I641)</f>
        <v/>
      </c>
      <c r="H645" s="33" t="str">
        <f>IF(OR(SD!O641=""),"",SD!O641)</f>
        <v/>
      </c>
      <c r="I645" s="34" t="str">
        <f>IF(OR(SD!V641=""),"",SD!V641)</f>
        <v/>
      </c>
      <c r="J645" s="35" t="str">
        <f>IF(SD!D641="","",SD!D641)</f>
        <v/>
      </c>
      <c r="K645" s="2"/>
    </row>
    <row r="646" spans="1:11" ht="15">
      <c r="A646" s="2"/>
      <c r="B646" s="32" t="str">
        <f>IF(E646="","",ROWS($B$6:B646))</f>
        <v/>
      </c>
      <c r="C646" s="33" t="str">
        <f>IF(OR(SD!A642=""),"",SD!A642)</f>
        <v/>
      </c>
      <c r="D646" s="33" t="str">
        <f>IF(OR(SD!C642=""),"",SD!C642)</f>
        <v/>
      </c>
      <c r="E646" s="33" t="str">
        <f>IF(OR(SD!E642=""),"",SD!E642)</f>
        <v/>
      </c>
      <c r="F646" s="33" t="str">
        <f>IF(OR(SD!G642=""),"",SD!G642)</f>
        <v/>
      </c>
      <c r="G646" s="33" t="str">
        <f>IF(OR(SD!I642=""),"",SD!I642)</f>
        <v/>
      </c>
      <c r="H646" s="33" t="str">
        <f>IF(OR(SD!O642=""),"",SD!O642)</f>
        <v/>
      </c>
      <c r="I646" s="34" t="str">
        <f>IF(OR(SD!V642=""),"",SD!V642)</f>
        <v/>
      </c>
      <c r="J646" s="35" t="str">
        <f>IF(SD!D642="","",SD!D642)</f>
        <v/>
      </c>
      <c r="K646" s="2"/>
    </row>
    <row r="647" spans="1:11" ht="15">
      <c r="A647" s="2"/>
      <c r="B647" s="32" t="str">
        <f>IF(E647="","",ROWS($B$6:B647))</f>
        <v/>
      </c>
      <c r="C647" s="33" t="str">
        <f>IF(OR(SD!A643=""),"",SD!A643)</f>
        <v/>
      </c>
      <c r="D647" s="33" t="str">
        <f>IF(OR(SD!C643=""),"",SD!C643)</f>
        <v/>
      </c>
      <c r="E647" s="33" t="str">
        <f>IF(OR(SD!E643=""),"",SD!E643)</f>
        <v/>
      </c>
      <c r="F647" s="33" t="str">
        <f>IF(OR(SD!G643=""),"",SD!G643)</f>
        <v/>
      </c>
      <c r="G647" s="33" t="str">
        <f>IF(OR(SD!I643=""),"",SD!I643)</f>
        <v/>
      </c>
      <c r="H647" s="33" t="str">
        <f>IF(OR(SD!O643=""),"",SD!O643)</f>
        <v/>
      </c>
      <c r="I647" s="34" t="str">
        <f>IF(OR(SD!V643=""),"",SD!V643)</f>
        <v/>
      </c>
      <c r="J647" s="35" t="str">
        <f>IF(SD!D643="","",SD!D643)</f>
        <v/>
      </c>
      <c r="K647" s="2"/>
    </row>
    <row r="648" spans="1:11" ht="15">
      <c r="A648" s="2"/>
      <c r="B648" s="32" t="str">
        <f>IF(E648="","",ROWS($B$6:B648))</f>
        <v/>
      </c>
      <c r="C648" s="33" t="str">
        <f>IF(OR(SD!A644=""),"",SD!A644)</f>
        <v/>
      </c>
      <c r="D648" s="33" t="str">
        <f>IF(OR(SD!C644=""),"",SD!C644)</f>
        <v/>
      </c>
      <c r="E648" s="33" t="str">
        <f>IF(OR(SD!E644=""),"",SD!E644)</f>
        <v/>
      </c>
      <c r="F648" s="33" t="str">
        <f>IF(OR(SD!G644=""),"",SD!G644)</f>
        <v/>
      </c>
      <c r="G648" s="33" t="str">
        <f>IF(OR(SD!I644=""),"",SD!I644)</f>
        <v/>
      </c>
      <c r="H648" s="33" t="str">
        <f>IF(OR(SD!O644=""),"",SD!O644)</f>
        <v/>
      </c>
      <c r="I648" s="34" t="str">
        <f>IF(OR(SD!V644=""),"",SD!V644)</f>
        <v/>
      </c>
      <c r="J648" s="35" t="str">
        <f>IF(SD!D644="","",SD!D644)</f>
        <v/>
      </c>
      <c r="K648" s="2"/>
    </row>
    <row r="649" spans="1:11" ht="15">
      <c r="A649" s="2"/>
      <c r="B649" s="32" t="str">
        <f>IF(E649="","",ROWS($B$6:B649))</f>
        <v/>
      </c>
      <c r="C649" s="33" t="str">
        <f>IF(OR(SD!A645=""),"",SD!A645)</f>
        <v/>
      </c>
      <c r="D649" s="33" t="str">
        <f>IF(OR(SD!C645=""),"",SD!C645)</f>
        <v/>
      </c>
      <c r="E649" s="33" t="str">
        <f>IF(OR(SD!E645=""),"",SD!E645)</f>
        <v/>
      </c>
      <c r="F649" s="33" t="str">
        <f>IF(OR(SD!G645=""),"",SD!G645)</f>
        <v/>
      </c>
      <c r="G649" s="33" t="str">
        <f>IF(OR(SD!I645=""),"",SD!I645)</f>
        <v/>
      </c>
      <c r="H649" s="33" t="str">
        <f>IF(OR(SD!O645=""),"",SD!O645)</f>
        <v/>
      </c>
      <c r="I649" s="34" t="str">
        <f>IF(OR(SD!V645=""),"",SD!V645)</f>
        <v/>
      </c>
      <c r="J649" s="35" t="str">
        <f>IF(SD!D645="","",SD!D645)</f>
        <v/>
      </c>
      <c r="K649" s="2"/>
    </row>
    <row r="650" spans="1:11" ht="15">
      <c r="A650" s="2"/>
      <c r="B650" s="32" t="str">
        <f>IF(E650="","",ROWS($B$6:B650))</f>
        <v/>
      </c>
      <c r="C650" s="33" t="str">
        <f>IF(OR(SD!A646=""),"",SD!A646)</f>
        <v/>
      </c>
      <c r="D650" s="33" t="str">
        <f>IF(OR(SD!C646=""),"",SD!C646)</f>
        <v/>
      </c>
      <c r="E650" s="33" t="str">
        <f>IF(OR(SD!E646=""),"",SD!E646)</f>
        <v/>
      </c>
      <c r="F650" s="33" t="str">
        <f>IF(OR(SD!G646=""),"",SD!G646)</f>
        <v/>
      </c>
      <c r="G650" s="33" t="str">
        <f>IF(OR(SD!I646=""),"",SD!I646)</f>
        <v/>
      </c>
      <c r="H650" s="33" t="str">
        <f>IF(OR(SD!O646=""),"",SD!O646)</f>
        <v/>
      </c>
      <c r="I650" s="34" t="str">
        <f>IF(OR(SD!V646=""),"",SD!V646)</f>
        <v/>
      </c>
      <c r="J650" s="35" t="str">
        <f>IF(SD!D646="","",SD!D646)</f>
        <v/>
      </c>
      <c r="K650" s="2"/>
    </row>
    <row r="651" spans="1:11" ht="15">
      <c r="A651" s="2"/>
      <c r="B651" s="32" t="str">
        <f>IF(E651="","",ROWS($B$6:B651))</f>
        <v/>
      </c>
      <c r="C651" s="33" t="str">
        <f>IF(OR(SD!A647=""),"",SD!A647)</f>
        <v/>
      </c>
      <c r="D651" s="33" t="str">
        <f>IF(OR(SD!C647=""),"",SD!C647)</f>
        <v/>
      </c>
      <c r="E651" s="33" t="str">
        <f>IF(OR(SD!E647=""),"",SD!E647)</f>
        <v/>
      </c>
      <c r="F651" s="33" t="str">
        <f>IF(OR(SD!G647=""),"",SD!G647)</f>
        <v/>
      </c>
      <c r="G651" s="33" t="str">
        <f>IF(OR(SD!I647=""),"",SD!I647)</f>
        <v/>
      </c>
      <c r="H651" s="33" t="str">
        <f>IF(OR(SD!O647=""),"",SD!O647)</f>
        <v/>
      </c>
      <c r="I651" s="34" t="str">
        <f>IF(OR(SD!V647=""),"",SD!V647)</f>
        <v/>
      </c>
      <c r="J651" s="35" t="str">
        <f>IF(SD!D647="","",SD!D647)</f>
        <v/>
      </c>
      <c r="K651" s="2"/>
    </row>
    <row r="652" spans="1:11" ht="15">
      <c r="A652" s="2"/>
      <c r="B652" s="32" t="str">
        <f>IF(E652="","",ROWS($B$6:B652))</f>
        <v/>
      </c>
      <c r="C652" s="33" t="str">
        <f>IF(OR(SD!A648=""),"",SD!A648)</f>
        <v/>
      </c>
      <c r="D652" s="33" t="str">
        <f>IF(OR(SD!C648=""),"",SD!C648)</f>
        <v/>
      </c>
      <c r="E652" s="33" t="str">
        <f>IF(OR(SD!E648=""),"",SD!E648)</f>
        <v/>
      </c>
      <c r="F652" s="33" t="str">
        <f>IF(OR(SD!G648=""),"",SD!G648)</f>
        <v/>
      </c>
      <c r="G652" s="33" t="str">
        <f>IF(OR(SD!I648=""),"",SD!I648)</f>
        <v/>
      </c>
      <c r="H652" s="33" t="str">
        <f>IF(OR(SD!O648=""),"",SD!O648)</f>
        <v/>
      </c>
      <c r="I652" s="34" t="str">
        <f>IF(OR(SD!V648=""),"",SD!V648)</f>
        <v/>
      </c>
      <c r="J652" s="35" t="str">
        <f>IF(SD!D648="","",SD!D648)</f>
        <v/>
      </c>
      <c r="K652" s="2"/>
    </row>
    <row r="653" spans="1:11" ht="15">
      <c r="A653" s="2"/>
      <c r="B653" s="32" t="str">
        <f>IF(E653="","",ROWS($B$6:B653))</f>
        <v/>
      </c>
      <c r="C653" s="33" t="str">
        <f>IF(OR(SD!A649=""),"",SD!A649)</f>
        <v/>
      </c>
      <c r="D653" s="33" t="str">
        <f>IF(OR(SD!C649=""),"",SD!C649)</f>
        <v/>
      </c>
      <c r="E653" s="33" t="str">
        <f>IF(OR(SD!E649=""),"",SD!E649)</f>
        <v/>
      </c>
      <c r="F653" s="33" t="str">
        <f>IF(OR(SD!G649=""),"",SD!G649)</f>
        <v/>
      </c>
      <c r="G653" s="33" t="str">
        <f>IF(OR(SD!I649=""),"",SD!I649)</f>
        <v/>
      </c>
      <c r="H653" s="33" t="str">
        <f>IF(OR(SD!O649=""),"",SD!O649)</f>
        <v/>
      </c>
      <c r="I653" s="34" t="str">
        <f>IF(OR(SD!V649=""),"",SD!V649)</f>
        <v/>
      </c>
      <c r="J653" s="35" t="str">
        <f>IF(SD!D649="","",SD!D649)</f>
        <v/>
      </c>
      <c r="K653" s="2"/>
    </row>
    <row r="654" spans="1:11" ht="15">
      <c r="A654" s="2"/>
      <c r="B654" s="32" t="str">
        <f>IF(E654="","",ROWS($B$6:B654))</f>
        <v/>
      </c>
      <c r="C654" s="33" t="str">
        <f>IF(OR(SD!A650=""),"",SD!A650)</f>
        <v/>
      </c>
      <c r="D654" s="33" t="str">
        <f>IF(OR(SD!C650=""),"",SD!C650)</f>
        <v/>
      </c>
      <c r="E654" s="33" t="str">
        <f>IF(OR(SD!E650=""),"",SD!E650)</f>
        <v/>
      </c>
      <c r="F654" s="33" t="str">
        <f>IF(OR(SD!G650=""),"",SD!G650)</f>
        <v/>
      </c>
      <c r="G654" s="33" t="str">
        <f>IF(OR(SD!I650=""),"",SD!I650)</f>
        <v/>
      </c>
      <c r="H654" s="33" t="str">
        <f>IF(OR(SD!O650=""),"",SD!O650)</f>
        <v/>
      </c>
      <c r="I654" s="34" t="str">
        <f>IF(OR(SD!V650=""),"",SD!V650)</f>
        <v/>
      </c>
      <c r="J654" s="35" t="str">
        <f>IF(SD!D650="","",SD!D650)</f>
        <v/>
      </c>
      <c r="K654" s="2"/>
    </row>
    <row r="655" spans="1:11" ht="15">
      <c r="A655" s="2"/>
      <c r="B655" s="32" t="str">
        <f>IF(E655="","",ROWS($B$6:B655))</f>
        <v/>
      </c>
      <c r="C655" s="33" t="str">
        <f>IF(OR(SD!A651=""),"",SD!A651)</f>
        <v/>
      </c>
      <c r="D655" s="33" t="str">
        <f>IF(OR(SD!C651=""),"",SD!C651)</f>
        <v/>
      </c>
      <c r="E655" s="33" t="str">
        <f>IF(OR(SD!E651=""),"",SD!E651)</f>
        <v/>
      </c>
      <c r="F655" s="33" t="str">
        <f>IF(OR(SD!G651=""),"",SD!G651)</f>
        <v/>
      </c>
      <c r="G655" s="33" t="str">
        <f>IF(OR(SD!I651=""),"",SD!I651)</f>
        <v/>
      </c>
      <c r="H655" s="33" t="str">
        <f>IF(OR(SD!O651=""),"",SD!O651)</f>
        <v/>
      </c>
      <c r="I655" s="34" t="str">
        <f>IF(OR(SD!V651=""),"",SD!V651)</f>
        <v/>
      </c>
      <c r="J655" s="35" t="str">
        <f>IF(SD!D651="","",SD!D651)</f>
        <v/>
      </c>
      <c r="K655" s="2"/>
    </row>
    <row r="656" spans="1:11" ht="15">
      <c r="A656" s="2"/>
      <c r="B656" s="32" t="str">
        <f>IF(E656="","",ROWS($B$6:B656))</f>
        <v/>
      </c>
      <c r="C656" s="33" t="str">
        <f>IF(OR(SD!A652=""),"",SD!A652)</f>
        <v/>
      </c>
      <c r="D656" s="33" t="str">
        <f>IF(OR(SD!C652=""),"",SD!C652)</f>
        <v/>
      </c>
      <c r="E656" s="33" t="str">
        <f>IF(OR(SD!E652=""),"",SD!E652)</f>
        <v/>
      </c>
      <c r="F656" s="33" t="str">
        <f>IF(OR(SD!G652=""),"",SD!G652)</f>
        <v/>
      </c>
      <c r="G656" s="33" t="str">
        <f>IF(OR(SD!I652=""),"",SD!I652)</f>
        <v/>
      </c>
      <c r="H656" s="33" t="str">
        <f>IF(OR(SD!O652=""),"",SD!O652)</f>
        <v/>
      </c>
      <c r="I656" s="34" t="str">
        <f>IF(OR(SD!V652=""),"",SD!V652)</f>
        <v/>
      </c>
      <c r="J656" s="35" t="str">
        <f>IF(SD!D652="","",SD!D652)</f>
        <v/>
      </c>
      <c r="K656" s="2"/>
    </row>
    <row r="657" spans="1:11" ht="15">
      <c r="A657" s="2"/>
      <c r="B657" s="32" t="str">
        <f>IF(E657="","",ROWS($B$6:B657))</f>
        <v/>
      </c>
      <c r="C657" s="33" t="str">
        <f>IF(OR(SD!A653=""),"",SD!A653)</f>
        <v/>
      </c>
      <c r="D657" s="33" t="str">
        <f>IF(OR(SD!C653=""),"",SD!C653)</f>
        <v/>
      </c>
      <c r="E657" s="33" t="str">
        <f>IF(OR(SD!E653=""),"",SD!E653)</f>
        <v/>
      </c>
      <c r="F657" s="33" t="str">
        <f>IF(OR(SD!G653=""),"",SD!G653)</f>
        <v/>
      </c>
      <c r="G657" s="33" t="str">
        <f>IF(OR(SD!I653=""),"",SD!I653)</f>
        <v/>
      </c>
      <c r="H657" s="33" t="str">
        <f>IF(OR(SD!O653=""),"",SD!O653)</f>
        <v/>
      </c>
      <c r="I657" s="34" t="str">
        <f>IF(OR(SD!V653=""),"",SD!V653)</f>
        <v/>
      </c>
      <c r="J657" s="35" t="str">
        <f>IF(SD!D653="","",SD!D653)</f>
        <v/>
      </c>
      <c r="K657" s="2"/>
    </row>
    <row r="658" spans="1:11" ht="15">
      <c r="A658" s="2"/>
      <c r="B658" s="32" t="str">
        <f>IF(E658="","",ROWS($B$6:B658))</f>
        <v/>
      </c>
      <c r="C658" s="33" t="str">
        <f>IF(OR(SD!A654=""),"",SD!A654)</f>
        <v/>
      </c>
      <c r="D658" s="33" t="str">
        <f>IF(OR(SD!C654=""),"",SD!C654)</f>
        <v/>
      </c>
      <c r="E658" s="33" t="str">
        <f>IF(OR(SD!E654=""),"",SD!E654)</f>
        <v/>
      </c>
      <c r="F658" s="33" t="str">
        <f>IF(OR(SD!G654=""),"",SD!G654)</f>
        <v/>
      </c>
      <c r="G658" s="33" t="str">
        <f>IF(OR(SD!I654=""),"",SD!I654)</f>
        <v/>
      </c>
      <c r="H658" s="33" t="str">
        <f>IF(OR(SD!O654=""),"",SD!O654)</f>
        <v/>
      </c>
      <c r="I658" s="34" t="str">
        <f>IF(OR(SD!V654=""),"",SD!V654)</f>
        <v/>
      </c>
      <c r="J658" s="35" t="str">
        <f>IF(SD!D654="","",SD!D654)</f>
        <v/>
      </c>
      <c r="K658" s="2"/>
    </row>
    <row r="659" spans="1:11" ht="15">
      <c r="A659" s="2"/>
      <c r="B659" s="32" t="str">
        <f>IF(E659="","",ROWS($B$6:B659))</f>
        <v/>
      </c>
      <c r="C659" s="33" t="str">
        <f>IF(OR(SD!A655=""),"",SD!A655)</f>
        <v/>
      </c>
      <c r="D659" s="33" t="str">
        <f>IF(OR(SD!C655=""),"",SD!C655)</f>
        <v/>
      </c>
      <c r="E659" s="33" t="str">
        <f>IF(OR(SD!E655=""),"",SD!E655)</f>
        <v/>
      </c>
      <c r="F659" s="33" t="str">
        <f>IF(OR(SD!G655=""),"",SD!G655)</f>
        <v/>
      </c>
      <c r="G659" s="33" t="str">
        <f>IF(OR(SD!I655=""),"",SD!I655)</f>
        <v/>
      </c>
      <c r="H659" s="33" t="str">
        <f>IF(OR(SD!O655=""),"",SD!O655)</f>
        <v/>
      </c>
      <c r="I659" s="34" t="str">
        <f>IF(OR(SD!V655=""),"",SD!V655)</f>
        <v/>
      </c>
      <c r="J659" s="35" t="str">
        <f>IF(SD!D655="","",SD!D655)</f>
        <v/>
      </c>
      <c r="K659" s="2"/>
    </row>
    <row r="660" spans="1:11" ht="15">
      <c r="A660" s="2"/>
      <c r="B660" s="32" t="str">
        <f>IF(E660="","",ROWS($B$6:B660))</f>
        <v/>
      </c>
      <c r="C660" s="33" t="str">
        <f>IF(OR(SD!A656=""),"",SD!A656)</f>
        <v/>
      </c>
      <c r="D660" s="33" t="str">
        <f>IF(OR(SD!C656=""),"",SD!C656)</f>
        <v/>
      </c>
      <c r="E660" s="33" t="str">
        <f>IF(OR(SD!E656=""),"",SD!E656)</f>
        <v/>
      </c>
      <c r="F660" s="33" t="str">
        <f>IF(OR(SD!G656=""),"",SD!G656)</f>
        <v/>
      </c>
      <c r="G660" s="33" t="str">
        <f>IF(OR(SD!I656=""),"",SD!I656)</f>
        <v/>
      </c>
      <c r="H660" s="33" t="str">
        <f>IF(OR(SD!O656=""),"",SD!O656)</f>
        <v/>
      </c>
      <c r="I660" s="34" t="str">
        <f>IF(OR(SD!V656=""),"",SD!V656)</f>
        <v/>
      </c>
      <c r="J660" s="35" t="str">
        <f>IF(SD!D656="","",SD!D656)</f>
        <v/>
      </c>
      <c r="K660" s="2"/>
    </row>
    <row r="661" spans="1:11" ht="15">
      <c r="A661" s="2"/>
      <c r="B661" s="32" t="str">
        <f>IF(E661="","",ROWS($B$6:B661))</f>
        <v/>
      </c>
      <c r="C661" s="33" t="str">
        <f>IF(OR(SD!A657=""),"",SD!A657)</f>
        <v/>
      </c>
      <c r="D661" s="33" t="str">
        <f>IF(OR(SD!C657=""),"",SD!C657)</f>
        <v/>
      </c>
      <c r="E661" s="33" t="str">
        <f>IF(OR(SD!E657=""),"",SD!E657)</f>
        <v/>
      </c>
      <c r="F661" s="33" t="str">
        <f>IF(OR(SD!G657=""),"",SD!G657)</f>
        <v/>
      </c>
      <c r="G661" s="33" t="str">
        <f>IF(OR(SD!I657=""),"",SD!I657)</f>
        <v/>
      </c>
      <c r="H661" s="33" t="str">
        <f>IF(OR(SD!O657=""),"",SD!O657)</f>
        <v/>
      </c>
      <c r="I661" s="34" t="str">
        <f>IF(OR(SD!V657=""),"",SD!V657)</f>
        <v/>
      </c>
      <c r="J661" s="35" t="str">
        <f>IF(SD!D657="","",SD!D657)</f>
        <v/>
      </c>
      <c r="K661" s="2"/>
    </row>
    <row r="662" spans="1:11" ht="15">
      <c r="A662" s="2"/>
      <c r="B662" s="32" t="str">
        <f>IF(E662="","",ROWS($B$6:B662))</f>
        <v/>
      </c>
      <c r="C662" s="33" t="str">
        <f>IF(OR(SD!A658=""),"",SD!A658)</f>
        <v/>
      </c>
      <c r="D662" s="33" t="str">
        <f>IF(OR(SD!C658=""),"",SD!C658)</f>
        <v/>
      </c>
      <c r="E662" s="33" t="str">
        <f>IF(OR(SD!E658=""),"",SD!E658)</f>
        <v/>
      </c>
      <c r="F662" s="33" t="str">
        <f>IF(OR(SD!G658=""),"",SD!G658)</f>
        <v/>
      </c>
      <c r="G662" s="33" t="str">
        <f>IF(OR(SD!I658=""),"",SD!I658)</f>
        <v/>
      </c>
      <c r="H662" s="33" t="str">
        <f>IF(OR(SD!O658=""),"",SD!O658)</f>
        <v/>
      </c>
      <c r="I662" s="34" t="str">
        <f>IF(OR(SD!V658=""),"",SD!V658)</f>
        <v/>
      </c>
      <c r="J662" s="35" t="str">
        <f>IF(SD!D658="","",SD!D658)</f>
        <v/>
      </c>
      <c r="K662" s="2"/>
    </row>
    <row r="663" spans="1:11" ht="15">
      <c r="A663" s="2"/>
      <c r="B663" s="32" t="str">
        <f>IF(E663="","",ROWS($B$6:B663))</f>
        <v/>
      </c>
      <c r="C663" s="33" t="str">
        <f>IF(OR(SD!A659=""),"",SD!A659)</f>
        <v/>
      </c>
      <c r="D663" s="33" t="str">
        <f>IF(OR(SD!C659=""),"",SD!C659)</f>
        <v/>
      </c>
      <c r="E663" s="33" t="str">
        <f>IF(OR(SD!E659=""),"",SD!E659)</f>
        <v/>
      </c>
      <c r="F663" s="33" t="str">
        <f>IF(OR(SD!G659=""),"",SD!G659)</f>
        <v/>
      </c>
      <c r="G663" s="33" t="str">
        <f>IF(OR(SD!I659=""),"",SD!I659)</f>
        <v/>
      </c>
      <c r="H663" s="33" t="str">
        <f>IF(OR(SD!O659=""),"",SD!O659)</f>
        <v/>
      </c>
      <c r="I663" s="34" t="str">
        <f>IF(OR(SD!V659=""),"",SD!V659)</f>
        <v/>
      </c>
      <c r="J663" s="35" t="str">
        <f>IF(SD!D659="","",SD!D659)</f>
        <v/>
      </c>
      <c r="K663" s="2"/>
    </row>
    <row r="664" spans="1:11" ht="15">
      <c r="A664" s="2"/>
      <c r="B664" s="32" t="str">
        <f>IF(E664="","",ROWS($B$6:B664))</f>
        <v/>
      </c>
      <c r="C664" s="33" t="str">
        <f>IF(OR(SD!A660=""),"",SD!A660)</f>
        <v/>
      </c>
      <c r="D664" s="33" t="str">
        <f>IF(OR(SD!C660=""),"",SD!C660)</f>
        <v/>
      </c>
      <c r="E664" s="33" t="str">
        <f>IF(OR(SD!E660=""),"",SD!E660)</f>
        <v/>
      </c>
      <c r="F664" s="33" t="str">
        <f>IF(OR(SD!G660=""),"",SD!G660)</f>
        <v/>
      </c>
      <c r="G664" s="33" t="str">
        <f>IF(OR(SD!I660=""),"",SD!I660)</f>
        <v/>
      </c>
      <c r="H664" s="33" t="str">
        <f>IF(OR(SD!O660=""),"",SD!O660)</f>
        <v/>
      </c>
      <c r="I664" s="34" t="str">
        <f>IF(OR(SD!V660=""),"",SD!V660)</f>
        <v/>
      </c>
      <c r="J664" s="35" t="str">
        <f>IF(SD!D660="","",SD!D660)</f>
        <v/>
      </c>
      <c r="K664" s="2"/>
    </row>
    <row r="665" spans="1:11" ht="15">
      <c r="A665" s="2"/>
      <c r="B665" s="32" t="str">
        <f>IF(E665="","",ROWS($B$6:B665))</f>
        <v/>
      </c>
      <c r="C665" s="33" t="str">
        <f>IF(OR(SD!A661=""),"",SD!A661)</f>
        <v/>
      </c>
      <c r="D665" s="33" t="str">
        <f>IF(OR(SD!C661=""),"",SD!C661)</f>
        <v/>
      </c>
      <c r="E665" s="33" t="str">
        <f>IF(OR(SD!E661=""),"",SD!E661)</f>
        <v/>
      </c>
      <c r="F665" s="33" t="str">
        <f>IF(OR(SD!G661=""),"",SD!G661)</f>
        <v/>
      </c>
      <c r="G665" s="33" t="str">
        <f>IF(OR(SD!I661=""),"",SD!I661)</f>
        <v/>
      </c>
      <c r="H665" s="33" t="str">
        <f>IF(OR(SD!O661=""),"",SD!O661)</f>
        <v/>
      </c>
      <c r="I665" s="34" t="str">
        <f>IF(OR(SD!V661=""),"",SD!V661)</f>
        <v/>
      </c>
      <c r="J665" s="35" t="str">
        <f>IF(SD!D661="","",SD!D661)</f>
        <v/>
      </c>
      <c r="K665" s="2"/>
    </row>
    <row r="666" spans="1:11" ht="15">
      <c r="A666" s="2"/>
      <c r="B666" s="32" t="str">
        <f>IF(E666="","",ROWS($B$6:B666))</f>
        <v/>
      </c>
      <c r="C666" s="33" t="str">
        <f>IF(OR(SD!A662=""),"",SD!A662)</f>
        <v/>
      </c>
      <c r="D666" s="33" t="str">
        <f>IF(OR(SD!C662=""),"",SD!C662)</f>
        <v/>
      </c>
      <c r="E666" s="33" t="str">
        <f>IF(OR(SD!E662=""),"",SD!E662)</f>
        <v/>
      </c>
      <c r="F666" s="33" t="str">
        <f>IF(OR(SD!G662=""),"",SD!G662)</f>
        <v/>
      </c>
      <c r="G666" s="33" t="str">
        <f>IF(OR(SD!I662=""),"",SD!I662)</f>
        <v/>
      </c>
      <c r="H666" s="33" t="str">
        <f>IF(OR(SD!O662=""),"",SD!O662)</f>
        <v/>
      </c>
      <c r="I666" s="34" t="str">
        <f>IF(OR(SD!V662=""),"",SD!V662)</f>
        <v/>
      </c>
      <c r="J666" s="35" t="str">
        <f>IF(SD!D662="","",SD!D662)</f>
        <v/>
      </c>
      <c r="K666" s="2"/>
    </row>
    <row r="667" spans="1:11" ht="15">
      <c r="A667" s="2"/>
      <c r="B667" s="32" t="str">
        <f>IF(E667="","",ROWS($B$6:B667))</f>
        <v/>
      </c>
      <c r="C667" s="33" t="str">
        <f>IF(OR(SD!A663=""),"",SD!A663)</f>
        <v/>
      </c>
      <c r="D667" s="33" t="str">
        <f>IF(OR(SD!C663=""),"",SD!C663)</f>
        <v/>
      </c>
      <c r="E667" s="33" t="str">
        <f>IF(OR(SD!E663=""),"",SD!E663)</f>
        <v/>
      </c>
      <c r="F667" s="33" t="str">
        <f>IF(OR(SD!G663=""),"",SD!G663)</f>
        <v/>
      </c>
      <c r="G667" s="33" t="str">
        <f>IF(OR(SD!I663=""),"",SD!I663)</f>
        <v/>
      </c>
      <c r="H667" s="33" t="str">
        <f>IF(OR(SD!O663=""),"",SD!O663)</f>
        <v/>
      </c>
      <c r="I667" s="34" t="str">
        <f>IF(OR(SD!V663=""),"",SD!V663)</f>
        <v/>
      </c>
      <c r="J667" s="35" t="str">
        <f>IF(SD!D663="","",SD!D663)</f>
        <v/>
      </c>
      <c r="K667" s="2"/>
    </row>
    <row r="668" spans="1:11" ht="15">
      <c r="A668" s="2"/>
      <c r="B668" s="32" t="str">
        <f>IF(E668="","",ROWS($B$6:B668))</f>
        <v/>
      </c>
      <c r="C668" s="33" t="str">
        <f>IF(OR(SD!A664=""),"",SD!A664)</f>
        <v/>
      </c>
      <c r="D668" s="33" t="str">
        <f>IF(OR(SD!C664=""),"",SD!C664)</f>
        <v/>
      </c>
      <c r="E668" s="33" t="str">
        <f>IF(OR(SD!E664=""),"",SD!E664)</f>
        <v/>
      </c>
      <c r="F668" s="33" t="str">
        <f>IF(OR(SD!G664=""),"",SD!G664)</f>
        <v/>
      </c>
      <c r="G668" s="33" t="str">
        <f>IF(OR(SD!I664=""),"",SD!I664)</f>
        <v/>
      </c>
      <c r="H668" s="33" t="str">
        <f>IF(OR(SD!O664=""),"",SD!O664)</f>
        <v/>
      </c>
      <c r="I668" s="34" t="str">
        <f>IF(OR(SD!V664=""),"",SD!V664)</f>
        <v/>
      </c>
      <c r="J668" s="35" t="str">
        <f>IF(SD!D664="","",SD!D664)</f>
        <v/>
      </c>
      <c r="K668" s="2"/>
    </row>
    <row r="669" spans="1:11" ht="15">
      <c r="A669" s="2"/>
      <c r="B669" s="32" t="str">
        <f>IF(E669="","",ROWS($B$6:B669))</f>
        <v/>
      </c>
      <c r="C669" s="33" t="str">
        <f>IF(OR(SD!A665=""),"",SD!A665)</f>
        <v/>
      </c>
      <c r="D669" s="33" t="str">
        <f>IF(OR(SD!C665=""),"",SD!C665)</f>
        <v/>
      </c>
      <c r="E669" s="33" t="str">
        <f>IF(OR(SD!E665=""),"",SD!E665)</f>
        <v/>
      </c>
      <c r="F669" s="33" t="str">
        <f>IF(OR(SD!G665=""),"",SD!G665)</f>
        <v/>
      </c>
      <c r="G669" s="33" t="str">
        <f>IF(OR(SD!I665=""),"",SD!I665)</f>
        <v/>
      </c>
      <c r="H669" s="33" t="str">
        <f>IF(OR(SD!O665=""),"",SD!O665)</f>
        <v/>
      </c>
      <c r="I669" s="34" t="str">
        <f>IF(OR(SD!V665=""),"",SD!V665)</f>
        <v/>
      </c>
      <c r="J669" s="35" t="str">
        <f>IF(SD!D665="","",SD!D665)</f>
        <v/>
      </c>
      <c r="K669" s="2"/>
    </row>
    <row r="670" spans="1:11" ht="15">
      <c r="A670" s="2"/>
      <c r="B670" s="32" t="str">
        <f>IF(E670="","",ROWS($B$6:B670))</f>
        <v/>
      </c>
      <c r="C670" s="33" t="str">
        <f>IF(OR(SD!A666=""),"",SD!A666)</f>
        <v/>
      </c>
      <c r="D670" s="33" t="str">
        <f>IF(OR(SD!C666=""),"",SD!C666)</f>
        <v/>
      </c>
      <c r="E670" s="33" t="str">
        <f>IF(OR(SD!E666=""),"",SD!E666)</f>
        <v/>
      </c>
      <c r="F670" s="33" t="str">
        <f>IF(OR(SD!G666=""),"",SD!G666)</f>
        <v/>
      </c>
      <c r="G670" s="33" t="str">
        <f>IF(OR(SD!I666=""),"",SD!I666)</f>
        <v/>
      </c>
      <c r="H670" s="33" t="str">
        <f>IF(OR(SD!O666=""),"",SD!O666)</f>
        <v/>
      </c>
      <c r="I670" s="34" t="str">
        <f>IF(OR(SD!V666=""),"",SD!V666)</f>
        <v/>
      </c>
      <c r="J670" s="35" t="str">
        <f>IF(SD!D666="","",SD!D666)</f>
        <v/>
      </c>
      <c r="K670" s="2"/>
    </row>
    <row r="671" spans="1:11" ht="15">
      <c r="A671" s="2"/>
      <c r="B671" s="32" t="str">
        <f>IF(E671="","",ROWS($B$6:B671))</f>
        <v/>
      </c>
      <c r="C671" s="33" t="str">
        <f>IF(OR(SD!A667=""),"",SD!A667)</f>
        <v/>
      </c>
      <c r="D671" s="33" t="str">
        <f>IF(OR(SD!C667=""),"",SD!C667)</f>
        <v/>
      </c>
      <c r="E671" s="33" t="str">
        <f>IF(OR(SD!E667=""),"",SD!E667)</f>
        <v/>
      </c>
      <c r="F671" s="33" t="str">
        <f>IF(OR(SD!G667=""),"",SD!G667)</f>
        <v/>
      </c>
      <c r="G671" s="33" t="str">
        <f>IF(OR(SD!I667=""),"",SD!I667)</f>
        <v/>
      </c>
      <c r="H671" s="33" t="str">
        <f>IF(OR(SD!O667=""),"",SD!O667)</f>
        <v/>
      </c>
      <c r="I671" s="34" t="str">
        <f>IF(OR(SD!V667=""),"",SD!V667)</f>
        <v/>
      </c>
      <c r="J671" s="35" t="str">
        <f>IF(SD!D667="","",SD!D667)</f>
        <v/>
      </c>
      <c r="K671" s="2"/>
    </row>
    <row r="672" spans="1:11" ht="15">
      <c r="A672" s="2"/>
      <c r="B672" s="32" t="str">
        <f>IF(E672="","",ROWS($B$6:B672))</f>
        <v/>
      </c>
      <c r="C672" s="33" t="str">
        <f>IF(OR(SD!A668=""),"",SD!A668)</f>
        <v/>
      </c>
      <c r="D672" s="33" t="str">
        <f>IF(OR(SD!C668=""),"",SD!C668)</f>
        <v/>
      </c>
      <c r="E672" s="33" t="str">
        <f>IF(OR(SD!E668=""),"",SD!E668)</f>
        <v/>
      </c>
      <c r="F672" s="33" t="str">
        <f>IF(OR(SD!G668=""),"",SD!G668)</f>
        <v/>
      </c>
      <c r="G672" s="33" t="str">
        <f>IF(OR(SD!I668=""),"",SD!I668)</f>
        <v/>
      </c>
      <c r="H672" s="33" t="str">
        <f>IF(OR(SD!O668=""),"",SD!O668)</f>
        <v/>
      </c>
      <c r="I672" s="34" t="str">
        <f>IF(OR(SD!V668=""),"",SD!V668)</f>
        <v/>
      </c>
      <c r="J672" s="35" t="str">
        <f>IF(SD!D668="","",SD!D668)</f>
        <v/>
      </c>
      <c r="K672" s="2"/>
    </row>
    <row r="673" spans="1:11" ht="15">
      <c r="A673" s="2"/>
      <c r="B673" s="32" t="str">
        <f>IF(E673="","",ROWS($B$6:B673))</f>
        <v/>
      </c>
      <c r="C673" s="33" t="str">
        <f>IF(OR(SD!A669=""),"",SD!A669)</f>
        <v/>
      </c>
      <c r="D673" s="33" t="str">
        <f>IF(OR(SD!C669=""),"",SD!C669)</f>
        <v/>
      </c>
      <c r="E673" s="33" t="str">
        <f>IF(OR(SD!E669=""),"",SD!E669)</f>
        <v/>
      </c>
      <c r="F673" s="33" t="str">
        <f>IF(OR(SD!G669=""),"",SD!G669)</f>
        <v/>
      </c>
      <c r="G673" s="33" t="str">
        <f>IF(OR(SD!I669=""),"",SD!I669)</f>
        <v/>
      </c>
      <c r="H673" s="33" t="str">
        <f>IF(OR(SD!O669=""),"",SD!O669)</f>
        <v/>
      </c>
      <c r="I673" s="34" t="str">
        <f>IF(OR(SD!V669=""),"",SD!V669)</f>
        <v/>
      </c>
      <c r="J673" s="35" t="str">
        <f>IF(SD!D669="","",SD!D669)</f>
        <v/>
      </c>
      <c r="K673" s="2"/>
    </row>
    <row r="674" spans="1:11" ht="15">
      <c r="A674" s="2"/>
      <c r="B674" s="32" t="str">
        <f>IF(E674="","",ROWS($B$6:B674))</f>
        <v/>
      </c>
      <c r="C674" s="33" t="str">
        <f>IF(OR(SD!A670=""),"",SD!A670)</f>
        <v/>
      </c>
      <c r="D674" s="33" t="str">
        <f>IF(OR(SD!C670=""),"",SD!C670)</f>
        <v/>
      </c>
      <c r="E674" s="33" t="str">
        <f>IF(OR(SD!E670=""),"",SD!E670)</f>
        <v/>
      </c>
      <c r="F674" s="33" t="str">
        <f>IF(OR(SD!G670=""),"",SD!G670)</f>
        <v/>
      </c>
      <c r="G674" s="33" t="str">
        <f>IF(OR(SD!I670=""),"",SD!I670)</f>
        <v/>
      </c>
      <c r="H674" s="33" t="str">
        <f>IF(OR(SD!O670=""),"",SD!O670)</f>
        <v/>
      </c>
      <c r="I674" s="34" t="str">
        <f>IF(OR(SD!V670=""),"",SD!V670)</f>
        <v/>
      </c>
      <c r="J674" s="35" t="str">
        <f>IF(SD!D670="","",SD!D670)</f>
        <v/>
      </c>
      <c r="K674" s="2"/>
    </row>
    <row r="675" spans="1:11" ht="15">
      <c r="A675" s="2"/>
      <c r="B675" s="32" t="str">
        <f>IF(E675="","",ROWS($B$6:B675))</f>
        <v/>
      </c>
      <c r="C675" s="33" t="str">
        <f>IF(OR(SD!A671=""),"",SD!A671)</f>
        <v/>
      </c>
      <c r="D675" s="33" t="str">
        <f>IF(OR(SD!C671=""),"",SD!C671)</f>
        <v/>
      </c>
      <c r="E675" s="33" t="str">
        <f>IF(OR(SD!E671=""),"",SD!E671)</f>
        <v/>
      </c>
      <c r="F675" s="33" t="str">
        <f>IF(OR(SD!G671=""),"",SD!G671)</f>
        <v/>
      </c>
      <c r="G675" s="33" t="str">
        <f>IF(OR(SD!I671=""),"",SD!I671)</f>
        <v/>
      </c>
      <c r="H675" s="33" t="str">
        <f>IF(OR(SD!O671=""),"",SD!O671)</f>
        <v/>
      </c>
      <c r="I675" s="34" t="str">
        <f>IF(OR(SD!V671=""),"",SD!V671)</f>
        <v/>
      </c>
      <c r="J675" s="35" t="str">
        <f>IF(SD!D671="","",SD!D671)</f>
        <v/>
      </c>
      <c r="K675" s="2"/>
    </row>
    <row r="676" spans="1:11" ht="15">
      <c r="A676" s="2"/>
      <c r="B676" s="32" t="str">
        <f>IF(E676="","",ROWS($B$6:B676))</f>
        <v/>
      </c>
      <c r="C676" s="33" t="str">
        <f>IF(OR(SD!A672=""),"",SD!A672)</f>
        <v/>
      </c>
      <c r="D676" s="33" t="str">
        <f>IF(OR(SD!C672=""),"",SD!C672)</f>
        <v/>
      </c>
      <c r="E676" s="33" t="str">
        <f>IF(OR(SD!E672=""),"",SD!E672)</f>
        <v/>
      </c>
      <c r="F676" s="33" t="str">
        <f>IF(OR(SD!G672=""),"",SD!G672)</f>
        <v/>
      </c>
      <c r="G676" s="33" t="str">
        <f>IF(OR(SD!I672=""),"",SD!I672)</f>
        <v/>
      </c>
      <c r="H676" s="33" t="str">
        <f>IF(OR(SD!O672=""),"",SD!O672)</f>
        <v/>
      </c>
      <c r="I676" s="34" t="str">
        <f>IF(OR(SD!V672=""),"",SD!V672)</f>
        <v/>
      </c>
      <c r="J676" s="35" t="str">
        <f>IF(SD!D672="","",SD!D672)</f>
        <v/>
      </c>
      <c r="K676" s="2"/>
    </row>
    <row r="677" spans="1:11" ht="15">
      <c r="A677" s="2"/>
      <c r="B677" s="32" t="str">
        <f>IF(E677="","",ROWS($B$6:B677))</f>
        <v/>
      </c>
      <c r="C677" s="33" t="str">
        <f>IF(OR(SD!A673=""),"",SD!A673)</f>
        <v/>
      </c>
      <c r="D677" s="33" t="str">
        <f>IF(OR(SD!C673=""),"",SD!C673)</f>
        <v/>
      </c>
      <c r="E677" s="33" t="str">
        <f>IF(OR(SD!E673=""),"",SD!E673)</f>
        <v/>
      </c>
      <c r="F677" s="33" t="str">
        <f>IF(OR(SD!G673=""),"",SD!G673)</f>
        <v/>
      </c>
      <c r="G677" s="33" t="str">
        <f>IF(OR(SD!I673=""),"",SD!I673)</f>
        <v/>
      </c>
      <c r="H677" s="33" t="str">
        <f>IF(OR(SD!O673=""),"",SD!O673)</f>
        <v/>
      </c>
      <c r="I677" s="34" t="str">
        <f>IF(OR(SD!V673=""),"",SD!V673)</f>
        <v/>
      </c>
      <c r="J677" s="35" t="str">
        <f>IF(SD!D673="","",SD!D673)</f>
        <v/>
      </c>
      <c r="K677" s="2"/>
    </row>
    <row r="678" spans="1:11" ht="15">
      <c r="A678" s="2"/>
      <c r="B678" s="32" t="str">
        <f>IF(E678="","",ROWS($B$6:B678))</f>
        <v/>
      </c>
      <c r="C678" s="33" t="str">
        <f>IF(OR(SD!A674=""),"",SD!A674)</f>
        <v/>
      </c>
      <c r="D678" s="33" t="str">
        <f>IF(OR(SD!C674=""),"",SD!C674)</f>
        <v/>
      </c>
      <c r="E678" s="33" t="str">
        <f>IF(OR(SD!E674=""),"",SD!E674)</f>
        <v/>
      </c>
      <c r="F678" s="33" t="str">
        <f>IF(OR(SD!G674=""),"",SD!G674)</f>
        <v/>
      </c>
      <c r="G678" s="33" t="str">
        <f>IF(OR(SD!I674=""),"",SD!I674)</f>
        <v/>
      </c>
      <c r="H678" s="33" t="str">
        <f>IF(OR(SD!O674=""),"",SD!O674)</f>
        <v/>
      </c>
      <c r="I678" s="34" t="str">
        <f>IF(OR(SD!V674=""),"",SD!V674)</f>
        <v/>
      </c>
      <c r="J678" s="35" t="str">
        <f>IF(SD!D674="","",SD!D674)</f>
        <v/>
      </c>
      <c r="K678" s="2"/>
    </row>
    <row r="679" spans="1:11" ht="15">
      <c r="A679" s="2"/>
      <c r="B679" s="32" t="str">
        <f>IF(E679="","",ROWS($B$6:B679))</f>
        <v/>
      </c>
      <c r="C679" s="33" t="str">
        <f>IF(OR(SD!A675=""),"",SD!A675)</f>
        <v/>
      </c>
      <c r="D679" s="33" t="str">
        <f>IF(OR(SD!C675=""),"",SD!C675)</f>
        <v/>
      </c>
      <c r="E679" s="33" t="str">
        <f>IF(OR(SD!E675=""),"",SD!E675)</f>
        <v/>
      </c>
      <c r="F679" s="33" t="str">
        <f>IF(OR(SD!G675=""),"",SD!G675)</f>
        <v/>
      </c>
      <c r="G679" s="33" t="str">
        <f>IF(OR(SD!I675=""),"",SD!I675)</f>
        <v/>
      </c>
      <c r="H679" s="33" t="str">
        <f>IF(OR(SD!O675=""),"",SD!O675)</f>
        <v/>
      </c>
      <c r="I679" s="34" t="str">
        <f>IF(OR(SD!V675=""),"",SD!V675)</f>
        <v/>
      </c>
      <c r="J679" s="35" t="str">
        <f>IF(SD!D675="","",SD!D675)</f>
        <v/>
      </c>
      <c r="K679" s="2"/>
    </row>
    <row r="680" spans="1:11" ht="15">
      <c r="A680" s="2"/>
      <c r="B680" s="32" t="str">
        <f>IF(E680="","",ROWS($B$6:B680))</f>
        <v/>
      </c>
      <c r="C680" s="33" t="str">
        <f>IF(OR(SD!A676=""),"",SD!A676)</f>
        <v/>
      </c>
      <c r="D680" s="33" t="str">
        <f>IF(OR(SD!C676=""),"",SD!C676)</f>
        <v/>
      </c>
      <c r="E680" s="33" t="str">
        <f>IF(OR(SD!E676=""),"",SD!E676)</f>
        <v/>
      </c>
      <c r="F680" s="33" t="str">
        <f>IF(OR(SD!G676=""),"",SD!G676)</f>
        <v/>
      </c>
      <c r="G680" s="33" t="str">
        <f>IF(OR(SD!I676=""),"",SD!I676)</f>
        <v/>
      </c>
      <c r="H680" s="33" t="str">
        <f>IF(OR(SD!O676=""),"",SD!O676)</f>
        <v/>
      </c>
      <c r="I680" s="34" t="str">
        <f>IF(OR(SD!V676=""),"",SD!V676)</f>
        <v/>
      </c>
      <c r="J680" s="35" t="str">
        <f>IF(SD!D676="","",SD!D676)</f>
        <v/>
      </c>
      <c r="K680" s="2"/>
    </row>
    <row r="681" spans="1:11" ht="15">
      <c r="A681" s="2"/>
      <c r="B681" s="32" t="str">
        <f>IF(E681="","",ROWS($B$6:B681))</f>
        <v/>
      </c>
      <c r="C681" s="33" t="str">
        <f>IF(OR(SD!A677=""),"",SD!A677)</f>
        <v/>
      </c>
      <c r="D681" s="33" t="str">
        <f>IF(OR(SD!C677=""),"",SD!C677)</f>
        <v/>
      </c>
      <c r="E681" s="33" t="str">
        <f>IF(OR(SD!E677=""),"",SD!E677)</f>
        <v/>
      </c>
      <c r="F681" s="33" t="str">
        <f>IF(OR(SD!G677=""),"",SD!G677)</f>
        <v/>
      </c>
      <c r="G681" s="33" t="str">
        <f>IF(OR(SD!I677=""),"",SD!I677)</f>
        <v/>
      </c>
      <c r="H681" s="33" t="str">
        <f>IF(OR(SD!O677=""),"",SD!O677)</f>
        <v/>
      </c>
      <c r="I681" s="34" t="str">
        <f>IF(OR(SD!V677=""),"",SD!V677)</f>
        <v/>
      </c>
      <c r="J681" s="35" t="str">
        <f>IF(SD!D677="","",SD!D677)</f>
        <v/>
      </c>
      <c r="K681" s="2"/>
    </row>
    <row r="682" spans="1:11" ht="15">
      <c r="A682" s="2"/>
      <c r="B682" s="32" t="str">
        <f>IF(E682="","",ROWS($B$6:B682))</f>
        <v/>
      </c>
      <c r="C682" s="33" t="str">
        <f>IF(OR(SD!A678=""),"",SD!A678)</f>
        <v/>
      </c>
      <c r="D682" s="33" t="str">
        <f>IF(OR(SD!C678=""),"",SD!C678)</f>
        <v/>
      </c>
      <c r="E682" s="33" t="str">
        <f>IF(OR(SD!E678=""),"",SD!E678)</f>
        <v/>
      </c>
      <c r="F682" s="33" t="str">
        <f>IF(OR(SD!G678=""),"",SD!G678)</f>
        <v/>
      </c>
      <c r="G682" s="33" t="str">
        <f>IF(OR(SD!I678=""),"",SD!I678)</f>
        <v/>
      </c>
      <c r="H682" s="33" t="str">
        <f>IF(OR(SD!O678=""),"",SD!O678)</f>
        <v/>
      </c>
      <c r="I682" s="34" t="str">
        <f>IF(OR(SD!V678=""),"",SD!V678)</f>
        <v/>
      </c>
      <c r="J682" s="35" t="str">
        <f>IF(SD!D678="","",SD!D678)</f>
        <v/>
      </c>
      <c r="K682" s="2"/>
    </row>
    <row r="683" spans="1:11" ht="15">
      <c r="A683" s="2"/>
      <c r="B683" s="32" t="str">
        <f>IF(E683="","",ROWS($B$6:B683))</f>
        <v/>
      </c>
      <c r="C683" s="33" t="str">
        <f>IF(OR(SD!A679=""),"",SD!A679)</f>
        <v/>
      </c>
      <c r="D683" s="33" t="str">
        <f>IF(OR(SD!C679=""),"",SD!C679)</f>
        <v/>
      </c>
      <c r="E683" s="33" t="str">
        <f>IF(OR(SD!E679=""),"",SD!E679)</f>
        <v/>
      </c>
      <c r="F683" s="33" t="str">
        <f>IF(OR(SD!G679=""),"",SD!G679)</f>
        <v/>
      </c>
      <c r="G683" s="33" t="str">
        <f>IF(OR(SD!I679=""),"",SD!I679)</f>
        <v/>
      </c>
      <c r="H683" s="33" t="str">
        <f>IF(OR(SD!O679=""),"",SD!O679)</f>
        <v/>
      </c>
      <c r="I683" s="34" t="str">
        <f>IF(OR(SD!V679=""),"",SD!V679)</f>
        <v/>
      </c>
      <c r="J683" s="35" t="str">
        <f>IF(SD!D679="","",SD!D679)</f>
        <v/>
      </c>
      <c r="K683" s="2"/>
    </row>
    <row r="684" spans="1:11" ht="15">
      <c r="A684" s="2"/>
      <c r="B684" s="32" t="str">
        <f>IF(E684="","",ROWS($B$6:B684))</f>
        <v/>
      </c>
      <c r="C684" s="33" t="str">
        <f>IF(OR(SD!A680=""),"",SD!A680)</f>
        <v/>
      </c>
      <c r="D684" s="33" t="str">
        <f>IF(OR(SD!C680=""),"",SD!C680)</f>
        <v/>
      </c>
      <c r="E684" s="33" t="str">
        <f>IF(OR(SD!E680=""),"",SD!E680)</f>
        <v/>
      </c>
      <c r="F684" s="33" t="str">
        <f>IF(OR(SD!G680=""),"",SD!G680)</f>
        <v/>
      </c>
      <c r="G684" s="33" t="str">
        <f>IF(OR(SD!I680=""),"",SD!I680)</f>
        <v/>
      </c>
      <c r="H684" s="33" t="str">
        <f>IF(OR(SD!O680=""),"",SD!O680)</f>
        <v/>
      </c>
      <c r="I684" s="34" t="str">
        <f>IF(OR(SD!V680=""),"",SD!V680)</f>
        <v/>
      </c>
      <c r="J684" s="35" t="str">
        <f>IF(SD!D680="","",SD!D680)</f>
        <v/>
      </c>
      <c r="K684" s="2"/>
    </row>
    <row r="685" spans="1:11" ht="15">
      <c r="A685" s="2"/>
      <c r="B685" s="32" t="str">
        <f>IF(E685="","",ROWS($B$6:B685))</f>
        <v/>
      </c>
      <c r="C685" s="33" t="str">
        <f>IF(OR(SD!A681=""),"",SD!A681)</f>
        <v/>
      </c>
      <c r="D685" s="33" t="str">
        <f>IF(OR(SD!C681=""),"",SD!C681)</f>
        <v/>
      </c>
      <c r="E685" s="33" t="str">
        <f>IF(OR(SD!E681=""),"",SD!E681)</f>
        <v/>
      </c>
      <c r="F685" s="33" t="str">
        <f>IF(OR(SD!G681=""),"",SD!G681)</f>
        <v/>
      </c>
      <c r="G685" s="33" t="str">
        <f>IF(OR(SD!I681=""),"",SD!I681)</f>
        <v/>
      </c>
      <c r="H685" s="33" t="str">
        <f>IF(OR(SD!O681=""),"",SD!O681)</f>
        <v/>
      </c>
      <c r="I685" s="34" t="str">
        <f>IF(OR(SD!V681=""),"",SD!V681)</f>
        <v/>
      </c>
      <c r="J685" s="35" t="str">
        <f>IF(SD!D681="","",SD!D681)</f>
        <v/>
      </c>
      <c r="K685" s="2"/>
    </row>
    <row r="686" spans="1:11" ht="15">
      <c r="A686" s="2"/>
      <c r="B686" s="32" t="str">
        <f>IF(E686="","",ROWS($B$6:B686))</f>
        <v/>
      </c>
      <c r="C686" s="33" t="str">
        <f>IF(OR(SD!A682=""),"",SD!A682)</f>
        <v/>
      </c>
      <c r="D686" s="33" t="str">
        <f>IF(OR(SD!C682=""),"",SD!C682)</f>
        <v/>
      </c>
      <c r="E686" s="33" t="str">
        <f>IF(OR(SD!E682=""),"",SD!E682)</f>
        <v/>
      </c>
      <c r="F686" s="33" t="str">
        <f>IF(OR(SD!G682=""),"",SD!G682)</f>
        <v/>
      </c>
      <c r="G686" s="33" t="str">
        <f>IF(OR(SD!I682=""),"",SD!I682)</f>
        <v/>
      </c>
      <c r="H686" s="33" t="str">
        <f>IF(OR(SD!O682=""),"",SD!O682)</f>
        <v/>
      </c>
      <c r="I686" s="34" t="str">
        <f>IF(OR(SD!V682=""),"",SD!V682)</f>
        <v/>
      </c>
      <c r="J686" s="35" t="str">
        <f>IF(SD!D682="","",SD!D682)</f>
        <v/>
      </c>
      <c r="K686" s="2"/>
    </row>
    <row r="687" spans="1:11" ht="15">
      <c r="A687" s="2"/>
      <c r="B687" s="32" t="str">
        <f>IF(E687="","",ROWS($B$6:B687))</f>
        <v/>
      </c>
      <c r="C687" s="33" t="str">
        <f>IF(OR(SD!A683=""),"",SD!A683)</f>
        <v/>
      </c>
      <c r="D687" s="33" t="str">
        <f>IF(OR(SD!C683=""),"",SD!C683)</f>
        <v/>
      </c>
      <c r="E687" s="33" t="str">
        <f>IF(OR(SD!E683=""),"",SD!E683)</f>
        <v/>
      </c>
      <c r="F687" s="33" t="str">
        <f>IF(OR(SD!G683=""),"",SD!G683)</f>
        <v/>
      </c>
      <c r="G687" s="33" t="str">
        <f>IF(OR(SD!I683=""),"",SD!I683)</f>
        <v/>
      </c>
      <c r="H687" s="33" t="str">
        <f>IF(OR(SD!O683=""),"",SD!O683)</f>
        <v/>
      </c>
      <c r="I687" s="34" t="str">
        <f>IF(OR(SD!V683=""),"",SD!V683)</f>
        <v/>
      </c>
      <c r="J687" s="35" t="str">
        <f>IF(SD!D683="","",SD!D683)</f>
        <v/>
      </c>
      <c r="K687" s="2"/>
    </row>
    <row r="688" spans="1:11" ht="15">
      <c r="A688" s="2"/>
      <c r="B688" s="32" t="str">
        <f>IF(E688="","",ROWS($B$6:B688))</f>
        <v/>
      </c>
      <c r="C688" s="33" t="str">
        <f>IF(OR(SD!A684=""),"",SD!A684)</f>
        <v/>
      </c>
      <c r="D688" s="33" t="str">
        <f>IF(OR(SD!C684=""),"",SD!C684)</f>
        <v/>
      </c>
      <c r="E688" s="33" t="str">
        <f>IF(OR(SD!E684=""),"",SD!E684)</f>
        <v/>
      </c>
      <c r="F688" s="33" t="str">
        <f>IF(OR(SD!G684=""),"",SD!G684)</f>
        <v/>
      </c>
      <c r="G688" s="33" t="str">
        <f>IF(OR(SD!I684=""),"",SD!I684)</f>
        <v/>
      </c>
      <c r="H688" s="33" t="str">
        <f>IF(OR(SD!O684=""),"",SD!O684)</f>
        <v/>
      </c>
      <c r="I688" s="34" t="str">
        <f>IF(OR(SD!V684=""),"",SD!V684)</f>
        <v/>
      </c>
      <c r="J688" s="35" t="str">
        <f>IF(SD!D684="","",SD!D684)</f>
        <v/>
      </c>
      <c r="K688" s="2"/>
    </row>
    <row r="689" spans="1:11" ht="15">
      <c r="A689" s="2"/>
      <c r="B689" s="32" t="str">
        <f>IF(E689="","",ROWS($B$6:B689))</f>
        <v/>
      </c>
      <c r="C689" s="33" t="str">
        <f>IF(OR(SD!A685=""),"",SD!A685)</f>
        <v/>
      </c>
      <c r="D689" s="33" t="str">
        <f>IF(OR(SD!C685=""),"",SD!C685)</f>
        <v/>
      </c>
      <c r="E689" s="33" t="str">
        <f>IF(OR(SD!E685=""),"",SD!E685)</f>
        <v/>
      </c>
      <c r="F689" s="33" t="str">
        <f>IF(OR(SD!G685=""),"",SD!G685)</f>
        <v/>
      </c>
      <c r="G689" s="33" t="str">
        <f>IF(OR(SD!I685=""),"",SD!I685)</f>
        <v/>
      </c>
      <c r="H689" s="33" t="str">
        <f>IF(OR(SD!O685=""),"",SD!O685)</f>
        <v/>
      </c>
      <c r="I689" s="34" t="str">
        <f>IF(OR(SD!V685=""),"",SD!V685)</f>
        <v/>
      </c>
      <c r="J689" s="35" t="str">
        <f>IF(SD!D685="","",SD!D685)</f>
        <v/>
      </c>
      <c r="K689" s="2"/>
    </row>
    <row r="690" spans="1:11" ht="15">
      <c r="A690" s="2"/>
      <c r="B690" s="32" t="str">
        <f>IF(E690="","",ROWS($B$6:B690))</f>
        <v/>
      </c>
      <c r="C690" s="33" t="str">
        <f>IF(OR(SD!A686=""),"",SD!A686)</f>
        <v/>
      </c>
      <c r="D690" s="33" t="str">
        <f>IF(OR(SD!C686=""),"",SD!C686)</f>
        <v/>
      </c>
      <c r="E690" s="33" t="str">
        <f>IF(OR(SD!E686=""),"",SD!E686)</f>
        <v/>
      </c>
      <c r="F690" s="33" t="str">
        <f>IF(OR(SD!G686=""),"",SD!G686)</f>
        <v/>
      </c>
      <c r="G690" s="33" t="str">
        <f>IF(OR(SD!I686=""),"",SD!I686)</f>
        <v/>
      </c>
      <c r="H690" s="33" t="str">
        <f>IF(OR(SD!O686=""),"",SD!O686)</f>
        <v/>
      </c>
      <c r="I690" s="34" t="str">
        <f>IF(OR(SD!V686=""),"",SD!V686)</f>
        <v/>
      </c>
      <c r="J690" s="35" t="str">
        <f>IF(SD!D686="","",SD!D686)</f>
        <v/>
      </c>
      <c r="K690" s="2"/>
    </row>
    <row r="691" spans="1:11" ht="15">
      <c r="A691" s="2"/>
      <c r="B691" s="32" t="str">
        <f>IF(E691="","",ROWS($B$6:B691))</f>
        <v/>
      </c>
      <c r="C691" s="33" t="str">
        <f>IF(OR(SD!A687=""),"",SD!A687)</f>
        <v/>
      </c>
      <c r="D691" s="33" t="str">
        <f>IF(OR(SD!C687=""),"",SD!C687)</f>
        <v/>
      </c>
      <c r="E691" s="33" t="str">
        <f>IF(OR(SD!E687=""),"",SD!E687)</f>
        <v/>
      </c>
      <c r="F691" s="33" t="str">
        <f>IF(OR(SD!G687=""),"",SD!G687)</f>
        <v/>
      </c>
      <c r="G691" s="33" t="str">
        <f>IF(OR(SD!I687=""),"",SD!I687)</f>
        <v/>
      </c>
      <c r="H691" s="33" t="str">
        <f>IF(OR(SD!O687=""),"",SD!O687)</f>
        <v/>
      </c>
      <c r="I691" s="34" t="str">
        <f>IF(OR(SD!V687=""),"",SD!V687)</f>
        <v/>
      </c>
      <c r="J691" s="35" t="str">
        <f>IF(SD!D687="","",SD!D687)</f>
        <v/>
      </c>
      <c r="K691" s="2"/>
    </row>
    <row r="692" spans="1:11" ht="15">
      <c r="A692" s="2"/>
      <c r="B692" s="32" t="str">
        <f>IF(E692="","",ROWS($B$6:B692))</f>
        <v/>
      </c>
      <c r="C692" s="33" t="str">
        <f>IF(OR(SD!A688=""),"",SD!A688)</f>
        <v/>
      </c>
      <c r="D692" s="33" t="str">
        <f>IF(OR(SD!C688=""),"",SD!C688)</f>
        <v/>
      </c>
      <c r="E692" s="33" t="str">
        <f>IF(OR(SD!E688=""),"",SD!E688)</f>
        <v/>
      </c>
      <c r="F692" s="33" t="str">
        <f>IF(OR(SD!G688=""),"",SD!G688)</f>
        <v/>
      </c>
      <c r="G692" s="33" t="str">
        <f>IF(OR(SD!I688=""),"",SD!I688)</f>
        <v/>
      </c>
      <c r="H692" s="33" t="str">
        <f>IF(OR(SD!O688=""),"",SD!O688)</f>
        <v/>
      </c>
      <c r="I692" s="34" t="str">
        <f>IF(OR(SD!V688=""),"",SD!V688)</f>
        <v/>
      </c>
      <c r="J692" s="35" t="str">
        <f>IF(SD!D688="","",SD!D688)</f>
        <v/>
      </c>
      <c r="K692" s="2"/>
    </row>
    <row r="693" spans="1:11" ht="15">
      <c r="A693" s="2"/>
      <c r="B693" s="32" t="str">
        <f>IF(E693="","",ROWS($B$6:B693))</f>
        <v/>
      </c>
      <c r="C693" s="33" t="str">
        <f>IF(OR(SD!A689=""),"",SD!A689)</f>
        <v/>
      </c>
      <c r="D693" s="33" t="str">
        <f>IF(OR(SD!C689=""),"",SD!C689)</f>
        <v/>
      </c>
      <c r="E693" s="33" t="str">
        <f>IF(OR(SD!E689=""),"",SD!E689)</f>
        <v/>
      </c>
      <c r="F693" s="33" t="str">
        <f>IF(OR(SD!G689=""),"",SD!G689)</f>
        <v/>
      </c>
      <c r="G693" s="33" t="str">
        <f>IF(OR(SD!I689=""),"",SD!I689)</f>
        <v/>
      </c>
      <c r="H693" s="33" t="str">
        <f>IF(OR(SD!O689=""),"",SD!O689)</f>
        <v/>
      </c>
      <c r="I693" s="34" t="str">
        <f>IF(OR(SD!V689=""),"",SD!V689)</f>
        <v/>
      </c>
      <c r="J693" s="35" t="str">
        <f>IF(SD!D689="","",SD!D689)</f>
        <v/>
      </c>
      <c r="K693" s="2"/>
    </row>
    <row r="694" spans="1:11" ht="15">
      <c r="A694" s="2"/>
      <c r="B694" s="32" t="str">
        <f>IF(E694="","",ROWS($B$6:B694))</f>
        <v/>
      </c>
      <c r="C694" s="33" t="str">
        <f>IF(OR(SD!A690=""),"",SD!A690)</f>
        <v/>
      </c>
      <c r="D694" s="33" t="str">
        <f>IF(OR(SD!C690=""),"",SD!C690)</f>
        <v/>
      </c>
      <c r="E694" s="33" t="str">
        <f>IF(OR(SD!E690=""),"",SD!E690)</f>
        <v/>
      </c>
      <c r="F694" s="33" t="str">
        <f>IF(OR(SD!G690=""),"",SD!G690)</f>
        <v/>
      </c>
      <c r="G694" s="33" t="str">
        <f>IF(OR(SD!I690=""),"",SD!I690)</f>
        <v/>
      </c>
      <c r="H694" s="33" t="str">
        <f>IF(OR(SD!O690=""),"",SD!O690)</f>
        <v/>
      </c>
      <c r="I694" s="34" t="str">
        <f>IF(OR(SD!V690=""),"",SD!V690)</f>
        <v/>
      </c>
      <c r="J694" s="35" t="str">
        <f>IF(SD!D690="","",SD!D690)</f>
        <v/>
      </c>
      <c r="K694" s="2"/>
    </row>
    <row r="695" spans="1:11" ht="15">
      <c r="A695" s="2"/>
      <c r="B695" s="32" t="str">
        <f>IF(E695="","",ROWS($B$6:B695))</f>
        <v/>
      </c>
      <c r="C695" s="33" t="str">
        <f>IF(OR(SD!A691=""),"",SD!A691)</f>
        <v/>
      </c>
      <c r="D695" s="33" t="str">
        <f>IF(OR(SD!C691=""),"",SD!C691)</f>
        <v/>
      </c>
      <c r="E695" s="33" t="str">
        <f>IF(OR(SD!E691=""),"",SD!E691)</f>
        <v/>
      </c>
      <c r="F695" s="33" t="str">
        <f>IF(OR(SD!G691=""),"",SD!G691)</f>
        <v/>
      </c>
      <c r="G695" s="33" t="str">
        <f>IF(OR(SD!I691=""),"",SD!I691)</f>
        <v/>
      </c>
      <c r="H695" s="33" t="str">
        <f>IF(OR(SD!O691=""),"",SD!O691)</f>
        <v/>
      </c>
      <c r="I695" s="34" t="str">
        <f>IF(OR(SD!V691=""),"",SD!V691)</f>
        <v/>
      </c>
      <c r="J695" s="35" t="str">
        <f>IF(SD!D691="","",SD!D691)</f>
        <v/>
      </c>
      <c r="K695" s="2"/>
    </row>
    <row r="696" spans="1:11" ht="15">
      <c r="A696" s="2"/>
      <c r="B696" s="32" t="str">
        <f>IF(E696="","",ROWS($B$6:B696))</f>
        <v/>
      </c>
      <c r="C696" s="33" t="str">
        <f>IF(OR(SD!A692=""),"",SD!A692)</f>
        <v/>
      </c>
      <c r="D696" s="33" t="str">
        <f>IF(OR(SD!C692=""),"",SD!C692)</f>
        <v/>
      </c>
      <c r="E696" s="33" t="str">
        <f>IF(OR(SD!E692=""),"",SD!E692)</f>
        <v/>
      </c>
      <c r="F696" s="33" t="str">
        <f>IF(OR(SD!G692=""),"",SD!G692)</f>
        <v/>
      </c>
      <c r="G696" s="33" t="str">
        <f>IF(OR(SD!I692=""),"",SD!I692)</f>
        <v/>
      </c>
      <c r="H696" s="33" t="str">
        <f>IF(OR(SD!O692=""),"",SD!O692)</f>
        <v/>
      </c>
      <c r="I696" s="34" t="str">
        <f>IF(OR(SD!V692=""),"",SD!V692)</f>
        <v/>
      </c>
      <c r="J696" s="35" t="str">
        <f>IF(SD!D692="","",SD!D692)</f>
        <v/>
      </c>
      <c r="K696" s="2"/>
    </row>
    <row r="697" spans="1:11" ht="15">
      <c r="A697" s="2"/>
      <c r="B697" s="32" t="str">
        <f>IF(E697="","",ROWS($B$6:B697))</f>
        <v/>
      </c>
      <c r="C697" s="33" t="str">
        <f>IF(OR(SD!A693=""),"",SD!A693)</f>
        <v/>
      </c>
      <c r="D697" s="33" t="str">
        <f>IF(OR(SD!C693=""),"",SD!C693)</f>
        <v/>
      </c>
      <c r="E697" s="33" t="str">
        <f>IF(OR(SD!E693=""),"",SD!E693)</f>
        <v/>
      </c>
      <c r="F697" s="33" t="str">
        <f>IF(OR(SD!G693=""),"",SD!G693)</f>
        <v/>
      </c>
      <c r="G697" s="33" t="str">
        <f>IF(OR(SD!I693=""),"",SD!I693)</f>
        <v/>
      </c>
      <c r="H697" s="33" t="str">
        <f>IF(OR(SD!O693=""),"",SD!O693)</f>
        <v/>
      </c>
      <c r="I697" s="34" t="str">
        <f>IF(OR(SD!V693=""),"",SD!V693)</f>
        <v/>
      </c>
      <c r="J697" s="35" t="str">
        <f>IF(SD!D693="","",SD!D693)</f>
        <v/>
      </c>
      <c r="K697" s="2"/>
    </row>
    <row r="698" spans="1:11" ht="15">
      <c r="A698" s="2"/>
      <c r="B698" s="32" t="str">
        <f>IF(E698="","",ROWS($B$6:B698))</f>
        <v/>
      </c>
      <c r="C698" s="33" t="str">
        <f>IF(OR(SD!A694=""),"",SD!A694)</f>
        <v/>
      </c>
      <c r="D698" s="33" t="str">
        <f>IF(OR(SD!C694=""),"",SD!C694)</f>
        <v/>
      </c>
      <c r="E698" s="33" t="str">
        <f>IF(OR(SD!E694=""),"",SD!E694)</f>
        <v/>
      </c>
      <c r="F698" s="33" t="str">
        <f>IF(OR(SD!G694=""),"",SD!G694)</f>
        <v/>
      </c>
      <c r="G698" s="33" t="str">
        <f>IF(OR(SD!I694=""),"",SD!I694)</f>
        <v/>
      </c>
      <c r="H698" s="33" t="str">
        <f>IF(OR(SD!O694=""),"",SD!O694)</f>
        <v/>
      </c>
      <c r="I698" s="34" t="str">
        <f>IF(OR(SD!V694=""),"",SD!V694)</f>
        <v/>
      </c>
      <c r="J698" s="35" t="str">
        <f>IF(SD!D694="","",SD!D694)</f>
        <v/>
      </c>
      <c r="K698" s="2"/>
    </row>
    <row r="699" spans="1:11" ht="15">
      <c r="A699" s="2"/>
      <c r="B699" s="32" t="str">
        <f>IF(E699="","",ROWS($B$6:B699))</f>
        <v/>
      </c>
      <c r="C699" s="33" t="str">
        <f>IF(OR(SD!A695=""),"",SD!A695)</f>
        <v/>
      </c>
      <c r="D699" s="33" t="str">
        <f>IF(OR(SD!C695=""),"",SD!C695)</f>
        <v/>
      </c>
      <c r="E699" s="33" t="str">
        <f>IF(OR(SD!E695=""),"",SD!E695)</f>
        <v/>
      </c>
      <c r="F699" s="33" t="str">
        <f>IF(OR(SD!G695=""),"",SD!G695)</f>
        <v/>
      </c>
      <c r="G699" s="33" t="str">
        <f>IF(OR(SD!I695=""),"",SD!I695)</f>
        <v/>
      </c>
      <c r="H699" s="33" t="str">
        <f>IF(OR(SD!O695=""),"",SD!O695)</f>
        <v/>
      </c>
      <c r="I699" s="34" t="str">
        <f>IF(OR(SD!V695=""),"",SD!V695)</f>
        <v/>
      </c>
      <c r="J699" s="35" t="str">
        <f>IF(SD!D695="","",SD!D695)</f>
        <v/>
      </c>
      <c r="K699" s="2"/>
    </row>
    <row r="700" spans="1:11" ht="15">
      <c r="A700" s="2"/>
      <c r="B700" s="32" t="str">
        <f>IF(E700="","",ROWS($B$6:B700))</f>
        <v/>
      </c>
      <c r="C700" s="33" t="str">
        <f>IF(OR(SD!A696=""),"",SD!A696)</f>
        <v/>
      </c>
      <c r="D700" s="33" t="str">
        <f>IF(OR(SD!C696=""),"",SD!C696)</f>
        <v/>
      </c>
      <c r="E700" s="33" t="str">
        <f>IF(OR(SD!E696=""),"",SD!E696)</f>
        <v/>
      </c>
      <c r="F700" s="33" t="str">
        <f>IF(OR(SD!G696=""),"",SD!G696)</f>
        <v/>
      </c>
      <c r="G700" s="33" t="str">
        <f>IF(OR(SD!I696=""),"",SD!I696)</f>
        <v/>
      </c>
      <c r="H700" s="33" t="str">
        <f>IF(OR(SD!O696=""),"",SD!O696)</f>
        <v/>
      </c>
      <c r="I700" s="34" t="str">
        <f>IF(OR(SD!V696=""),"",SD!V696)</f>
        <v/>
      </c>
      <c r="J700" s="35" t="str">
        <f>IF(SD!D696="","",SD!D696)</f>
        <v/>
      </c>
      <c r="K700" s="2"/>
    </row>
    <row r="701" spans="1:11" ht="15">
      <c r="A701" s="2"/>
      <c r="B701" s="32" t="str">
        <f>IF(E701="","",ROWS($B$6:B701))</f>
        <v/>
      </c>
      <c r="C701" s="33" t="str">
        <f>IF(OR(SD!A697=""),"",SD!A697)</f>
        <v/>
      </c>
      <c r="D701" s="33" t="str">
        <f>IF(OR(SD!C697=""),"",SD!C697)</f>
        <v/>
      </c>
      <c r="E701" s="33" t="str">
        <f>IF(OR(SD!E697=""),"",SD!E697)</f>
        <v/>
      </c>
      <c r="F701" s="33" t="str">
        <f>IF(OR(SD!G697=""),"",SD!G697)</f>
        <v/>
      </c>
      <c r="G701" s="33" t="str">
        <f>IF(OR(SD!I697=""),"",SD!I697)</f>
        <v/>
      </c>
      <c r="H701" s="33" t="str">
        <f>IF(OR(SD!O697=""),"",SD!O697)</f>
        <v/>
      </c>
      <c r="I701" s="34" t="str">
        <f>IF(OR(SD!V697=""),"",SD!V697)</f>
        <v/>
      </c>
      <c r="J701" s="35" t="str">
        <f>IF(SD!D697="","",SD!D697)</f>
        <v/>
      </c>
      <c r="K701" s="2"/>
    </row>
    <row r="702" spans="1:11" ht="15">
      <c r="A702" s="2"/>
      <c r="B702" s="32" t="str">
        <f>IF(E702="","",ROWS($B$6:B702))</f>
        <v/>
      </c>
      <c r="C702" s="33" t="str">
        <f>IF(OR(SD!A698=""),"",SD!A698)</f>
        <v/>
      </c>
      <c r="D702" s="33" t="str">
        <f>IF(OR(SD!C698=""),"",SD!C698)</f>
        <v/>
      </c>
      <c r="E702" s="33" t="str">
        <f>IF(OR(SD!E698=""),"",SD!E698)</f>
        <v/>
      </c>
      <c r="F702" s="33" t="str">
        <f>IF(OR(SD!G698=""),"",SD!G698)</f>
        <v/>
      </c>
      <c r="G702" s="33" t="str">
        <f>IF(OR(SD!I698=""),"",SD!I698)</f>
        <v/>
      </c>
      <c r="H702" s="33" t="str">
        <f>IF(OR(SD!O698=""),"",SD!O698)</f>
        <v/>
      </c>
      <c r="I702" s="34" t="str">
        <f>IF(OR(SD!V698=""),"",SD!V698)</f>
        <v/>
      </c>
      <c r="J702" s="35" t="str">
        <f>IF(SD!D698="","",SD!D698)</f>
        <v/>
      </c>
      <c r="K702" s="2"/>
    </row>
    <row r="703" spans="1:11" ht="15">
      <c r="A703" s="2"/>
      <c r="B703" s="32" t="str">
        <f>IF(E703="","",ROWS($B$6:B703))</f>
        <v/>
      </c>
      <c r="C703" s="33" t="str">
        <f>IF(OR(SD!A699=""),"",SD!A699)</f>
        <v/>
      </c>
      <c r="D703" s="33" t="str">
        <f>IF(OR(SD!C699=""),"",SD!C699)</f>
        <v/>
      </c>
      <c r="E703" s="33" t="str">
        <f>IF(OR(SD!E699=""),"",SD!E699)</f>
        <v/>
      </c>
      <c r="F703" s="33" t="str">
        <f>IF(OR(SD!G699=""),"",SD!G699)</f>
        <v/>
      </c>
      <c r="G703" s="33" t="str">
        <f>IF(OR(SD!I699=""),"",SD!I699)</f>
        <v/>
      </c>
      <c r="H703" s="33" t="str">
        <f>IF(OR(SD!O699=""),"",SD!O699)</f>
        <v/>
      </c>
      <c r="I703" s="34" t="str">
        <f>IF(OR(SD!V699=""),"",SD!V699)</f>
        <v/>
      </c>
      <c r="J703" s="35" t="str">
        <f>IF(SD!D699="","",SD!D699)</f>
        <v/>
      </c>
      <c r="K703" s="2"/>
    </row>
    <row r="704" spans="1:11" ht="15">
      <c r="A704" s="2"/>
      <c r="B704" s="32" t="str">
        <f>IF(E704="","",ROWS($B$6:B704))</f>
        <v/>
      </c>
      <c r="C704" s="33" t="str">
        <f>IF(OR(SD!A700=""),"",SD!A700)</f>
        <v/>
      </c>
      <c r="D704" s="33" t="str">
        <f>IF(OR(SD!C700=""),"",SD!C700)</f>
        <v/>
      </c>
      <c r="E704" s="33" t="str">
        <f>IF(OR(SD!E700=""),"",SD!E700)</f>
        <v/>
      </c>
      <c r="F704" s="33" t="str">
        <f>IF(OR(SD!G700=""),"",SD!G700)</f>
        <v/>
      </c>
      <c r="G704" s="33" t="str">
        <f>IF(OR(SD!I700=""),"",SD!I700)</f>
        <v/>
      </c>
      <c r="H704" s="33" t="str">
        <f>IF(OR(SD!O700=""),"",SD!O700)</f>
        <v/>
      </c>
      <c r="I704" s="34" t="str">
        <f>IF(OR(SD!V700=""),"",SD!V700)</f>
        <v/>
      </c>
      <c r="J704" s="35" t="str">
        <f>IF(SD!D700="","",SD!D700)</f>
        <v/>
      </c>
      <c r="K704" s="2"/>
    </row>
    <row r="705" spans="1:11" ht="15">
      <c r="A705" s="2"/>
      <c r="B705" s="32" t="str">
        <f>IF(E705="","",ROWS($B$6:B705))</f>
        <v/>
      </c>
      <c r="C705" s="33" t="str">
        <f>IF(OR(SD!A701=""),"",SD!A701)</f>
        <v/>
      </c>
      <c r="D705" s="33" t="str">
        <f>IF(OR(SD!C701=""),"",SD!C701)</f>
        <v/>
      </c>
      <c r="E705" s="33" t="str">
        <f>IF(OR(SD!E701=""),"",SD!E701)</f>
        <v/>
      </c>
      <c r="F705" s="33" t="str">
        <f>IF(OR(SD!G701=""),"",SD!G701)</f>
        <v/>
      </c>
      <c r="G705" s="33" t="str">
        <f>IF(OR(SD!I701=""),"",SD!I701)</f>
        <v/>
      </c>
      <c r="H705" s="33" t="str">
        <f>IF(OR(SD!O701=""),"",SD!O701)</f>
        <v/>
      </c>
      <c r="I705" s="34" t="str">
        <f>IF(OR(SD!V701=""),"",SD!V701)</f>
        <v/>
      </c>
      <c r="J705" s="35" t="str">
        <f>IF(SD!D701="","",SD!D701)</f>
        <v/>
      </c>
      <c r="K705" s="2"/>
    </row>
    <row r="706" spans="1:11" ht="15">
      <c r="A706" s="2"/>
      <c r="B706" s="32" t="str">
        <f>IF(E706="","",ROWS($B$6:B706))</f>
        <v/>
      </c>
      <c r="C706" s="33" t="str">
        <f>IF(OR(SD!A702=""),"",SD!A702)</f>
        <v/>
      </c>
      <c r="D706" s="33" t="str">
        <f>IF(OR(SD!C702=""),"",SD!C702)</f>
        <v/>
      </c>
      <c r="E706" s="33" t="str">
        <f>IF(OR(SD!E702=""),"",SD!E702)</f>
        <v/>
      </c>
      <c r="F706" s="33" t="str">
        <f>IF(OR(SD!G702=""),"",SD!G702)</f>
        <v/>
      </c>
      <c r="G706" s="33" t="str">
        <f>IF(OR(SD!I702=""),"",SD!I702)</f>
        <v/>
      </c>
      <c r="H706" s="33" t="str">
        <f>IF(OR(SD!O702=""),"",SD!O702)</f>
        <v/>
      </c>
      <c r="I706" s="34" t="str">
        <f>IF(OR(SD!V702=""),"",SD!V702)</f>
        <v/>
      </c>
      <c r="J706" s="35" t="str">
        <f>IF(SD!D702="","",SD!D702)</f>
        <v/>
      </c>
      <c r="K706" s="2"/>
    </row>
    <row r="707" spans="1:11" ht="15">
      <c r="A707" s="2"/>
      <c r="B707" s="32" t="str">
        <f>IF(E707="","",ROWS($B$6:B707))</f>
        <v/>
      </c>
      <c r="C707" s="33" t="str">
        <f>IF(OR(SD!A703=""),"",SD!A703)</f>
        <v/>
      </c>
      <c r="D707" s="33" t="str">
        <f>IF(OR(SD!C703=""),"",SD!C703)</f>
        <v/>
      </c>
      <c r="E707" s="33" t="str">
        <f>IF(OR(SD!E703=""),"",SD!E703)</f>
        <v/>
      </c>
      <c r="F707" s="33" t="str">
        <f>IF(OR(SD!G703=""),"",SD!G703)</f>
        <v/>
      </c>
      <c r="G707" s="33" t="str">
        <f>IF(OR(SD!I703=""),"",SD!I703)</f>
        <v/>
      </c>
      <c r="H707" s="33" t="str">
        <f>IF(OR(SD!O703=""),"",SD!O703)</f>
        <v/>
      </c>
      <c r="I707" s="34" t="str">
        <f>IF(OR(SD!V703=""),"",SD!V703)</f>
        <v/>
      </c>
      <c r="J707" s="35" t="str">
        <f>IF(SD!D703="","",SD!D703)</f>
        <v/>
      </c>
      <c r="K707" s="2"/>
    </row>
    <row r="708" spans="1:11" ht="15">
      <c r="A708" s="2"/>
      <c r="B708" s="32" t="str">
        <f>IF(E708="","",ROWS($B$6:B708))</f>
        <v/>
      </c>
      <c r="C708" s="33" t="str">
        <f>IF(OR(SD!A704=""),"",SD!A704)</f>
        <v/>
      </c>
      <c r="D708" s="33" t="str">
        <f>IF(OR(SD!C704=""),"",SD!C704)</f>
        <v/>
      </c>
      <c r="E708" s="33" t="str">
        <f>IF(OR(SD!E704=""),"",SD!E704)</f>
        <v/>
      </c>
      <c r="F708" s="33" t="str">
        <f>IF(OR(SD!G704=""),"",SD!G704)</f>
        <v/>
      </c>
      <c r="G708" s="33" t="str">
        <f>IF(OR(SD!I704=""),"",SD!I704)</f>
        <v/>
      </c>
      <c r="H708" s="33" t="str">
        <f>IF(OR(SD!O704=""),"",SD!O704)</f>
        <v/>
      </c>
      <c r="I708" s="34" t="str">
        <f>IF(OR(SD!V704=""),"",SD!V704)</f>
        <v/>
      </c>
      <c r="J708" s="35" t="str">
        <f>IF(SD!D704="","",SD!D704)</f>
        <v/>
      </c>
      <c r="K708" s="2"/>
    </row>
    <row r="709" spans="1:11" ht="15">
      <c r="A709" s="2"/>
      <c r="B709" s="32" t="str">
        <f>IF(E709="","",ROWS($B$6:B709))</f>
        <v/>
      </c>
      <c r="C709" s="33" t="str">
        <f>IF(OR(SD!A705=""),"",SD!A705)</f>
        <v/>
      </c>
      <c r="D709" s="33" t="str">
        <f>IF(OR(SD!C705=""),"",SD!C705)</f>
        <v/>
      </c>
      <c r="E709" s="33" t="str">
        <f>IF(OR(SD!E705=""),"",SD!E705)</f>
        <v/>
      </c>
      <c r="F709" s="33" t="str">
        <f>IF(OR(SD!G705=""),"",SD!G705)</f>
        <v/>
      </c>
      <c r="G709" s="33" t="str">
        <f>IF(OR(SD!I705=""),"",SD!I705)</f>
        <v/>
      </c>
      <c r="H709" s="33" t="str">
        <f>IF(OR(SD!O705=""),"",SD!O705)</f>
        <v/>
      </c>
      <c r="I709" s="34" t="str">
        <f>IF(OR(SD!V705=""),"",SD!V705)</f>
        <v/>
      </c>
      <c r="J709" s="35" t="str">
        <f>IF(SD!D705="","",SD!D705)</f>
        <v/>
      </c>
      <c r="K709" s="2"/>
    </row>
    <row r="710" spans="1:11" ht="15">
      <c r="A710" s="2"/>
      <c r="B710" s="32" t="str">
        <f>IF(E710="","",ROWS($B$6:B710))</f>
        <v/>
      </c>
      <c r="C710" s="33" t="str">
        <f>IF(OR(SD!A706=""),"",SD!A706)</f>
        <v/>
      </c>
      <c r="D710" s="33" t="str">
        <f>IF(OR(SD!C706=""),"",SD!C706)</f>
        <v/>
      </c>
      <c r="E710" s="33" t="str">
        <f>IF(OR(SD!E706=""),"",SD!E706)</f>
        <v/>
      </c>
      <c r="F710" s="33" t="str">
        <f>IF(OR(SD!G706=""),"",SD!G706)</f>
        <v/>
      </c>
      <c r="G710" s="33" t="str">
        <f>IF(OR(SD!I706=""),"",SD!I706)</f>
        <v/>
      </c>
      <c r="H710" s="33" t="str">
        <f>IF(OR(SD!O706=""),"",SD!O706)</f>
        <v/>
      </c>
      <c r="I710" s="34" t="str">
        <f>IF(OR(SD!V706=""),"",SD!V706)</f>
        <v/>
      </c>
      <c r="J710" s="35" t="str">
        <f>IF(SD!D706="","",SD!D706)</f>
        <v/>
      </c>
      <c r="K710" s="2"/>
    </row>
    <row r="711" spans="1:11" ht="15">
      <c r="A711" s="2"/>
      <c r="B711" s="32" t="str">
        <f>IF(E711="","",ROWS($B$6:B711))</f>
        <v/>
      </c>
      <c r="C711" s="33" t="str">
        <f>IF(OR(SD!A707=""),"",SD!A707)</f>
        <v/>
      </c>
      <c r="D711" s="33" t="str">
        <f>IF(OR(SD!C707=""),"",SD!C707)</f>
        <v/>
      </c>
      <c r="E711" s="33" t="str">
        <f>IF(OR(SD!E707=""),"",SD!E707)</f>
        <v/>
      </c>
      <c r="F711" s="33" t="str">
        <f>IF(OR(SD!G707=""),"",SD!G707)</f>
        <v/>
      </c>
      <c r="G711" s="33" t="str">
        <f>IF(OR(SD!I707=""),"",SD!I707)</f>
        <v/>
      </c>
      <c r="H711" s="33" t="str">
        <f>IF(OR(SD!O707=""),"",SD!O707)</f>
        <v/>
      </c>
      <c r="I711" s="34" t="str">
        <f>IF(OR(SD!V707=""),"",SD!V707)</f>
        <v/>
      </c>
      <c r="J711" s="35" t="str">
        <f>IF(SD!D707="","",SD!D707)</f>
        <v/>
      </c>
      <c r="K711" s="2"/>
    </row>
    <row r="712" spans="1:11" ht="15">
      <c r="A712" s="2"/>
      <c r="B712" s="32" t="str">
        <f>IF(E712="","",ROWS($B$6:B712))</f>
        <v/>
      </c>
      <c r="C712" s="33" t="str">
        <f>IF(OR(SD!A708=""),"",SD!A708)</f>
        <v/>
      </c>
      <c r="D712" s="33" t="str">
        <f>IF(OR(SD!C708=""),"",SD!C708)</f>
        <v/>
      </c>
      <c r="E712" s="33" t="str">
        <f>IF(OR(SD!E708=""),"",SD!E708)</f>
        <v/>
      </c>
      <c r="F712" s="33" t="str">
        <f>IF(OR(SD!G708=""),"",SD!G708)</f>
        <v/>
      </c>
      <c r="G712" s="33" t="str">
        <f>IF(OR(SD!I708=""),"",SD!I708)</f>
        <v/>
      </c>
      <c r="H712" s="33" t="str">
        <f>IF(OR(SD!O708=""),"",SD!O708)</f>
        <v/>
      </c>
      <c r="I712" s="34" t="str">
        <f>IF(OR(SD!V708=""),"",SD!V708)</f>
        <v/>
      </c>
      <c r="J712" s="35" t="str">
        <f>IF(SD!D708="","",SD!D708)</f>
        <v/>
      </c>
      <c r="K712" s="2"/>
    </row>
    <row r="713" spans="1:11" ht="15">
      <c r="A713" s="2"/>
      <c r="B713" s="32" t="str">
        <f>IF(E713="","",ROWS($B$6:B713))</f>
        <v/>
      </c>
      <c r="C713" s="33" t="str">
        <f>IF(OR(SD!A709=""),"",SD!A709)</f>
        <v/>
      </c>
      <c r="D713" s="33" t="str">
        <f>IF(OR(SD!C709=""),"",SD!C709)</f>
        <v/>
      </c>
      <c r="E713" s="33" t="str">
        <f>IF(OR(SD!E709=""),"",SD!E709)</f>
        <v/>
      </c>
      <c r="F713" s="33" t="str">
        <f>IF(OR(SD!G709=""),"",SD!G709)</f>
        <v/>
      </c>
      <c r="G713" s="33" t="str">
        <f>IF(OR(SD!I709=""),"",SD!I709)</f>
        <v/>
      </c>
      <c r="H713" s="33" t="str">
        <f>IF(OR(SD!O709=""),"",SD!O709)</f>
        <v/>
      </c>
      <c r="I713" s="34" t="str">
        <f>IF(OR(SD!V709=""),"",SD!V709)</f>
        <v/>
      </c>
      <c r="J713" s="35" t="str">
        <f>IF(SD!D709="","",SD!D709)</f>
        <v/>
      </c>
      <c r="K713" s="2"/>
    </row>
    <row r="714" spans="1:11" ht="15">
      <c r="A714" s="2"/>
      <c r="B714" s="32" t="str">
        <f>IF(E714="","",ROWS($B$6:B714))</f>
        <v/>
      </c>
      <c r="C714" s="33" t="str">
        <f>IF(OR(SD!A710=""),"",SD!A710)</f>
        <v/>
      </c>
      <c r="D714" s="33" t="str">
        <f>IF(OR(SD!C710=""),"",SD!C710)</f>
        <v/>
      </c>
      <c r="E714" s="33" t="str">
        <f>IF(OR(SD!E710=""),"",SD!E710)</f>
        <v/>
      </c>
      <c r="F714" s="33" t="str">
        <f>IF(OR(SD!G710=""),"",SD!G710)</f>
        <v/>
      </c>
      <c r="G714" s="33" t="str">
        <f>IF(OR(SD!I710=""),"",SD!I710)</f>
        <v/>
      </c>
      <c r="H714" s="33" t="str">
        <f>IF(OR(SD!O710=""),"",SD!O710)</f>
        <v/>
      </c>
      <c r="I714" s="34" t="str">
        <f>IF(OR(SD!V710=""),"",SD!V710)</f>
        <v/>
      </c>
      <c r="J714" s="35" t="str">
        <f>IF(SD!D710="","",SD!D710)</f>
        <v/>
      </c>
      <c r="K714" s="2"/>
    </row>
    <row r="715" spans="1:11" ht="15">
      <c r="A715" s="2"/>
      <c r="B715" s="32" t="str">
        <f>IF(E715="","",ROWS($B$6:B715))</f>
        <v/>
      </c>
      <c r="C715" s="33" t="str">
        <f>IF(OR(SD!A711=""),"",SD!A711)</f>
        <v/>
      </c>
      <c r="D715" s="33" t="str">
        <f>IF(OR(SD!C711=""),"",SD!C711)</f>
        <v/>
      </c>
      <c r="E715" s="33" t="str">
        <f>IF(OR(SD!E711=""),"",SD!E711)</f>
        <v/>
      </c>
      <c r="F715" s="33" t="str">
        <f>IF(OR(SD!G711=""),"",SD!G711)</f>
        <v/>
      </c>
      <c r="G715" s="33" t="str">
        <f>IF(OR(SD!I711=""),"",SD!I711)</f>
        <v/>
      </c>
      <c r="H715" s="33" t="str">
        <f>IF(OR(SD!O711=""),"",SD!O711)</f>
        <v/>
      </c>
      <c r="I715" s="34" t="str">
        <f>IF(OR(SD!V711=""),"",SD!V711)</f>
        <v/>
      </c>
      <c r="J715" s="35" t="str">
        <f>IF(SD!D711="","",SD!D711)</f>
        <v/>
      </c>
      <c r="K715" s="2"/>
    </row>
    <row r="716" spans="1:11" ht="15">
      <c r="A716" s="2"/>
      <c r="B716" s="32" t="str">
        <f>IF(E716="","",ROWS($B$6:B716))</f>
        <v/>
      </c>
      <c r="C716" s="33" t="str">
        <f>IF(OR(SD!A712=""),"",SD!A712)</f>
        <v/>
      </c>
      <c r="D716" s="33" t="str">
        <f>IF(OR(SD!C712=""),"",SD!C712)</f>
        <v/>
      </c>
      <c r="E716" s="33" t="str">
        <f>IF(OR(SD!E712=""),"",SD!E712)</f>
        <v/>
      </c>
      <c r="F716" s="33" t="str">
        <f>IF(OR(SD!G712=""),"",SD!G712)</f>
        <v/>
      </c>
      <c r="G716" s="33" t="str">
        <f>IF(OR(SD!I712=""),"",SD!I712)</f>
        <v/>
      </c>
      <c r="H716" s="33" t="str">
        <f>IF(OR(SD!O712=""),"",SD!O712)</f>
        <v/>
      </c>
      <c r="I716" s="34" t="str">
        <f>IF(OR(SD!V712=""),"",SD!V712)</f>
        <v/>
      </c>
      <c r="J716" s="35" t="str">
        <f>IF(SD!D712="","",SD!D712)</f>
        <v/>
      </c>
      <c r="K716" s="2"/>
    </row>
    <row r="717" spans="1:11" ht="15">
      <c r="A717" s="2"/>
      <c r="B717" s="32" t="str">
        <f>IF(E717="","",ROWS($B$6:B717))</f>
        <v/>
      </c>
      <c r="C717" s="33" t="str">
        <f>IF(OR(SD!A713=""),"",SD!A713)</f>
        <v/>
      </c>
      <c r="D717" s="33" t="str">
        <f>IF(OR(SD!C713=""),"",SD!C713)</f>
        <v/>
      </c>
      <c r="E717" s="33" t="str">
        <f>IF(OR(SD!E713=""),"",SD!E713)</f>
        <v/>
      </c>
      <c r="F717" s="33" t="str">
        <f>IF(OR(SD!G713=""),"",SD!G713)</f>
        <v/>
      </c>
      <c r="G717" s="33" t="str">
        <f>IF(OR(SD!I713=""),"",SD!I713)</f>
        <v/>
      </c>
      <c r="H717" s="33" t="str">
        <f>IF(OR(SD!O713=""),"",SD!O713)</f>
        <v/>
      </c>
      <c r="I717" s="34" t="str">
        <f>IF(OR(SD!V713=""),"",SD!V713)</f>
        <v/>
      </c>
      <c r="J717" s="35" t="str">
        <f>IF(SD!D713="","",SD!D713)</f>
        <v/>
      </c>
      <c r="K717" s="2"/>
    </row>
    <row r="718" spans="1:11" ht="15">
      <c r="A718" s="2"/>
      <c r="B718" s="32" t="str">
        <f>IF(E718="","",ROWS($B$6:B718))</f>
        <v/>
      </c>
      <c r="C718" s="33" t="str">
        <f>IF(OR(SD!A714=""),"",SD!A714)</f>
        <v/>
      </c>
      <c r="D718" s="33" t="str">
        <f>IF(OR(SD!C714=""),"",SD!C714)</f>
        <v/>
      </c>
      <c r="E718" s="33" t="str">
        <f>IF(OR(SD!E714=""),"",SD!E714)</f>
        <v/>
      </c>
      <c r="F718" s="33" t="str">
        <f>IF(OR(SD!G714=""),"",SD!G714)</f>
        <v/>
      </c>
      <c r="G718" s="33" t="str">
        <f>IF(OR(SD!I714=""),"",SD!I714)</f>
        <v/>
      </c>
      <c r="H718" s="33" t="str">
        <f>IF(OR(SD!O714=""),"",SD!O714)</f>
        <v/>
      </c>
      <c r="I718" s="34" t="str">
        <f>IF(OR(SD!V714=""),"",SD!V714)</f>
        <v/>
      </c>
      <c r="J718" s="35" t="str">
        <f>IF(SD!D714="","",SD!D714)</f>
        <v/>
      </c>
      <c r="K718" s="2"/>
    </row>
    <row r="719" spans="1:11" ht="15">
      <c r="A719" s="2"/>
      <c r="B719" s="32" t="str">
        <f>IF(E719="","",ROWS($B$6:B719))</f>
        <v/>
      </c>
      <c r="C719" s="33" t="str">
        <f>IF(OR(SD!A715=""),"",SD!A715)</f>
        <v/>
      </c>
      <c r="D719" s="33" t="str">
        <f>IF(OR(SD!C715=""),"",SD!C715)</f>
        <v/>
      </c>
      <c r="E719" s="33" t="str">
        <f>IF(OR(SD!E715=""),"",SD!E715)</f>
        <v/>
      </c>
      <c r="F719" s="33" t="str">
        <f>IF(OR(SD!G715=""),"",SD!G715)</f>
        <v/>
      </c>
      <c r="G719" s="33" t="str">
        <f>IF(OR(SD!I715=""),"",SD!I715)</f>
        <v/>
      </c>
      <c r="H719" s="33" t="str">
        <f>IF(OR(SD!O715=""),"",SD!O715)</f>
        <v/>
      </c>
      <c r="I719" s="34" t="str">
        <f>IF(OR(SD!V715=""),"",SD!V715)</f>
        <v/>
      </c>
      <c r="J719" s="35" t="str">
        <f>IF(SD!D715="","",SD!D715)</f>
        <v/>
      </c>
      <c r="K719" s="2"/>
    </row>
    <row r="720" spans="1:11" ht="15">
      <c r="A720" s="2"/>
      <c r="B720" s="32" t="str">
        <f>IF(E720="","",ROWS($B$6:B720))</f>
        <v/>
      </c>
      <c r="C720" s="33" t="str">
        <f>IF(OR(SD!A716=""),"",SD!A716)</f>
        <v/>
      </c>
      <c r="D720" s="33" t="str">
        <f>IF(OR(SD!C716=""),"",SD!C716)</f>
        <v/>
      </c>
      <c r="E720" s="33" t="str">
        <f>IF(OR(SD!E716=""),"",SD!E716)</f>
        <v/>
      </c>
      <c r="F720" s="33" t="str">
        <f>IF(OR(SD!G716=""),"",SD!G716)</f>
        <v/>
      </c>
      <c r="G720" s="33" t="str">
        <f>IF(OR(SD!I716=""),"",SD!I716)</f>
        <v/>
      </c>
      <c r="H720" s="33" t="str">
        <f>IF(OR(SD!O716=""),"",SD!O716)</f>
        <v/>
      </c>
      <c r="I720" s="34" t="str">
        <f>IF(OR(SD!V716=""),"",SD!V716)</f>
        <v/>
      </c>
      <c r="J720" s="35" t="str">
        <f>IF(SD!D716="","",SD!D716)</f>
        <v/>
      </c>
      <c r="K720" s="2"/>
    </row>
    <row r="721" spans="1:11" ht="15">
      <c r="A721" s="2"/>
      <c r="B721" s="32" t="str">
        <f>IF(E721="","",ROWS($B$6:B721))</f>
        <v/>
      </c>
      <c r="C721" s="33" t="str">
        <f>IF(OR(SD!A717=""),"",SD!A717)</f>
        <v/>
      </c>
      <c r="D721" s="33" t="str">
        <f>IF(OR(SD!C717=""),"",SD!C717)</f>
        <v/>
      </c>
      <c r="E721" s="33" t="str">
        <f>IF(OR(SD!E717=""),"",SD!E717)</f>
        <v/>
      </c>
      <c r="F721" s="33" t="str">
        <f>IF(OR(SD!G717=""),"",SD!G717)</f>
        <v/>
      </c>
      <c r="G721" s="33" t="str">
        <f>IF(OR(SD!I717=""),"",SD!I717)</f>
        <v/>
      </c>
      <c r="H721" s="33" t="str">
        <f>IF(OR(SD!O717=""),"",SD!O717)</f>
        <v/>
      </c>
      <c r="I721" s="34" t="str">
        <f>IF(OR(SD!V717=""),"",SD!V717)</f>
        <v/>
      </c>
      <c r="J721" s="35" t="str">
        <f>IF(SD!D717="","",SD!D717)</f>
        <v/>
      </c>
      <c r="K721" s="2"/>
    </row>
    <row r="722" spans="1:11" ht="15">
      <c r="A722" s="2"/>
      <c r="B722" s="32" t="str">
        <f>IF(E722="","",ROWS($B$6:B722))</f>
        <v/>
      </c>
      <c r="C722" s="33" t="str">
        <f>IF(OR(SD!A718=""),"",SD!A718)</f>
        <v/>
      </c>
      <c r="D722" s="33" t="str">
        <f>IF(OR(SD!C718=""),"",SD!C718)</f>
        <v/>
      </c>
      <c r="E722" s="33" t="str">
        <f>IF(OR(SD!E718=""),"",SD!E718)</f>
        <v/>
      </c>
      <c r="F722" s="33" t="str">
        <f>IF(OR(SD!G718=""),"",SD!G718)</f>
        <v/>
      </c>
      <c r="G722" s="33" t="str">
        <f>IF(OR(SD!I718=""),"",SD!I718)</f>
        <v/>
      </c>
      <c r="H722" s="33" t="str">
        <f>IF(OR(SD!O718=""),"",SD!O718)</f>
        <v/>
      </c>
      <c r="I722" s="34" t="str">
        <f>IF(OR(SD!V718=""),"",SD!V718)</f>
        <v/>
      </c>
      <c r="J722" s="35" t="str">
        <f>IF(SD!D718="","",SD!D718)</f>
        <v/>
      </c>
      <c r="K722" s="2"/>
    </row>
    <row r="723" spans="1:11" ht="15">
      <c r="A723" s="2"/>
      <c r="B723" s="32" t="str">
        <f>IF(E723="","",ROWS($B$6:B723))</f>
        <v/>
      </c>
      <c r="C723" s="33" t="str">
        <f>IF(OR(SD!A719=""),"",SD!A719)</f>
        <v/>
      </c>
      <c r="D723" s="33" t="str">
        <f>IF(OR(SD!C719=""),"",SD!C719)</f>
        <v/>
      </c>
      <c r="E723" s="33" t="str">
        <f>IF(OR(SD!E719=""),"",SD!E719)</f>
        <v/>
      </c>
      <c r="F723" s="33" t="str">
        <f>IF(OR(SD!G719=""),"",SD!G719)</f>
        <v/>
      </c>
      <c r="G723" s="33" t="str">
        <f>IF(OR(SD!I719=""),"",SD!I719)</f>
        <v/>
      </c>
      <c r="H723" s="33" t="str">
        <f>IF(OR(SD!O719=""),"",SD!O719)</f>
        <v/>
      </c>
      <c r="I723" s="34" t="str">
        <f>IF(OR(SD!V719=""),"",SD!V719)</f>
        <v/>
      </c>
      <c r="J723" s="35" t="str">
        <f>IF(SD!D719="","",SD!D719)</f>
        <v/>
      </c>
      <c r="K723" s="2"/>
    </row>
    <row r="724" spans="1:11" ht="15">
      <c r="A724" s="2"/>
      <c r="B724" s="32" t="str">
        <f>IF(E724="","",ROWS($B$6:B724))</f>
        <v/>
      </c>
      <c r="C724" s="33" t="str">
        <f>IF(OR(SD!A720=""),"",SD!A720)</f>
        <v/>
      </c>
      <c r="D724" s="33" t="str">
        <f>IF(OR(SD!C720=""),"",SD!C720)</f>
        <v/>
      </c>
      <c r="E724" s="33" t="str">
        <f>IF(OR(SD!E720=""),"",SD!E720)</f>
        <v/>
      </c>
      <c r="F724" s="33" t="str">
        <f>IF(OR(SD!G720=""),"",SD!G720)</f>
        <v/>
      </c>
      <c r="G724" s="33" t="str">
        <f>IF(OR(SD!I720=""),"",SD!I720)</f>
        <v/>
      </c>
      <c r="H724" s="33" t="str">
        <f>IF(OR(SD!O720=""),"",SD!O720)</f>
        <v/>
      </c>
      <c r="I724" s="34" t="str">
        <f>IF(OR(SD!V720=""),"",SD!V720)</f>
        <v/>
      </c>
      <c r="J724" s="35" t="str">
        <f>IF(SD!D720="","",SD!D720)</f>
        <v/>
      </c>
      <c r="K724" s="2"/>
    </row>
    <row r="725" spans="1:11" ht="15">
      <c r="A725" s="2"/>
      <c r="B725" s="32" t="str">
        <f>IF(E725="","",ROWS($B$6:B725))</f>
        <v/>
      </c>
      <c r="C725" s="33" t="str">
        <f>IF(OR(SD!A721=""),"",SD!A721)</f>
        <v/>
      </c>
      <c r="D725" s="33" t="str">
        <f>IF(OR(SD!C721=""),"",SD!C721)</f>
        <v/>
      </c>
      <c r="E725" s="33" t="str">
        <f>IF(OR(SD!E721=""),"",SD!E721)</f>
        <v/>
      </c>
      <c r="F725" s="33" t="str">
        <f>IF(OR(SD!G721=""),"",SD!G721)</f>
        <v/>
      </c>
      <c r="G725" s="33" t="str">
        <f>IF(OR(SD!I721=""),"",SD!I721)</f>
        <v/>
      </c>
      <c r="H725" s="33" t="str">
        <f>IF(OR(SD!O721=""),"",SD!O721)</f>
        <v/>
      </c>
      <c r="I725" s="34" t="str">
        <f>IF(OR(SD!V721=""),"",SD!V721)</f>
        <v/>
      </c>
      <c r="J725" s="35" t="str">
        <f>IF(SD!D721="","",SD!D721)</f>
        <v/>
      </c>
      <c r="K725" s="2"/>
    </row>
    <row r="726" spans="1:11" ht="15">
      <c r="A726" s="2"/>
      <c r="B726" s="32" t="str">
        <f>IF(E726="","",ROWS($B$6:B726))</f>
        <v/>
      </c>
      <c r="C726" s="33" t="str">
        <f>IF(OR(SD!A722=""),"",SD!A722)</f>
        <v/>
      </c>
      <c r="D726" s="33" t="str">
        <f>IF(OR(SD!C722=""),"",SD!C722)</f>
        <v/>
      </c>
      <c r="E726" s="33" t="str">
        <f>IF(OR(SD!E722=""),"",SD!E722)</f>
        <v/>
      </c>
      <c r="F726" s="33" t="str">
        <f>IF(OR(SD!G722=""),"",SD!G722)</f>
        <v/>
      </c>
      <c r="G726" s="33" t="str">
        <f>IF(OR(SD!I722=""),"",SD!I722)</f>
        <v/>
      </c>
      <c r="H726" s="33" t="str">
        <f>IF(OR(SD!O722=""),"",SD!O722)</f>
        <v/>
      </c>
      <c r="I726" s="34" t="str">
        <f>IF(OR(SD!V722=""),"",SD!V722)</f>
        <v/>
      </c>
      <c r="J726" s="35" t="str">
        <f>IF(SD!D722="","",SD!D722)</f>
        <v/>
      </c>
      <c r="K726" s="2"/>
    </row>
    <row r="727" spans="1:11" ht="15">
      <c r="A727" s="2"/>
      <c r="B727" s="32" t="str">
        <f>IF(E727="","",ROWS($B$6:B727))</f>
        <v/>
      </c>
      <c r="C727" s="33" t="str">
        <f>IF(OR(SD!A723=""),"",SD!A723)</f>
        <v/>
      </c>
      <c r="D727" s="33" t="str">
        <f>IF(OR(SD!C723=""),"",SD!C723)</f>
        <v/>
      </c>
      <c r="E727" s="33" t="str">
        <f>IF(OR(SD!E723=""),"",SD!E723)</f>
        <v/>
      </c>
      <c r="F727" s="33" t="str">
        <f>IF(OR(SD!G723=""),"",SD!G723)</f>
        <v/>
      </c>
      <c r="G727" s="33" t="str">
        <f>IF(OR(SD!I723=""),"",SD!I723)</f>
        <v/>
      </c>
      <c r="H727" s="33" t="str">
        <f>IF(OR(SD!O723=""),"",SD!O723)</f>
        <v/>
      </c>
      <c r="I727" s="34" t="str">
        <f>IF(OR(SD!V723=""),"",SD!V723)</f>
        <v/>
      </c>
      <c r="J727" s="35" t="str">
        <f>IF(SD!D723="","",SD!D723)</f>
        <v/>
      </c>
      <c r="K727" s="2"/>
    </row>
    <row r="728" spans="1:11" ht="15">
      <c r="A728" s="2"/>
      <c r="B728" s="32" t="str">
        <f>IF(E728="","",ROWS($B$6:B728))</f>
        <v/>
      </c>
      <c r="C728" s="33" t="str">
        <f>IF(OR(SD!A724=""),"",SD!A724)</f>
        <v/>
      </c>
      <c r="D728" s="33" t="str">
        <f>IF(OR(SD!C724=""),"",SD!C724)</f>
        <v/>
      </c>
      <c r="E728" s="33" t="str">
        <f>IF(OR(SD!E724=""),"",SD!E724)</f>
        <v/>
      </c>
      <c r="F728" s="33" t="str">
        <f>IF(OR(SD!G724=""),"",SD!G724)</f>
        <v/>
      </c>
      <c r="G728" s="33" t="str">
        <f>IF(OR(SD!I724=""),"",SD!I724)</f>
        <v/>
      </c>
      <c r="H728" s="33" t="str">
        <f>IF(OR(SD!O724=""),"",SD!O724)</f>
        <v/>
      </c>
      <c r="I728" s="34" t="str">
        <f>IF(OR(SD!V724=""),"",SD!V724)</f>
        <v/>
      </c>
      <c r="J728" s="35" t="str">
        <f>IF(SD!D724="","",SD!D724)</f>
        <v/>
      </c>
      <c r="K728" s="2"/>
    </row>
    <row r="729" spans="1:11" ht="15">
      <c r="A729" s="2"/>
      <c r="B729" s="32" t="str">
        <f>IF(E729="","",ROWS($B$6:B729))</f>
        <v/>
      </c>
      <c r="C729" s="33" t="str">
        <f>IF(OR(SD!A725=""),"",SD!A725)</f>
        <v/>
      </c>
      <c r="D729" s="33" t="str">
        <f>IF(OR(SD!C725=""),"",SD!C725)</f>
        <v/>
      </c>
      <c r="E729" s="33" t="str">
        <f>IF(OR(SD!E725=""),"",SD!E725)</f>
        <v/>
      </c>
      <c r="F729" s="33" t="str">
        <f>IF(OR(SD!G725=""),"",SD!G725)</f>
        <v/>
      </c>
      <c r="G729" s="33" t="str">
        <f>IF(OR(SD!I725=""),"",SD!I725)</f>
        <v/>
      </c>
      <c r="H729" s="33" t="str">
        <f>IF(OR(SD!O725=""),"",SD!O725)</f>
        <v/>
      </c>
      <c r="I729" s="34" t="str">
        <f>IF(OR(SD!V725=""),"",SD!V725)</f>
        <v/>
      </c>
      <c r="J729" s="35" t="str">
        <f>IF(SD!D725="","",SD!D725)</f>
        <v/>
      </c>
      <c r="K729" s="2"/>
    </row>
    <row r="730" spans="1:11" ht="15">
      <c r="A730" s="2"/>
      <c r="B730" s="32" t="str">
        <f>IF(E730="","",ROWS($B$6:B730))</f>
        <v/>
      </c>
      <c r="C730" s="33" t="str">
        <f>IF(OR(SD!A726=""),"",SD!A726)</f>
        <v/>
      </c>
      <c r="D730" s="33" t="str">
        <f>IF(OR(SD!C726=""),"",SD!C726)</f>
        <v/>
      </c>
      <c r="E730" s="33" t="str">
        <f>IF(OR(SD!E726=""),"",SD!E726)</f>
        <v/>
      </c>
      <c r="F730" s="33" t="str">
        <f>IF(OR(SD!G726=""),"",SD!G726)</f>
        <v/>
      </c>
      <c r="G730" s="33" t="str">
        <f>IF(OR(SD!I726=""),"",SD!I726)</f>
        <v/>
      </c>
      <c r="H730" s="33" t="str">
        <f>IF(OR(SD!O726=""),"",SD!O726)</f>
        <v/>
      </c>
      <c r="I730" s="34" t="str">
        <f>IF(OR(SD!V726=""),"",SD!V726)</f>
        <v/>
      </c>
      <c r="J730" s="35" t="str">
        <f>IF(SD!D726="","",SD!D726)</f>
        <v/>
      </c>
      <c r="K730" s="2"/>
    </row>
    <row r="731" spans="1:11" ht="15">
      <c r="A731" s="2"/>
      <c r="B731" s="32" t="str">
        <f>IF(E731="","",ROWS($B$6:B731))</f>
        <v/>
      </c>
      <c r="C731" s="33" t="str">
        <f>IF(OR(SD!A727=""),"",SD!A727)</f>
        <v/>
      </c>
      <c r="D731" s="33" t="str">
        <f>IF(OR(SD!C727=""),"",SD!C727)</f>
        <v/>
      </c>
      <c r="E731" s="33" t="str">
        <f>IF(OR(SD!E727=""),"",SD!E727)</f>
        <v/>
      </c>
      <c r="F731" s="33" t="str">
        <f>IF(OR(SD!G727=""),"",SD!G727)</f>
        <v/>
      </c>
      <c r="G731" s="33" t="str">
        <f>IF(OR(SD!I727=""),"",SD!I727)</f>
        <v/>
      </c>
      <c r="H731" s="33" t="str">
        <f>IF(OR(SD!O727=""),"",SD!O727)</f>
        <v/>
      </c>
      <c r="I731" s="34" t="str">
        <f>IF(OR(SD!V727=""),"",SD!V727)</f>
        <v/>
      </c>
      <c r="J731" s="35" t="str">
        <f>IF(SD!D727="","",SD!D727)</f>
        <v/>
      </c>
      <c r="K731" s="2"/>
    </row>
    <row r="732" spans="1:11" ht="15">
      <c r="A732" s="2"/>
      <c r="B732" s="32" t="str">
        <f>IF(E732="","",ROWS($B$6:B732))</f>
        <v/>
      </c>
      <c r="C732" s="33" t="str">
        <f>IF(OR(SD!A728=""),"",SD!A728)</f>
        <v/>
      </c>
      <c r="D732" s="33" t="str">
        <f>IF(OR(SD!C728=""),"",SD!C728)</f>
        <v/>
      </c>
      <c r="E732" s="33" t="str">
        <f>IF(OR(SD!E728=""),"",SD!E728)</f>
        <v/>
      </c>
      <c r="F732" s="33" t="str">
        <f>IF(OR(SD!G728=""),"",SD!G728)</f>
        <v/>
      </c>
      <c r="G732" s="33" t="str">
        <f>IF(OR(SD!I728=""),"",SD!I728)</f>
        <v/>
      </c>
      <c r="H732" s="33" t="str">
        <f>IF(OR(SD!O728=""),"",SD!O728)</f>
        <v/>
      </c>
      <c r="I732" s="34" t="str">
        <f>IF(OR(SD!V728=""),"",SD!V728)</f>
        <v/>
      </c>
      <c r="J732" s="35" t="str">
        <f>IF(SD!D728="","",SD!D728)</f>
        <v/>
      </c>
      <c r="K732" s="2"/>
    </row>
    <row r="733" spans="1:11" ht="15">
      <c r="A733" s="2"/>
      <c r="B733" s="32" t="str">
        <f>IF(E733="","",ROWS($B$6:B733))</f>
        <v/>
      </c>
      <c r="C733" s="33" t="str">
        <f>IF(OR(SD!A729=""),"",SD!A729)</f>
        <v/>
      </c>
      <c r="D733" s="33" t="str">
        <f>IF(OR(SD!C729=""),"",SD!C729)</f>
        <v/>
      </c>
      <c r="E733" s="33" t="str">
        <f>IF(OR(SD!E729=""),"",SD!E729)</f>
        <v/>
      </c>
      <c r="F733" s="33" t="str">
        <f>IF(OR(SD!G729=""),"",SD!G729)</f>
        <v/>
      </c>
      <c r="G733" s="33" t="str">
        <f>IF(OR(SD!I729=""),"",SD!I729)</f>
        <v/>
      </c>
      <c r="H733" s="33" t="str">
        <f>IF(OR(SD!O729=""),"",SD!O729)</f>
        <v/>
      </c>
      <c r="I733" s="34" t="str">
        <f>IF(OR(SD!V729=""),"",SD!V729)</f>
        <v/>
      </c>
      <c r="J733" s="35" t="str">
        <f>IF(SD!D729="","",SD!D729)</f>
        <v/>
      </c>
      <c r="K733" s="2"/>
    </row>
    <row r="734" spans="1:11" ht="15">
      <c r="A734" s="2"/>
      <c r="B734" s="32" t="str">
        <f>IF(E734="","",ROWS($B$6:B734))</f>
        <v/>
      </c>
      <c r="C734" s="33" t="str">
        <f>IF(OR(SD!A730=""),"",SD!A730)</f>
        <v/>
      </c>
      <c r="D734" s="33" t="str">
        <f>IF(OR(SD!C730=""),"",SD!C730)</f>
        <v/>
      </c>
      <c r="E734" s="33" t="str">
        <f>IF(OR(SD!E730=""),"",SD!E730)</f>
        <v/>
      </c>
      <c r="F734" s="33" t="str">
        <f>IF(OR(SD!G730=""),"",SD!G730)</f>
        <v/>
      </c>
      <c r="G734" s="33" t="str">
        <f>IF(OR(SD!I730=""),"",SD!I730)</f>
        <v/>
      </c>
      <c r="H734" s="33" t="str">
        <f>IF(OR(SD!O730=""),"",SD!O730)</f>
        <v/>
      </c>
      <c r="I734" s="34" t="str">
        <f>IF(OR(SD!V730=""),"",SD!V730)</f>
        <v/>
      </c>
      <c r="J734" s="35" t="str">
        <f>IF(SD!D730="","",SD!D730)</f>
        <v/>
      </c>
      <c r="K734" s="2"/>
    </row>
    <row r="735" spans="1:11" ht="15">
      <c r="A735" s="2"/>
      <c r="B735" s="32" t="str">
        <f>IF(E735="","",ROWS($B$6:B735))</f>
        <v/>
      </c>
      <c r="C735" s="33" t="str">
        <f>IF(OR(SD!A731=""),"",SD!A731)</f>
        <v/>
      </c>
      <c r="D735" s="33" t="str">
        <f>IF(OR(SD!C731=""),"",SD!C731)</f>
        <v/>
      </c>
      <c r="E735" s="33" t="str">
        <f>IF(OR(SD!E731=""),"",SD!E731)</f>
        <v/>
      </c>
      <c r="F735" s="33" t="str">
        <f>IF(OR(SD!G731=""),"",SD!G731)</f>
        <v/>
      </c>
      <c r="G735" s="33" t="str">
        <f>IF(OR(SD!I731=""),"",SD!I731)</f>
        <v/>
      </c>
      <c r="H735" s="33" t="str">
        <f>IF(OR(SD!O731=""),"",SD!O731)</f>
        <v/>
      </c>
      <c r="I735" s="34" t="str">
        <f>IF(OR(SD!V731=""),"",SD!V731)</f>
        <v/>
      </c>
      <c r="J735" s="35" t="str">
        <f>IF(SD!D731="","",SD!D731)</f>
        <v/>
      </c>
      <c r="K735" s="2"/>
    </row>
    <row r="736" spans="1:11" ht="15">
      <c r="A736" s="2"/>
      <c r="B736" s="32" t="str">
        <f>IF(E736="","",ROWS($B$6:B736))</f>
        <v/>
      </c>
      <c r="C736" s="33" t="str">
        <f>IF(OR(SD!A732=""),"",SD!A732)</f>
        <v/>
      </c>
      <c r="D736" s="33" t="str">
        <f>IF(OR(SD!C732=""),"",SD!C732)</f>
        <v/>
      </c>
      <c r="E736" s="33" t="str">
        <f>IF(OR(SD!E732=""),"",SD!E732)</f>
        <v/>
      </c>
      <c r="F736" s="33" t="str">
        <f>IF(OR(SD!G732=""),"",SD!G732)</f>
        <v/>
      </c>
      <c r="G736" s="33" t="str">
        <f>IF(OR(SD!I732=""),"",SD!I732)</f>
        <v/>
      </c>
      <c r="H736" s="33" t="str">
        <f>IF(OR(SD!O732=""),"",SD!O732)</f>
        <v/>
      </c>
      <c r="I736" s="34" t="str">
        <f>IF(OR(SD!V732=""),"",SD!V732)</f>
        <v/>
      </c>
      <c r="J736" s="35" t="str">
        <f>IF(SD!D732="","",SD!D732)</f>
        <v/>
      </c>
      <c r="K736" s="2"/>
    </row>
    <row r="737" spans="1:11" ht="15">
      <c r="A737" s="2"/>
      <c r="B737" s="32" t="str">
        <f>IF(E737="","",ROWS($B$6:B737))</f>
        <v/>
      </c>
      <c r="C737" s="33" t="str">
        <f>IF(OR(SD!A733=""),"",SD!A733)</f>
        <v/>
      </c>
      <c r="D737" s="33" t="str">
        <f>IF(OR(SD!C733=""),"",SD!C733)</f>
        <v/>
      </c>
      <c r="E737" s="33" t="str">
        <f>IF(OR(SD!E733=""),"",SD!E733)</f>
        <v/>
      </c>
      <c r="F737" s="33" t="str">
        <f>IF(OR(SD!G733=""),"",SD!G733)</f>
        <v/>
      </c>
      <c r="G737" s="33" t="str">
        <f>IF(OR(SD!I733=""),"",SD!I733)</f>
        <v/>
      </c>
      <c r="H737" s="33" t="str">
        <f>IF(OR(SD!O733=""),"",SD!O733)</f>
        <v/>
      </c>
      <c r="I737" s="34" t="str">
        <f>IF(OR(SD!V733=""),"",SD!V733)</f>
        <v/>
      </c>
      <c r="J737" s="35" t="str">
        <f>IF(SD!D733="","",SD!D733)</f>
        <v/>
      </c>
      <c r="K737" s="2"/>
    </row>
    <row r="738" spans="1:11" ht="15">
      <c r="A738" s="2"/>
      <c r="B738" s="32" t="str">
        <f>IF(E738="","",ROWS($B$6:B738))</f>
        <v/>
      </c>
      <c r="C738" s="33" t="str">
        <f>IF(OR(SD!A734=""),"",SD!A734)</f>
        <v/>
      </c>
      <c r="D738" s="33" t="str">
        <f>IF(OR(SD!C734=""),"",SD!C734)</f>
        <v/>
      </c>
      <c r="E738" s="33" t="str">
        <f>IF(OR(SD!E734=""),"",SD!E734)</f>
        <v/>
      </c>
      <c r="F738" s="33" t="str">
        <f>IF(OR(SD!G734=""),"",SD!G734)</f>
        <v/>
      </c>
      <c r="G738" s="33" t="str">
        <f>IF(OR(SD!I734=""),"",SD!I734)</f>
        <v/>
      </c>
      <c r="H738" s="33" t="str">
        <f>IF(OR(SD!O734=""),"",SD!O734)</f>
        <v/>
      </c>
      <c r="I738" s="34" t="str">
        <f>IF(OR(SD!V734=""),"",SD!V734)</f>
        <v/>
      </c>
      <c r="J738" s="35" t="str">
        <f>IF(SD!D734="","",SD!D734)</f>
        <v/>
      </c>
      <c r="K738" s="2"/>
    </row>
    <row r="739" spans="1:11" ht="15">
      <c r="A739" s="2"/>
      <c r="B739" s="32" t="str">
        <f>IF(E739="","",ROWS($B$6:B739))</f>
        <v/>
      </c>
      <c r="C739" s="33" t="str">
        <f>IF(OR(SD!A735=""),"",SD!A735)</f>
        <v/>
      </c>
      <c r="D739" s="33" t="str">
        <f>IF(OR(SD!C735=""),"",SD!C735)</f>
        <v/>
      </c>
      <c r="E739" s="33" t="str">
        <f>IF(OR(SD!E735=""),"",SD!E735)</f>
        <v/>
      </c>
      <c r="F739" s="33" t="str">
        <f>IF(OR(SD!G735=""),"",SD!G735)</f>
        <v/>
      </c>
      <c r="G739" s="33" t="str">
        <f>IF(OR(SD!I735=""),"",SD!I735)</f>
        <v/>
      </c>
      <c r="H739" s="33" t="str">
        <f>IF(OR(SD!O735=""),"",SD!O735)</f>
        <v/>
      </c>
      <c r="I739" s="34" t="str">
        <f>IF(OR(SD!V735=""),"",SD!V735)</f>
        <v/>
      </c>
      <c r="J739" s="35" t="str">
        <f>IF(SD!D735="","",SD!D735)</f>
        <v/>
      </c>
      <c r="K739" s="2"/>
    </row>
    <row r="740" spans="1:11" ht="15">
      <c r="A740" s="2"/>
      <c r="B740" s="32" t="str">
        <f>IF(E740="","",ROWS($B$6:B740))</f>
        <v/>
      </c>
      <c r="C740" s="33" t="str">
        <f>IF(OR(SD!A736=""),"",SD!A736)</f>
        <v/>
      </c>
      <c r="D740" s="33" t="str">
        <f>IF(OR(SD!C736=""),"",SD!C736)</f>
        <v/>
      </c>
      <c r="E740" s="33" t="str">
        <f>IF(OR(SD!E736=""),"",SD!E736)</f>
        <v/>
      </c>
      <c r="F740" s="33" t="str">
        <f>IF(OR(SD!G736=""),"",SD!G736)</f>
        <v/>
      </c>
      <c r="G740" s="33" t="str">
        <f>IF(OR(SD!I736=""),"",SD!I736)</f>
        <v/>
      </c>
      <c r="H740" s="33" t="str">
        <f>IF(OR(SD!O736=""),"",SD!O736)</f>
        <v/>
      </c>
      <c r="I740" s="34" t="str">
        <f>IF(OR(SD!V736=""),"",SD!V736)</f>
        <v/>
      </c>
      <c r="J740" s="35" t="str">
        <f>IF(SD!D736="","",SD!D736)</f>
        <v/>
      </c>
      <c r="K740" s="2"/>
    </row>
    <row r="741" spans="1:11" ht="15">
      <c r="A741" s="2"/>
      <c r="B741" s="32" t="str">
        <f>IF(E741="","",ROWS($B$6:B741))</f>
        <v/>
      </c>
      <c r="C741" s="33" t="str">
        <f>IF(OR(SD!A737=""),"",SD!A737)</f>
        <v/>
      </c>
      <c r="D741" s="33" t="str">
        <f>IF(OR(SD!C737=""),"",SD!C737)</f>
        <v/>
      </c>
      <c r="E741" s="33" t="str">
        <f>IF(OR(SD!E737=""),"",SD!E737)</f>
        <v/>
      </c>
      <c r="F741" s="33" t="str">
        <f>IF(OR(SD!G737=""),"",SD!G737)</f>
        <v/>
      </c>
      <c r="G741" s="33" t="str">
        <f>IF(OR(SD!I737=""),"",SD!I737)</f>
        <v/>
      </c>
      <c r="H741" s="33" t="str">
        <f>IF(OR(SD!O737=""),"",SD!O737)</f>
        <v/>
      </c>
      <c r="I741" s="34" t="str">
        <f>IF(OR(SD!V737=""),"",SD!V737)</f>
        <v/>
      </c>
      <c r="J741" s="35" t="str">
        <f>IF(SD!D737="","",SD!D737)</f>
        <v/>
      </c>
      <c r="K741" s="2"/>
    </row>
    <row r="742" spans="1:11" ht="15">
      <c r="A742" s="2"/>
      <c r="B742" s="32" t="str">
        <f>IF(E742="","",ROWS($B$6:B742))</f>
        <v/>
      </c>
      <c r="C742" s="33" t="str">
        <f>IF(OR(SD!A738=""),"",SD!A738)</f>
        <v/>
      </c>
      <c r="D742" s="33" t="str">
        <f>IF(OR(SD!C738=""),"",SD!C738)</f>
        <v/>
      </c>
      <c r="E742" s="33" t="str">
        <f>IF(OR(SD!E738=""),"",SD!E738)</f>
        <v/>
      </c>
      <c r="F742" s="33" t="str">
        <f>IF(OR(SD!G738=""),"",SD!G738)</f>
        <v/>
      </c>
      <c r="G742" s="33" t="str">
        <f>IF(OR(SD!I738=""),"",SD!I738)</f>
        <v/>
      </c>
      <c r="H742" s="33" t="str">
        <f>IF(OR(SD!O738=""),"",SD!O738)</f>
        <v/>
      </c>
      <c r="I742" s="34" t="str">
        <f>IF(OR(SD!V738=""),"",SD!V738)</f>
        <v/>
      </c>
      <c r="J742" s="35" t="str">
        <f>IF(SD!D738="","",SD!D738)</f>
        <v/>
      </c>
      <c r="K742" s="2"/>
    </row>
    <row r="743" spans="1:11" ht="15">
      <c r="A743" s="2"/>
      <c r="B743" s="32" t="str">
        <f>IF(E743="","",ROWS($B$6:B743))</f>
        <v/>
      </c>
      <c r="C743" s="33" t="str">
        <f>IF(OR(SD!A739=""),"",SD!A739)</f>
        <v/>
      </c>
      <c r="D743" s="33" t="str">
        <f>IF(OR(SD!C739=""),"",SD!C739)</f>
        <v/>
      </c>
      <c r="E743" s="33" t="str">
        <f>IF(OR(SD!E739=""),"",SD!E739)</f>
        <v/>
      </c>
      <c r="F743" s="33" t="str">
        <f>IF(OR(SD!G739=""),"",SD!G739)</f>
        <v/>
      </c>
      <c r="G743" s="33" t="str">
        <f>IF(OR(SD!I739=""),"",SD!I739)</f>
        <v/>
      </c>
      <c r="H743" s="33" t="str">
        <f>IF(OR(SD!O739=""),"",SD!O739)</f>
        <v/>
      </c>
      <c r="I743" s="34" t="str">
        <f>IF(OR(SD!V739=""),"",SD!V739)</f>
        <v/>
      </c>
      <c r="J743" s="35" t="str">
        <f>IF(SD!D739="","",SD!D739)</f>
        <v/>
      </c>
      <c r="K743" s="2"/>
    </row>
    <row r="744" spans="1:11" ht="15">
      <c r="A744" s="2"/>
      <c r="B744" s="32" t="str">
        <f>IF(E744="","",ROWS($B$6:B744))</f>
        <v/>
      </c>
      <c r="C744" s="33" t="str">
        <f>IF(OR(SD!A740=""),"",SD!A740)</f>
        <v/>
      </c>
      <c r="D744" s="33" t="str">
        <f>IF(OR(SD!C740=""),"",SD!C740)</f>
        <v/>
      </c>
      <c r="E744" s="33" t="str">
        <f>IF(OR(SD!E740=""),"",SD!E740)</f>
        <v/>
      </c>
      <c r="F744" s="33" t="str">
        <f>IF(OR(SD!G740=""),"",SD!G740)</f>
        <v/>
      </c>
      <c r="G744" s="33" t="str">
        <f>IF(OR(SD!I740=""),"",SD!I740)</f>
        <v/>
      </c>
      <c r="H744" s="33" t="str">
        <f>IF(OR(SD!O740=""),"",SD!O740)</f>
        <v/>
      </c>
      <c r="I744" s="34" t="str">
        <f>IF(OR(SD!V740=""),"",SD!V740)</f>
        <v/>
      </c>
      <c r="J744" s="35" t="str">
        <f>IF(SD!D740="","",SD!D740)</f>
        <v/>
      </c>
      <c r="K744" s="2"/>
    </row>
    <row r="745" spans="1:11" ht="15">
      <c r="A745" s="2"/>
      <c r="B745" s="32" t="str">
        <f>IF(E745="","",ROWS($B$6:B745))</f>
        <v/>
      </c>
      <c r="C745" s="33" t="str">
        <f>IF(OR(SD!A741=""),"",SD!A741)</f>
        <v/>
      </c>
      <c r="D745" s="33" t="str">
        <f>IF(OR(SD!C741=""),"",SD!C741)</f>
        <v/>
      </c>
      <c r="E745" s="33" t="str">
        <f>IF(OR(SD!E741=""),"",SD!E741)</f>
        <v/>
      </c>
      <c r="F745" s="33" t="str">
        <f>IF(OR(SD!G741=""),"",SD!G741)</f>
        <v/>
      </c>
      <c r="G745" s="33" t="str">
        <f>IF(OR(SD!I741=""),"",SD!I741)</f>
        <v/>
      </c>
      <c r="H745" s="33" t="str">
        <f>IF(OR(SD!O741=""),"",SD!O741)</f>
        <v/>
      </c>
      <c r="I745" s="34" t="str">
        <f>IF(OR(SD!V741=""),"",SD!V741)</f>
        <v/>
      </c>
      <c r="J745" s="35" t="str">
        <f>IF(SD!D741="","",SD!D741)</f>
        <v/>
      </c>
      <c r="K745" s="2"/>
    </row>
    <row r="746" spans="1:11" ht="15">
      <c r="A746" s="2"/>
      <c r="B746" s="32" t="str">
        <f>IF(E746="","",ROWS($B$6:B746))</f>
        <v/>
      </c>
      <c r="C746" s="33" t="str">
        <f>IF(OR(SD!A742=""),"",SD!A742)</f>
        <v/>
      </c>
      <c r="D746" s="33" t="str">
        <f>IF(OR(SD!C742=""),"",SD!C742)</f>
        <v/>
      </c>
      <c r="E746" s="33" t="str">
        <f>IF(OR(SD!E742=""),"",SD!E742)</f>
        <v/>
      </c>
      <c r="F746" s="33" t="str">
        <f>IF(OR(SD!G742=""),"",SD!G742)</f>
        <v/>
      </c>
      <c r="G746" s="33" t="str">
        <f>IF(OR(SD!I742=""),"",SD!I742)</f>
        <v/>
      </c>
      <c r="H746" s="33" t="str">
        <f>IF(OR(SD!O742=""),"",SD!O742)</f>
        <v/>
      </c>
      <c r="I746" s="34" t="str">
        <f>IF(OR(SD!V742=""),"",SD!V742)</f>
        <v/>
      </c>
      <c r="J746" s="35" t="str">
        <f>IF(SD!D742="","",SD!D742)</f>
        <v/>
      </c>
      <c r="K746" s="2"/>
    </row>
    <row r="747" spans="1:11" ht="15">
      <c r="A747" s="2"/>
      <c r="B747" s="32" t="str">
        <f>IF(E747="","",ROWS($B$6:B747))</f>
        <v/>
      </c>
      <c r="C747" s="33" t="str">
        <f>IF(OR(SD!A743=""),"",SD!A743)</f>
        <v/>
      </c>
      <c r="D747" s="33" t="str">
        <f>IF(OR(SD!C743=""),"",SD!C743)</f>
        <v/>
      </c>
      <c r="E747" s="33" t="str">
        <f>IF(OR(SD!E743=""),"",SD!E743)</f>
        <v/>
      </c>
      <c r="F747" s="33" t="str">
        <f>IF(OR(SD!G743=""),"",SD!G743)</f>
        <v/>
      </c>
      <c r="G747" s="33" t="str">
        <f>IF(OR(SD!I743=""),"",SD!I743)</f>
        <v/>
      </c>
      <c r="H747" s="33" t="str">
        <f>IF(OR(SD!O743=""),"",SD!O743)</f>
        <v/>
      </c>
      <c r="I747" s="34" t="str">
        <f>IF(OR(SD!V743=""),"",SD!V743)</f>
        <v/>
      </c>
      <c r="J747" s="35" t="str">
        <f>IF(SD!D743="","",SD!D743)</f>
        <v/>
      </c>
      <c r="K747" s="2"/>
    </row>
    <row r="748" spans="1:11" ht="15">
      <c r="A748" s="2"/>
      <c r="B748" s="32" t="str">
        <f>IF(E748="","",ROWS($B$6:B748))</f>
        <v/>
      </c>
      <c r="C748" s="33" t="str">
        <f>IF(OR(SD!A744=""),"",SD!A744)</f>
        <v/>
      </c>
      <c r="D748" s="33" t="str">
        <f>IF(OR(SD!C744=""),"",SD!C744)</f>
        <v/>
      </c>
      <c r="E748" s="33" t="str">
        <f>IF(OR(SD!E744=""),"",SD!E744)</f>
        <v/>
      </c>
      <c r="F748" s="33" t="str">
        <f>IF(OR(SD!G744=""),"",SD!G744)</f>
        <v/>
      </c>
      <c r="G748" s="33" t="str">
        <f>IF(OR(SD!I744=""),"",SD!I744)</f>
        <v/>
      </c>
      <c r="H748" s="33" t="str">
        <f>IF(OR(SD!O744=""),"",SD!O744)</f>
        <v/>
      </c>
      <c r="I748" s="34" t="str">
        <f>IF(OR(SD!V744=""),"",SD!V744)</f>
        <v/>
      </c>
      <c r="J748" s="35" t="str">
        <f>IF(SD!D744="","",SD!D744)</f>
        <v/>
      </c>
      <c r="K748" s="2"/>
    </row>
    <row r="749" spans="1:11" ht="15">
      <c r="A749" s="2"/>
      <c r="B749" s="32" t="str">
        <f>IF(E749="","",ROWS($B$6:B749))</f>
        <v/>
      </c>
      <c r="C749" s="33" t="str">
        <f>IF(OR(SD!A745=""),"",SD!A745)</f>
        <v/>
      </c>
      <c r="D749" s="33" t="str">
        <f>IF(OR(SD!C745=""),"",SD!C745)</f>
        <v/>
      </c>
      <c r="E749" s="33" t="str">
        <f>IF(OR(SD!E745=""),"",SD!E745)</f>
        <v/>
      </c>
      <c r="F749" s="33" t="str">
        <f>IF(OR(SD!G745=""),"",SD!G745)</f>
        <v/>
      </c>
      <c r="G749" s="33" t="str">
        <f>IF(OR(SD!I745=""),"",SD!I745)</f>
        <v/>
      </c>
      <c r="H749" s="33" t="str">
        <f>IF(OR(SD!O745=""),"",SD!O745)</f>
        <v/>
      </c>
      <c r="I749" s="34" t="str">
        <f>IF(OR(SD!V745=""),"",SD!V745)</f>
        <v/>
      </c>
      <c r="J749" s="35" t="str">
        <f>IF(SD!D745="","",SD!D745)</f>
        <v/>
      </c>
      <c r="K749" s="2"/>
    </row>
    <row r="750" spans="1:11" ht="15">
      <c r="A750" s="2"/>
      <c r="B750" s="32" t="str">
        <f>IF(E750="","",ROWS($B$6:B750))</f>
        <v/>
      </c>
      <c r="C750" s="33" t="str">
        <f>IF(OR(SD!A746=""),"",SD!A746)</f>
        <v/>
      </c>
      <c r="D750" s="33" t="str">
        <f>IF(OR(SD!C746=""),"",SD!C746)</f>
        <v/>
      </c>
      <c r="E750" s="33" t="str">
        <f>IF(OR(SD!E746=""),"",SD!E746)</f>
        <v/>
      </c>
      <c r="F750" s="33" t="str">
        <f>IF(OR(SD!G746=""),"",SD!G746)</f>
        <v/>
      </c>
      <c r="G750" s="33" t="str">
        <f>IF(OR(SD!I746=""),"",SD!I746)</f>
        <v/>
      </c>
      <c r="H750" s="33" t="str">
        <f>IF(OR(SD!O746=""),"",SD!O746)</f>
        <v/>
      </c>
      <c r="I750" s="34" t="str">
        <f>IF(OR(SD!V746=""),"",SD!V746)</f>
        <v/>
      </c>
      <c r="J750" s="35" t="str">
        <f>IF(SD!D746="","",SD!D746)</f>
        <v/>
      </c>
      <c r="K750" s="2"/>
    </row>
    <row r="751" spans="1:11" ht="15">
      <c r="A751" s="2"/>
      <c r="B751" s="32" t="str">
        <f>IF(E751="","",ROWS($B$6:B751))</f>
        <v/>
      </c>
      <c r="C751" s="33" t="str">
        <f>IF(OR(SD!A747=""),"",SD!A747)</f>
        <v/>
      </c>
      <c r="D751" s="33" t="str">
        <f>IF(OR(SD!C747=""),"",SD!C747)</f>
        <v/>
      </c>
      <c r="E751" s="33" t="str">
        <f>IF(OR(SD!E747=""),"",SD!E747)</f>
        <v/>
      </c>
      <c r="F751" s="33" t="str">
        <f>IF(OR(SD!G747=""),"",SD!G747)</f>
        <v/>
      </c>
      <c r="G751" s="33" t="str">
        <f>IF(OR(SD!I747=""),"",SD!I747)</f>
        <v/>
      </c>
      <c r="H751" s="33" t="str">
        <f>IF(OR(SD!O747=""),"",SD!O747)</f>
        <v/>
      </c>
      <c r="I751" s="34" t="str">
        <f>IF(OR(SD!V747=""),"",SD!V747)</f>
        <v/>
      </c>
      <c r="J751" s="35" t="str">
        <f>IF(SD!D747="","",SD!D747)</f>
        <v/>
      </c>
      <c r="K751" s="2"/>
    </row>
    <row r="752" spans="1:11" ht="15">
      <c r="A752" s="2"/>
      <c r="B752" s="32" t="str">
        <f>IF(E752="","",ROWS($B$6:B752))</f>
        <v/>
      </c>
      <c r="C752" s="33" t="str">
        <f>IF(OR(SD!A748=""),"",SD!A748)</f>
        <v/>
      </c>
      <c r="D752" s="33" t="str">
        <f>IF(OR(SD!C748=""),"",SD!C748)</f>
        <v/>
      </c>
      <c r="E752" s="33" t="str">
        <f>IF(OR(SD!E748=""),"",SD!E748)</f>
        <v/>
      </c>
      <c r="F752" s="33" t="str">
        <f>IF(OR(SD!G748=""),"",SD!G748)</f>
        <v/>
      </c>
      <c r="G752" s="33" t="str">
        <f>IF(OR(SD!I748=""),"",SD!I748)</f>
        <v/>
      </c>
      <c r="H752" s="33" t="str">
        <f>IF(OR(SD!O748=""),"",SD!O748)</f>
        <v/>
      </c>
      <c r="I752" s="34" t="str">
        <f>IF(OR(SD!V748=""),"",SD!V748)</f>
        <v/>
      </c>
      <c r="J752" s="35" t="str">
        <f>IF(SD!D748="","",SD!D748)</f>
        <v/>
      </c>
      <c r="K752" s="2"/>
    </row>
    <row r="753" spans="1:11" ht="15">
      <c r="A753" s="2"/>
      <c r="B753" s="32" t="str">
        <f>IF(E753="","",ROWS($B$6:B753))</f>
        <v/>
      </c>
      <c r="C753" s="33" t="str">
        <f>IF(OR(SD!A749=""),"",SD!A749)</f>
        <v/>
      </c>
      <c r="D753" s="33" t="str">
        <f>IF(OR(SD!C749=""),"",SD!C749)</f>
        <v/>
      </c>
      <c r="E753" s="33" t="str">
        <f>IF(OR(SD!E749=""),"",SD!E749)</f>
        <v/>
      </c>
      <c r="F753" s="33" t="str">
        <f>IF(OR(SD!G749=""),"",SD!G749)</f>
        <v/>
      </c>
      <c r="G753" s="33" t="str">
        <f>IF(OR(SD!I749=""),"",SD!I749)</f>
        <v/>
      </c>
      <c r="H753" s="33" t="str">
        <f>IF(OR(SD!O749=""),"",SD!O749)</f>
        <v/>
      </c>
      <c r="I753" s="34" t="str">
        <f>IF(OR(SD!V749=""),"",SD!V749)</f>
        <v/>
      </c>
      <c r="J753" s="35" t="str">
        <f>IF(SD!D749="","",SD!D749)</f>
        <v/>
      </c>
      <c r="K753" s="2"/>
    </row>
    <row r="754" spans="1:11" ht="15">
      <c r="A754" s="2"/>
      <c r="B754" s="32" t="str">
        <f>IF(E754="","",ROWS($B$6:B754))</f>
        <v/>
      </c>
      <c r="C754" s="33" t="str">
        <f>IF(OR(SD!A750=""),"",SD!A750)</f>
        <v/>
      </c>
      <c r="D754" s="33" t="str">
        <f>IF(OR(SD!C750=""),"",SD!C750)</f>
        <v/>
      </c>
      <c r="E754" s="33" t="str">
        <f>IF(OR(SD!E750=""),"",SD!E750)</f>
        <v/>
      </c>
      <c r="F754" s="33" t="str">
        <f>IF(OR(SD!G750=""),"",SD!G750)</f>
        <v/>
      </c>
      <c r="G754" s="33" t="str">
        <f>IF(OR(SD!I750=""),"",SD!I750)</f>
        <v/>
      </c>
      <c r="H754" s="33" t="str">
        <f>IF(OR(SD!O750=""),"",SD!O750)</f>
        <v/>
      </c>
      <c r="I754" s="34" t="str">
        <f>IF(OR(SD!V750=""),"",SD!V750)</f>
        <v/>
      </c>
      <c r="J754" s="35" t="str">
        <f>IF(SD!D750="","",SD!D750)</f>
        <v/>
      </c>
      <c r="K754" s="2"/>
    </row>
    <row r="755" spans="1:11" ht="15">
      <c r="A755" s="2"/>
      <c r="B755" s="32" t="str">
        <f>IF(E755="","",ROWS($B$6:B755))</f>
        <v/>
      </c>
      <c r="C755" s="33" t="str">
        <f>IF(OR(SD!A751=""),"",SD!A751)</f>
        <v/>
      </c>
      <c r="D755" s="33" t="str">
        <f>IF(OR(SD!C751=""),"",SD!C751)</f>
        <v/>
      </c>
      <c r="E755" s="33" t="str">
        <f>IF(OR(SD!E751=""),"",SD!E751)</f>
        <v/>
      </c>
      <c r="F755" s="33" t="str">
        <f>IF(OR(SD!G751=""),"",SD!G751)</f>
        <v/>
      </c>
      <c r="G755" s="33" t="str">
        <f>IF(OR(SD!I751=""),"",SD!I751)</f>
        <v/>
      </c>
      <c r="H755" s="33" t="str">
        <f>IF(OR(SD!O751=""),"",SD!O751)</f>
        <v/>
      </c>
      <c r="I755" s="34" t="str">
        <f>IF(OR(SD!V751=""),"",SD!V751)</f>
        <v/>
      </c>
      <c r="J755" s="35" t="str">
        <f>IF(SD!D751="","",SD!D751)</f>
        <v/>
      </c>
      <c r="K755" s="2"/>
    </row>
    <row r="756" spans="1:11" ht="15">
      <c r="A756" s="2"/>
      <c r="B756" s="32" t="str">
        <f>IF(E756="","",ROWS($B$6:B756))</f>
        <v/>
      </c>
      <c r="C756" s="33" t="str">
        <f>IF(OR(SD!A752=""),"",SD!A752)</f>
        <v/>
      </c>
      <c r="D756" s="33" t="str">
        <f>IF(OR(SD!C752=""),"",SD!C752)</f>
        <v/>
      </c>
      <c r="E756" s="33" t="str">
        <f>IF(OR(SD!E752=""),"",SD!E752)</f>
        <v/>
      </c>
      <c r="F756" s="33" t="str">
        <f>IF(OR(SD!G752=""),"",SD!G752)</f>
        <v/>
      </c>
      <c r="G756" s="33" t="str">
        <f>IF(OR(SD!I752=""),"",SD!I752)</f>
        <v/>
      </c>
      <c r="H756" s="33" t="str">
        <f>IF(OR(SD!O752=""),"",SD!O752)</f>
        <v/>
      </c>
      <c r="I756" s="34" t="str">
        <f>IF(OR(SD!V752=""),"",SD!V752)</f>
        <v/>
      </c>
      <c r="J756" s="35" t="str">
        <f>IF(SD!D752="","",SD!D752)</f>
        <v/>
      </c>
      <c r="K756" s="2"/>
    </row>
    <row r="757" spans="1:11" ht="15">
      <c r="A757" s="2"/>
      <c r="B757" s="32" t="str">
        <f>IF(E757="","",ROWS($B$6:B757))</f>
        <v/>
      </c>
      <c r="C757" s="33" t="str">
        <f>IF(OR(SD!A753=""),"",SD!A753)</f>
        <v/>
      </c>
      <c r="D757" s="33" t="str">
        <f>IF(OR(SD!C753=""),"",SD!C753)</f>
        <v/>
      </c>
      <c r="E757" s="33" t="str">
        <f>IF(OR(SD!E753=""),"",SD!E753)</f>
        <v/>
      </c>
      <c r="F757" s="33" t="str">
        <f>IF(OR(SD!G753=""),"",SD!G753)</f>
        <v/>
      </c>
      <c r="G757" s="33" t="str">
        <f>IF(OR(SD!I753=""),"",SD!I753)</f>
        <v/>
      </c>
      <c r="H757" s="33" t="str">
        <f>IF(OR(SD!O753=""),"",SD!O753)</f>
        <v/>
      </c>
      <c r="I757" s="34" t="str">
        <f>IF(OR(SD!V753=""),"",SD!V753)</f>
        <v/>
      </c>
      <c r="J757" s="35" t="str">
        <f>IF(SD!D753="","",SD!D753)</f>
        <v/>
      </c>
      <c r="K757" s="2"/>
    </row>
    <row r="758" spans="1:11" ht="15">
      <c r="A758" s="2"/>
      <c r="B758" s="32" t="str">
        <f>IF(E758="","",ROWS($B$6:B758))</f>
        <v/>
      </c>
      <c r="C758" s="33" t="str">
        <f>IF(OR(SD!A754=""),"",SD!A754)</f>
        <v/>
      </c>
      <c r="D758" s="33" t="str">
        <f>IF(OR(SD!C754=""),"",SD!C754)</f>
        <v/>
      </c>
      <c r="E758" s="33" t="str">
        <f>IF(OR(SD!E754=""),"",SD!E754)</f>
        <v/>
      </c>
      <c r="F758" s="33" t="str">
        <f>IF(OR(SD!G754=""),"",SD!G754)</f>
        <v/>
      </c>
      <c r="G758" s="33" t="str">
        <f>IF(OR(SD!I754=""),"",SD!I754)</f>
        <v/>
      </c>
      <c r="H758" s="33" t="str">
        <f>IF(OR(SD!O754=""),"",SD!O754)</f>
        <v/>
      </c>
      <c r="I758" s="34" t="str">
        <f>IF(OR(SD!V754=""),"",SD!V754)</f>
        <v/>
      </c>
      <c r="J758" s="35" t="str">
        <f>IF(SD!D754="","",SD!D754)</f>
        <v/>
      </c>
      <c r="K758" s="2"/>
    </row>
    <row r="759" spans="1:11" ht="15">
      <c r="A759" s="2"/>
      <c r="B759" s="32" t="str">
        <f>IF(E759="","",ROWS($B$6:B759))</f>
        <v/>
      </c>
      <c r="C759" s="33" t="str">
        <f>IF(OR(SD!A755=""),"",SD!A755)</f>
        <v/>
      </c>
      <c r="D759" s="33" t="str">
        <f>IF(OR(SD!C755=""),"",SD!C755)</f>
        <v/>
      </c>
      <c r="E759" s="33" t="str">
        <f>IF(OR(SD!E755=""),"",SD!E755)</f>
        <v/>
      </c>
      <c r="F759" s="33" t="str">
        <f>IF(OR(SD!G755=""),"",SD!G755)</f>
        <v/>
      </c>
      <c r="G759" s="33" t="str">
        <f>IF(OR(SD!I755=""),"",SD!I755)</f>
        <v/>
      </c>
      <c r="H759" s="33" t="str">
        <f>IF(OR(SD!O755=""),"",SD!O755)</f>
        <v/>
      </c>
      <c r="I759" s="34" t="str">
        <f>IF(OR(SD!V755=""),"",SD!V755)</f>
        <v/>
      </c>
      <c r="J759" s="35" t="str">
        <f>IF(SD!D755="","",SD!D755)</f>
        <v/>
      </c>
      <c r="K759" s="2"/>
    </row>
    <row r="760" spans="1:11" ht="15">
      <c r="A760" s="2"/>
      <c r="B760" s="32" t="str">
        <f>IF(E760="","",ROWS($B$6:B760))</f>
        <v/>
      </c>
      <c r="C760" s="33" t="str">
        <f>IF(OR(SD!A756=""),"",SD!A756)</f>
        <v/>
      </c>
      <c r="D760" s="33" t="str">
        <f>IF(OR(SD!C756=""),"",SD!C756)</f>
        <v/>
      </c>
      <c r="E760" s="33" t="str">
        <f>IF(OR(SD!E756=""),"",SD!E756)</f>
        <v/>
      </c>
      <c r="F760" s="33" t="str">
        <f>IF(OR(SD!G756=""),"",SD!G756)</f>
        <v/>
      </c>
      <c r="G760" s="33" t="str">
        <f>IF(OR(SD!I756=""),"",SD!I756)</f>
        <v/>
      </c>
      <c r="H760" s="33" t="str">
        <f>IF(OR(SD!O756=""),"",SD!O756)</f>
        <v/>
      </c>
      <c r="I760" s="34" t="str">
        <f>IF(OR(SD!V756=""),"",SD!V756)</f>
        <v/>
      </c>
      <c r="J760" s="35" t="str">
        <f>IF(SD!D756="","",SD!D756)</f>
        <v/>
      </c>
      <c r="K760" s="2"/>
    </row>
    <row r="761" spans="1:11" ht="15">
      <c r="A761" s="2"/>
      <c r="B761" s="32" t="str">
        <f>IF(E761="","",ROWS($B$6:B761))</f>
        <v/>
      </c>
      <c r="C761" s="33" t="str">
        <f>IF(OR(SD!A757=""),"",SD!A757)</f>
        <v/>
      </c>
      <c r="D761" s="33" t="str">
        <f>IF(OR(SD!C757=""),"",SD!C757)</f>
        <v/>
      </c>
      <c r="E761" s="33" t="str">
        <f>IF(OR(SD!E757=""),"",SD!E757)</f>
        <v/>
      </c>
      <c r="F761" s="33" t="str">
        <f>IF(OR(SD!G757=""),"",SD!G757)</f>
        <v/>
      </c>
      <c r="G761" s="33" t="str">
        <f>IF(OR(SD!I757=""),"",SD!I757)</f>
        <v/>
      </c>
      <c r="H761" s="33" t="str">
        <f>IF(OR(SD!O757=""),"",SD!O757)</f>
        <v/>
      </c>
      <c r="I761" s="34" t="str">
        <f>IF(OR(SD!V757=""),"",SD!V757)</f>
        <v/>
      </c>
      <c r="J761" s="35" t="str">
        <f>IF(SD!D757="","",SD!D757)</f>
        <v/>
      </c>
      <c r="K761" s="2"/>
    </row>
    <row r="762" spans="1:11" ht="15">
      <c r="A762" s="2"/>
      <c r="B762" s="32" t="str">
        <f>IF(E762="","",ROWS($B$6:B762))</f>
        <v/>
      </c>
      <c r="C762" s="33" t="str">
        <f>IF(OR(SD!A758=""),"",SD!A758)</f>
        <v/>
      </c>
      <c r="D762" s="33" t="str">
        <f>IF(OR(SD!C758=""),"",SD!C758)</f>
        <v/>
      </c>
      <c r="E762" s="33" t="str">
        <f>IF(OR(SD!E758=""),"",SD!E758)</f>
        <v/>
      </c>
      <c r="F762" s="33" t="str">
        <f>IF(OR(SD!G758=""),"",SD!G758)</f>
        <v/>
      </c>
      <c r="G762" s="33" t="str">
        <f>IF(OR(SD!I758=""),"",SD!I758)</f>
        <v/>
      </c>
      <c r="H762" s="33" t="str">
        <f>IF(OR(SD!O758=""),"",SD!O758)</f>
        <v/>
      </c>
      <c r="I762" s="34" t="str">
        <f>IF(OR(SD!V758=""),"",SD!V758)</f>
        <v/>
      </c>
      <c r="J762" s="35" t="str">
        <f>IF(SD!D758="","",SD!D758)</f>
        <v/>
      </c>
      <c r="K762" s="2"/>
    </row>
    <row r="763" spans="1:11" ht="15">
      <c r="A763" s="2"/>
      <c r="B763" s="32" t="str">
        <f>IF(E763="","",ROWS($B$6:B763))</f>
        <v/>
      </c>
      <c r="C763" s="33" t="str">
        <f>IF(OR(SD!A759=""),"",SD!A759)</f>
        <v/>
      </c>
      <c r="D763" s="33" t="str">
        <f>IF(OR(SD!C759=""),"",SD!C759)</f>
        <v/>
      </c>
      <c r="E763" s="33" t="str">
        <f>IF(OR(SD!E759=""),"",SD!E759)</f>
        <v/>
      </c>
      <c r="F763" s="33" t="str">
        <f>IF(OR(SD!G759=""),"",SD!G759)</f>
        <v/>
      </c>
      <c r="G763" s="33" t="str">
        <f>IF(OR(SD!I759=""),"",SD!I759)</f>
        <v/>
      </c>
      <c r="H763" s="33" t="str">
        <f>IF(OR(SD!O759=""),"",SD!O759)</f>
        <v/>
      </c>
      <c r="I763" s="34" t="str">
        <f>IF(OR(SD!V759=""),"",SD!V759)</f>
        <v/>
      </c>
      <c r="J763" s="35" t="str">
        <f>IF(SD!D759="","",SD!D759)</f>
        <v/>
      </c>
      <c r="K763" s="2"/>
    </row>
    <row r="764" spans="1:11" ht="15">
      <c r="A764" s="2"/>
      <c r="B764" s="32" t="str">
        <f>IF(E764="","",ROWS($B$6:B764))</f>
        <v/>
      </c>
      <c r="C764" s="33" t="str">
        <f>IF(OR(SD!A760=""),"",SD!A760)</f>
        <v/>
      </c>
      <c r="D764" s="33" t="str">
        <f>IF(OR(SD!C760=""),"",SD!C760)</f>
        <v/>
      </c>
      <c r="E764" s="33" t="str">
        <f>IF(OR(SD!E760=""),"",SD!E760)</f>
        <v/>
      </c>
      <c r="F764" s="33" t="str">
        <f>IF(OR(SD!G760=""),"",SD!G760)</f>
        <v/>
      </c>
      <c r="G764" s="33" t="str">
        <f>IF(OR(SD!I760=""),"",SD!I760)</f>
        <v/>
      </c>
      <c r="H764" s="33" t="str">
        <f>IF(OR(SD!O760=""),"",SD!O760)</f>
        <v/>
      </c>
      <c r="I764" s="34" t="str">
        <f>IF(OR(SD!V760=""),"",SD!V760)</f>
        <v/>
      </c>
      <c r="J764" s="35" t="str">
        <f>IF(SD!D760="","",SD!D760)</f>
        <v/>
      </c>
      <c r="K764" s="2"/>
    </row>
    <row r="765" spans="1:11" ht="15">
      <c r="A765" s="2"/>
      <c r="B765" s="32" t="str">
        <f>IF(E765="","",ROWS($B$6:B765))</f>
        <v/>
      </c>
      <c r="C765" s="33" t="str">
        <f>IF(OR(SD!A761=""),"",SD!A761)</f>
        <v/>
      </c>
      <c r="D765" s="33" t="str">
        <f>IF(OR(SD!C761=""),"",SD!C761)</f>
        <v/>
      </c>
      <c r="E765" s="33" t="str">
        <f>IF(OR(SD!E761=""),"",SD!E761)</f>
        <v/>
      </c>
      <c r="F765" s="33" t="str">
        <f>IF(OR(SD!G761=""),"",SD!G761)</f>
        <v/>
      </c>
      <c r="G765" s="33" t="str">
        <f>IF(OR(SD!I761=""),"",SD!I761)</f>
        <v/>
      </c>
      <c r="H765" s="33" t="str">
        <f>IF(OR(SD!O761=""),"",SD!O761)</f>
        <v/>
      </c>
      <c r="I765" s="34" t="str">
        <f>IF(OR(SD!V761=""),"",SD!V761)</f>
        <v/>
      </c>
      <c r="J765" s="35" t="str">
        <f>IF(SD!D761="","",SD!D761)</f>
        <v/>
      </c>
      <c r="K765" s="2"/>
    </row>
    <row r="766" spans="1:11" ht="15">
      <c r="A766" s="2"/>
      <c r="B766" s="32" t="str">
        <f>IF(E766="","",ROWS($B$6:B766))</f>
        <v/>
      </c>
      <c r="C766" s="33" t="str">
        <f>IF(OR(SD!A762=""),"",SD!A762)</f>
        <v/>
      </c>
      <c r="D766" s="33" t="str">
        <f>IF(OR(SD!C762=""),"",SD!C762)</f>
        <v/>
      </c>
      <c r="E766" s="33" t="str">
        <f>IF(OR(SD!E762=""),"",SD!E762)</f>
        <v/>
      </c>
      <c r="F766" s="33" t="str">
        <f>IF(OR(SD!G762=""),"",SD!G762)</f>
        <v/>
      </c>
      <c r="G766" s="33" t="str">
        <f>IF(OR(SD!I762=""),"",SD!I762)</f>
        <v/>
      </c>
      <c r="H766" s="33" t="str">
        <f>IF(OR(SD!O762=""),"",SD!O762)</f>
        <v/>
      </c>
      <c r="I766" s="34" t="str">
        <f>IF(OR(SD!V762=""),"",SD!V762)</f>
        <v/>
      </c>
      <c r="J766" s="35" t="str">
        <f>IF(SD!D762="","",SD!D762)</f>
        <v/>
      </c>
      <c r="K766" s="2"/>
    </row>
    <row r="767" spans="1:11" ht="15">
      <c r="A767" s="2"/>
      <c r="B767" s="32" t="str">
        <f>IF(E767="","",ROWS($B$6:B767))</f>
        <v/>
      </c>
      <c r="C767" s="33" t="str">
        <f>IF(OR(SD!A763=""),"",SD!A763)</f>
        <v/>
      </c>
      <c r="D767" s="33" t="str">
        <f>IF(OR(SD!C763=""),"",SD!C763)</f>
        <v/>
      </c>
      <c r="E767" s="33" t="str">
        <f>IF(OR(SD!E763=""),"",SD!E763)</f>
        <v/>
      </c>
      <c r="F767" s="33" t="str">
        <f>IF(OR(SD!G763=""),"",SD!G763)</f>
        <v/>
      </c>
      <c r="G767" s="33" t="str">
        <f>IF(OR(SD!I763=""),"",SD!I763)</f>
        <v/>
      </c>
      <c r="H767" s="33" t="str">
        <f>IF(OR(SD!O763=""),"",SD!O763)</f>
        <v/>
      </c>
      <c r="I767" s="34" t="str">
        <f>IF(OR(SD!V763=""),"",SD!V763)</f>
        <v/>
      </c>
      <c r="J767" s="35" t="str">
        <f>IF(SD!D763="","",SD!D763)</f>
        <v/>
      </c>
      <c r="K767" s="2"/>
    </row>
    <row r="768" spans="1:11" ht="15">
      <c r="A768" s="2"/>
      <c r="B768" s="32" t="str">
        <f>IF(E768="","",ROWS($B$6:B768))</f>
        <v/>
      </c>
      <c r="C768" s="33" t="str">
        <f>IF(OR(SD!A764=""),"",SD!A764)</f>
        <v/>
      </c>
      <c r="D768" s="33" t="str">
        <f>IF(OR(SD!C764=""),"",SD!C764)</f>
        <v/>
      </c>
      <c r="E768" s="33" t="str">
        <f>IF(OR(SD!E764=""),"",SD!E764)</f>
        <v/>
      </c>
      <c r="F768" s="33" t="str">
        <f>IF(OR(SD!G764=""),"",SD!G764)</f>
        <v/>
      </c>
      <c r="G768" s="33" t="str">
        <f>IF(OR(SD!I764=""),"",SD!I764)</f>
        <v/>
      </c>
      <c r="H768" s="33" t="str">
        <f>IF(OR(SD!O764=""),"",SD!O764)</f>
        <v/>
      </c>
      <c r="I768" s="34" t="str">
        <f>IF(OR(SD!V764=""),"",SD!V764)</f>
        <v/>
      </c>
      <c r="J768" s="35" t="str">
        <f>IF(SD!D764="","",SD!D764)</f>
        <v/>
      </c>
      <c r="K768" s="2"/>
    </row>
    <row r="769" spans="1:11" ht="15">
      <c r="A769" s="2"/>
      <c r="B769" s="32" t="str">
        <f>IF(E769="","",ROWS($B$6:B769))</f>
        <v/>
      </c>
      <c r="C769" s="33" t="str">
        <f>IF(OR(SD!A765=""),"",SD!A765)</f>
        <v/>
      </c>
      <c r="D769" s="33" t="str">
        <f>IF(OR(SD!C765=""),"",SD!C765)</f>
        <v/>
      </c>
      <c r="E769" s="33" t="str">
        <f>IF(OR(SD!E765=""),"",SD!E765)</f>
        <v/>
      </c>
      <c r="F769" s="33" t="str">
        <f>IF(OR(SD!G765=""),"",SD!G765)</f>
        <v/>
      </c>
      <c r="G769" s="33" t="str">
        <f>IF(OR(SD!I765=""),"",SD!I765)</f>
        <v/>
      </c>
      <c r="H769" s="33" t="str">
        <f>IF(OR(SD!O765=""),"",SD!O765)</f>
        <v/>
      </c>
      <c r="I769" s="34" t="str">
        <f>IF(OR(SD!V765=""),"",SD!V765)</f>
        <v/>
      </c>
      <c r="J769" s="35" t="str">
        <f>IF(SD!D765="","",SD!D765)</f>
        <v/>
      </c>
      <c r="K769" s="2"/>
    </row>
    <row r="770" spans="1:11" ht="15">
      <c r="A770" s="2"/>
      <c r="B770" s="32" t="str">
        <f>IF(E770="","",ROWS($B$6:B770))</f>
        <v/>
      </c>
      <c r="C770" s="33" t="str">
        <f>IF(OR(SD!A766=""),"",SD!A766)</f>
        <v/>
      </c>
      <c r="D770" s="33" t="str">
        <f>IF(OR(SD!C766=""),"",SD!C766)</f>
        <v/>
      </c>
      <c r="E770" s="33" t="str">
        <f>IF(OR(SD!E766=""),"",SD!E766)</f>
        <v/>
      </c>
      <c r="F770" s="33" t="str">
        <f>IF(OR(SD!G766=""),"",SD!G766)</f>
        <v/>
      </c>
      <c r="G770" s="33" t="str">
        <f>IF(OR(SD!I766=""),"",SD!I766)</f>
        <v/>
      </c>
      <c r="H770" s="33" t="str">
        <f>IF(OR(SD!O766=""),"",SD!O766)</f>
        <v/>
      </c>
      <c r="I770" s="34" t="str">
        <f>IF(OR(SD!V766=""),"",SD!V766)</f>
        <v/>
      </c>
      <c r="J770" s="35" t="str">
        <f>IF(SD!D766="","",SD!D766)</f>
        <v/>
      </c>
      <c r="K770" s="2"/>
    </row>
    <row r="771" spans="1:11" ht="15">
      <c r="A771" s="2"/>
      <c r="B771" s="32" t="str">
        <f>IF(E771="","",ROWS($B$6:B771))</f>
        <v/>
      </c>
      <c r="C771" s="33" t="str">
        <f>IF(OR(SD!A767=""),"",SD!A767)</f>
        <v/>
      </c>
      <c r="D771" s="33" t="str">
        <f>IF(OR(SD!C767=""),"",SD!C767)</f>
        <v/>
      </c>
      <c r="E771" s="33" t="str">
        <f>IF(OR(SD!E767=""),"",SD!E767)</f>
        <v/>
      </c>
      <c r="F771" s="33" t="str">
        <f>IF(OR(SD!G767=""),"",SD!G767)</f>
        <v/>
      </c>
      <c r="G771" s="33" t="str">
        <f>IF(OR(SD!I767=""),"",SD!I767)</f>
        <v/>
      </c>
      <c r="H771" s="33" t="str">
        <f>IF(OR(SD!O767=""),"",SD!O767)</f>
        <v/>
      </c>
      <c r="I771" s="34" t="str">
        <f>IF(OR(SD!V767=""),"",SD!V767)</f>
        <v/>
      </c>
      <c r="J771" s="35" t="str">
        <f>IF(SD!D767="","",SD!D767)</f>
        <v/>
      </c>
      <c r="K771" s="2"/>
    </row>
    <row r="772" spans="1:11" ht="15">
      <c r="A772" s="2"/>
      <c r="B772" s="32" t="str">
        <f>IF(E772="","",ROWS($B$6:B772))</f>
        <v/>
      </c>
      <c r="C772" s="33" t="str">
        <f>IF(OR(SD!A768=""),"",SD!A768)</f>
        <v/>
      </c>
      <c r="D772" s="33" t="str">
        <f>IF(OR(SD!C768=""),"",SD!C768)</f>
        <v/>
      </c>
      <c r="E772" s="33" t="str">
        <f>IF(OR(SD!E768=""),"",SD!E768)</f>
        <v/>
      </c>
      <c r="F772" s="33" t="str">
        <f>IF(OR(SD!G768=""),"",SD!G768)</f>
        <v/>
      </c>
      <c r="G772" s="33" t="str">
        <f>IF(OR(SD!I768=""),"",SD!I768)</f>
        <v/>
      </c>
      <c r="H772" s="33" t="str">
        <f>IF(OR(SD!O768=""),"",SD!O768)</f>
        <v/>
      </c>
      <c r="I772" s="34" t="str">
        <f>IF(OR(SD!V768=""),"",SD!V768)</f>
        <v/>
      </c>
      <c r="J772" s="35" t="str">
        <f>IF(SD!D768="","",SD!D768)</f>
        <v/>
      </c>
      <c r="K772" s="2"/>
    </row>
    <row r="773" spans="1:11" ht="15">
      <c r="A773" s="2"/>
      <c r="B773" s="32" t="str">
        <f>IF(E773="","",ROWS($B$6:B773))</f>
        <v/>
      </c>
      <c r="C773" s="33" t="str">
        <f>IF(OR(SD!A769=""),"",SD!A769)</f>
        <v/>
      </c>
      <c r="D773" s="33" t="str">
        <f>IF(OR(SD!C769=""),"",SD!C769)</f>
        <v/>
      </c>
      <c r="E773" s="33" t="str">
        <f>IF(OR(SD!E769=""),"",SD!E769)</f>
        <v/>
      </c>
      <c r="F773" s="33" t="str">
        <f>IF(OR(SD!G769=""),"",SD!G769)</f>
        <v/>
      </c>
      <c r="G773" s="33" t="str">
        <f>IF(OR(SD!I769=""),"",SD!I769)</f>
        <v/>
      </c>
      <c r="H773" s="33" t="str">
        <f>IF(OR(SD!O769=""),"",SD!O769)</f>
        <v/>
      </c>
      <c r="I773" s="34" t="str">
        <f>IF(OR(SD!V769=""),"",SD!V769)</f>
        <v/>
      </c>
      <c r="J773" s="35" t="str">
        <f>IF(SD!D769="","",SD!D769)</f>
        <v/>
      </c>
      <c r="K773" s="2"/>
    </row>
    <row r="774" spans="1:11" ht="15">
      <c r="A774" s="2"/>
      <c r="B774" s="32" t="str">
        <f>IF(E774="","",ROWS($B$6:B774))</f>
        <v/>
      </c>
      <c r="C774" s="33" t="str">
        <f>IF(OR(SD!A770=""),"",SD!A770)</f>
        <v/>
      </c>
      <c r="D774" s="33" t="str">
        <f>IF(OR(SD!C770=""),"",SD!C770)</f>
        <v/>
      </c>
      <c r="E774" s="33" t="str">
        <f>IF(OR(SD!E770=""),"",SD!E770)</f>
        <v/>
      </c>
      <c r="F774" s="33" t="str">
        <f>IF(OR(SD!G770=""),"",SD!G770)</f>
        <v/>
      </c>
      <c r="G774" s="33" t="str">
        <f>IF(OR(SD!I770=""),"",SD!I770)</f>
        <v/>
      </c>
      <c r="H774" s="33" t="str">
        <f>IF(OR(SD!O770=""),"",SD!O770)</f>
        <v/>
      </c>
      <c r="I774" s="34" t="str">
        <f>IF(OR(SD!V770=""),"",SD!V770)</f>
        <v/>
      </c>
      <c r="J774" s="35" t="str">
        <f>IF(SD!D770="","",SD!D770)</f>
        <v/>
      </c>
      <c r="K774" s="2"/>
    </row>
    <row r="775" spans="1:11" ht="15">
      <c r="A775" s="2"/>
      <c r="B775" s="32" t="str">
        <f>IF(E775="","",ROWS($B$6:B775))</f>
        <v/>
      </c>
      <c r="C775" s="33" t="str">
        <f>IF(OR(SD!A771=""),"",SD!A771)</f>
        <v/>
      </c>
      <c r="D775" s="33" t="str">
        <f>IF(OR(SD!C771=""),"",SD!C771)</f>
        <v/>
      </c>
      <c r="E775" s="33" t="str">
        <f>IF(OR(SD!E771=""),"",SD!E771)</f>
        <v/>
      </c>
      <c r="F775" s="33" t="str">
        <f>IF(OR(SD!G771=""),"",SD!G771)</f>
        <v/>
      </c>
      <c r="G775" s="33" t="str">
        <f>IF(OR(SD!I771=""),"",SD!I771)</f>
        <v/>
      </c>
      <c r="H775" s="33" t="str">
        <f>IF(OR(SD!O771=""),"",SD!O771)</f>
        <v/>
      </c>
      <c r="I775" s="34" t="str">
        <f>IF(OR(SD!V771=""),"",SD!V771)</f>
        <v/>
      </c>
      <c r="J775" s="35" t="str">
        <f>IF(SD!D771="","",SD!D771)</f>
        <v/>
      </c>
      <c r="K775" s="2"/>
    </row>
    <row r="776" spans="1:11" ht="15">
      <c r="A776" s="2"/>
      <c r="B776" s="32" t="str">
        <f>IF(E776="","",ROWS($B$6:B776))</f>
        <v/>
      </c>
      <c r="C776" s="33" t="str">
        <f>IF(OR(SD!A772=""),"",SD!A772)</f>
        <v/>
      </c>
      <c r="D776" s="33" t="str">
        <f>IF(OR(SD!C772=""),"",SD!C772)</f>
        <v/>
      </c>
      <c r="E776" s="33" t="str">
        <f>IF(OR(SD!E772=""),"",SD!E772)</f>
        <v/>
      </c>
      <c r="F776" s="33" t="str">
        <f>IF(OR(SD!G772=""),"",SD!G772)</f>
        <v/>
      </c>
      <c r="G776" s="33" t="str">
        <f>IF(OR(SD!I772=""),"",SD!I772)</f>
        <v/>
      </c>
      <c r="H776" s="33" t="str">
        <f>IF(OR(SD!O772=""),"",SD!O772)</f>
        <v/>
      </c>
      <c r="I776" s="34" t="str">
        <f>IF(OR(SD!V772=""),"",SD!V772)</f>
        <v/>
      </c>
      <c r="J776" s="35" t="str">
        <f>IF(SD!D772="","",SD!D772)</f>
        <v/>
      </c>
      <c r="K776" s="2"/>
    </row>
    <row r="777" spans="1:11" ht="15">
      <c r="A777" s="2"/>
      <c r="B777" s="32" t="str">
        <f>IF(E777="","",ROWS($B$6:B777))</f>
        <v/>
      </c>
      <c r="C777" s="33" t="str">
        <f>IF(OR(SD!A773=""),"",SD!A773)</f>
        <v/>
      </c>
      <c r="D777" s="33" t="str">
        <f>IF(OR(SD!C773=""),"",SD!C773)</f>
        <v/>
      </c>
      <c r="E777" s="33" t="str">
        <f>IF(OR(SD!E773=""),"",SD!E773)</f>
        <v/>
      </c>
      <c r="F777" s="33" t="str">
        <f>IF(OR(SD!G773=""),"",SD!G773)</f>
        <v/>
      </c>
      <c r="G777" s="33" t="str">
        <f>IF(OR(SD!I773=""),"",SD!I773)</f>
        <v/>
      </c>
      <c r="H777" s="33" t="str">
        <f>IF(OR(SD!O773=""),"",SD!O773)</f>
        <v/>
      </c>
      <c r="I777" s="34" t="str">
        <f>IF(OR(SD!V773=""),"",SD!V773)</f>
        <v/>
      </c>
      <c r="J777" s="35" t="str">
        <f>IF(SD!D773="","",SD!D773)</f>
        <v/>
      </c>
      <c r="K777" s="2"/>
    </row>
    <row r="778" spans="1:11" ht="15">
      <c r="A778" s="2"/>
      <c r="B778" s="32" t="str">
        <f>IF(E778="","",ROWS($B$6:B778))</f>
        <v/>
      </c>
      <c r="C778" s="33" t="str">
        <f>IF(OR(SD!A774=""),"",SD!A774)</f>
        <v/>
      </c>
      <c r="D778" s="33" t="str">
        <f>IF(OR(SD!C774=""),"",SD!C774)</f>
        <v/>
      </c>
      <c r="E778" s="33" t="str">
        <f>IF(OR(SD!E774=""),"",SD!E774)</f>
        <v/>
      </c>
      <c r="F778" s="33" t="str">
        <f>IF(OR(SD!G774=""),"",SD!G774)</f>
        <v/>
      </c>
      <c r="G778" s="33" t="str">
        <f>IF(OR(SD!I774=""),"",SD!I774)</f>
        <v/>
      </c>
      <c r="H778" s="33" t="str">
        <f>IF(OR(SD!O774=""),"",SD!O774)</f>
        <v/>
      </c>
      <c r="I778" s="34" t="str">
        <f>IF(OR(SD!V774=""),"",SD!V774)</f>
        <v/>
      </c>
      <c r="J778" s="35" t="str">
        <f>IF(SD!D774="","",SD!D774)</f>
        <v/>
      </c>
      <c r="K778" s="2"/>
    </row>
    <row r="779" spans="1:11" ht="15">
      <c r="A779" s="2"/>
      <c r="B779" s="32" t="str">
        <f>IF(E779="","",ROWS($B$6:B779))</f>
        <v/>
      </c>
      <c r="C779" s="33" t="str">
        <f>IF(OR(SD!A775=""),"",SD!A775)</f>
        <v/>
      </c>
      <c r="D779" s="33" t="str">
        <f>IF(OR(SD!C775=""),"",SD!C775)</f>
        <v/>
      </c>
      <c r="E779" s="33" t="str">
        <f>IF(OR(SD!E775=""),"",SD!E775)</f>
        <v/>
      </c>
      <c r="F779" s="33" t="str">
        <f>IF(OR(SD!G775=""),"",SD!G775)</f>
        <v/>
      </c>
      <c r="G779" s="33" t="str">
        <f>IF(OR(SD!I775=""),"",SD!I775)</f>
        <v/>
      </c>
      <c r="H779" s="33" t="str">
        <f>IF(OR(SD!O775=""),"",SD!O775)</f>
        <v/>
      </c>
      <c r="I779" s="34" t="str">
        <f>IF(OR(SD!V775=""),"",SD!V775)</f>
        <v/>
      </c>
      <c r="J779" s="35" t="str">
        <f>IF(SD!D775="","",SD!D775)</f>
        <v/>
      </c>
      <c r="K779" s="2"/>
    </row>
    <row r="780" spans="1:11" ht="15">
      <c r="A780" s="2"/>
      <c r="B780" s="32" t="str">
        <f>IF(E780="","",ROWS($B$6:B780))</f>
        <v/>
      </c>
      <c r="C780" s="33" t="str">
        <f>IF(OR(SD!A776=""),"",SD!A776)</f>
        <v/>
      </c>
      <c r="D780" s="33" t="str">
        <f>IF(OR(SD!C776=""),"",SD!C776)</f>
        <v/>
      </c>
      <c r="E780" s="33" t="str">
        <f>IF(OR(SD!E776=""),"",SD!E776)</f>
        <v/>
      </c>
      <c r="F780" s="33" t="str">
        <f>IF(OR(SD!G776=""),"",SD!G776)</f>
        <v/>
      </c>
      <c r="G780" s="33" t="str">
        <f>IF(OR(SD!I776=""),"",SD!I776)</f>
        <v/>
      </c>
      <c r="H780" s="33" t="str">
        <f>IF(OR(SD!O776=""),"",SD!O776)</f>
        <v/>
      </c>
      <c r="I780" s="34" t="str">
        <f>IF(OR(SD!V776=""),"",SD!V776)</f>
        <v/>
      </c>
      <c r="J780" s="35" t="str">
        <f>IF(SD!D776="","",SD!D776)</f>
        <v/>
      </c>
      <c r="K780" s="2"/>
    </row>
    <row r="781" spans="1:11" ht="15">
      <c r="A781" s="2"/>
      <c r="B781" s="32" t="str">
        <f>IF(E781="","",ROWS($B$6:B781))</f>
        <v/>
      </c>
      <c r="C781" s="33" t="str">
        <f>IF(OR(SD!A777=""),"",SD!A777)</f>
        <v/>
      </c>
      <c r="D781" s="33" t="str">
        <f>IF(OR(SD!C777=""),"",SD!C777)</f>
        <v/>
      </c>
      <c r="E781" s="33" t="str">
        <f>IF(OR(SD!E777=""),"",SD!E777)</f>
        <v/>
      </c>
      <c r="F781" s="33" t="str">
        <f>IF(OR(SD!G777=""),"",SD!G777)</f>
        <v/>
      </c>
      <c r="G781" s="33" t="str">
        <f>IF(OR(SD!I777=""),"",SD!I777)</f>
        <v/>
      </c>
      <c r="H781" s="33" t="str">
        <f>IF(OR(SD!O777=""),"",SD!O777)</f>
        <v/>
      </c>
      <c r="I781" s="34" t="str">
        <f>IF(OR(SD!V777=""),"",SD!V777)</f>
        <v/>
      </c>
      <c r="J781" s="35" t="str">
        <f>IF(SD!D777="","",SD!D777)</f>
        <v/>
      </c>
      <c r="K781" s="2"/>
    </row>
    <row r="782" spans="1:11" ht="15">
      <c r="A782" s="2"/>
      <c r="B782" s="32" t="str">
        <f>IF(E782="","",ROWS($B$6:B782))</f>
        <v/>
      </c>
      <c r="C782" s="33" t="str">
        <f>IF(OR(SD!A778=""),"",SD!A778)</f>
        <v/>
      </c>
      <c r="D782" s="33" t="str">
        <f>IF(OR(SD!C778=""),"",SD!C778)</f>
        <v/>
      </c>
      <c r="E782" s="33" t="str">
        <f>IF(OR(SD!E778=""),"",SD!E778)</f>
        <v/>
      </c>
      <c r="F782" s="33" t="str">
        <f>IF(OR(SD!G778=""),"",SD!G778)</f>
        <v/>
      </c>
      <c r="G782" s="33" t="str">
        <f>IF(OR(SD!I778=""),"",SD!I778)</f>
        <v/>
      </c>
      <c r="H782" s="33" t="str">
        <f>IF(OR(SD!O778=""),"",SD!O778)</f>
        <v/>
      </c>
      <c r="I782" s="34" t="str">
        <f>IF(OR(SD!V778=""),"",SD!V778)</f>
        <v/>
      </c>
      <c r="J782" s="35" t="str">
        <f>IF(SD!D778="","",SD!D778)</f>
        <v/>
      </c>
      <c r="K782" s="2"/>
    </row>
    <row r="783" spans="1:11" ht="15">
      <c r="A783" s="2"/>
      <c r="B783" s="32" t="str">
        <f>IF(E783="","",ROWS($B$6:B783))</f>
        <v/>
      </c>
      <c r="C783" s="33" t="str">
        <f>IF(OR(SD!A779=""),"",SD!A779)</f>
        <v/>
      </c>
      <c r="D783" s="33" t="str">
        <f>IF(OR(SD!C779=""),"",SD!C779)</f>
        <v/>
      </c>
      <c r="E783" s="33" t="str">
        <f>IF(OR(SD!E779=""),"",SD!E779)</f>
        <v/>
      </c>
      <c r="F783" s="33" t="str">
        <f>IF(OR(SD!G779=""),"",SD!G779)</f>
        <v/>
      </c>
      <c r="G783" s="33" t="str">
        <f>IF(OR(SD!I779=""),"",SD!I779)</f>
        <v/>
      </c>
      <c r="H783" s="33" t="str">
        <f>IF(OR(SD!O779=""),"",SD!O779)</f>
        <v/>
      </c>
      <c r="I783" s="34" t="str">
        <f>IF(OR(SD!V779=""),"",SD!V779)</f>
        <v/>
      </c>
      <c r="J783" s="35" t="str">
        <f>IF(SD!D779="","",SD!D779)</f>
        <v/>
      </c>
      <c r="K783" s="2"/>
    </row>
    <row r="784" spans="1:11" ht="15">
      <c r="A784" s="2"/>
      <c r="B784" s="32" t="str">
        <f>IF(E784="","",ROWS($B$6:B784))</f>
        <v/>
      </c>
      <c r="C784" s="33" t="str">
        <f>IF(OR(SD!A780=""),"",SD!A780)</f>
        <v/>
      </c>
      <c r="D784" s="33" t="str">
        <f>IF(OR(SD!C780=""),"",SD!C780)</f>
        <v/>
      </c>
      <c r="E784" s="33" t="str">
        <f>IF(OR(SD!E780=""),"",SD!E780)</f>
        <v/>
      </c>
      <c r="F784" s="33" t="str">
        <f>IF(OR(SD!G780=""),"",SD!G780)</f>
        <v/>
      </c>
      <c r="G784" s="33" t="str">
        <f>IF(OR(SD!I780=""),"",SD!I780)</f>
        <v/>
      </c>
      <c r="H784" s="33" t="str">
        <f>IF(OR(SD!O780=""),"",SD!O780)</f>
        <v/>
      </c>
      <c r="I784" s="34" t="str">
        <f>IF(OR(SD!V780=""),"",SD!V780)</f>
        <v/>
      </c>
      <c r="J784" s="35" t="str">
        <f>IF(SD!D780="","",SD!D780)</f>
        <v/>
      </c>
      <c r="K784" s="2"/>
    </row>
    <row r="785" spans="1:11" ht="15">
      <c r="A785" s="2"/>
      <c r="B785" s="32" t="str">
        <f>IF(E785="","",ROWS($B$6:B785))</f>
        <v/>
      </c>
      <c r="C785" s="33" t="str">
        <f>IF(OR(SD!A781=""),"",SD!A781)</f>
        <v/>
      </c>
      <c r="D785" s="33" t="str">
        <f>IF(OR(SD!C781=""),"",SD!C781)</f>
        <v/>
      </c>
      <c r="E785" s="33" t="str">
        <f>IF(OR(SD!E781=""),"",SD!E781)</f>
        <v/>
      </c>
      <c r="F785" s="33" t="str">
        <f>IF(OR(SD!G781=""),"",SD!G781)</f>
        <v/>
      </c>
      <c r="G785" s="33" t="str">
        <f>IF(OR(SD!I781=""),"",SD!I781)</f>
        <v/>
      </c>
      <c r="H785" s="33" t="str">
        <f>IF(OR(SD!O781=""),"",SD!O781)</f>
        <v/>
      </c>
      <c r="I785" s="34" t="str">
        <f>IF(OR(SD!V781=""),"",SD!V781)</f>
        <v/>
      </c>
      <c r="J785" s="35" t="str">
        <f>IF(SD!D781="","",SD!D781)</f>
        <v/>
      </c>
      <c r="K785" s="2"/>
    </row>
    <row r="786" spans="1:11" ht="15">
      <c r="A786" s="2"/>
      <c r="B786" s="32" t="str">
        <f>IF(E786="","",ROWS($B$6:B786))</f>
        <v/>
      </c>
      <c r="C786" s="33" t="str">
        <f>IF(OR(SD!A782=""),"",SD!A782)</f>
        <v/>
      </c>
      <c r="D786" s="33" t="str">
        <f>IF(OR(SD!C782=""),"",SD!C782)</f>
        <v/>
      </c>
      <c r="E786" s="33" t="str">
        <f>IF(OR(SD!E782=""),"",SD!E782)</f>
        <v/>
      </c>
      <c r="F786" s="33" t="str">
        <f>IF(OR(SD!G782=""),"",SD!G782)</f>
        <v/>
      </c>
      <c r="G786" s="33" t="str">
        <f>IF(OR(SD!I782=""),"",SD!I782)</f>
        <v/>
      </c>
      <c r="H786" s="33" t="str">
        <f>IF(OR(SD!O782=""),"",SD!O782)</f>
        <v/>
      </c>
      <c r="I786" s="34" t="str">
        <f>IF(OR(SD!V782=""),"",SD!V782)</f>
        <v/>
      </c>
      <c r="J786" s="35" t="str">
        <f>IF(SD!D782="","",SD!D782)</f>
        <v/>
      </c>
      <c r="K786" s="2"/>
    </row>
    <row r="787" spans="1:11" ht="15">
      <c r="A787" s="2"/>
      <c r="B787" s="32" t="str">
        <f>IF(E787="","",ROWS($B$6:B787))</f>
        <v/>
      </c>
      <c r="C787" s="33" t="str">
        <f>IF(OR(SD!A783=""),"",SD!A783)</f>
        <v/>
      </c>
      <c r="D787" s="33" t="str">
        <f>IF(OR(SD!C783=""),"",SD!C783)</f>
        <v/>
      </c>
      <c r="E787" s="33" t="str">
        <f>IF(OR(SD!E783=""),"",SD!E783)</f>
        <v/>
      </c>
      <c r="F787" s="33" t="str">
        <f>IF(OR(SD!G783=""),"",SD!G783)</f>
        <v/>
      </c>
      <c r="G787" s="33" t="str">
        <f>IF(OR(SD!I783=""),"",SD!I783)</f>
        <v/>
      </c>
      <c r="H787" s="33" t="str">
        <f>IF(OR(SD!O783=""),"",SD!O783)</f>
        <v/>
      </c>
      <c r="I787" s="34" t="str">
        <f>IF(OR(SD!V783=""),"",SD!V783)</f>
        <v/>
      </c>
      <c r="J787" s="35" t="str">
        <f>IF(SD!D783="","",SD!D783)</f>
        <v/>
      </c>
      <c r="K787" s="2"/>
    </row>
    <row r="788" spans="1:11" ht="15">
      <c r="A788" s="2"/>
      <c r="B788" s="32" t="str">
        <f>IF(E788="","",ROWS($B$6:B788))</f>
        <v/>
      </c>
      <c r="C788" s="33" t="str">
        <f>IF(OR(SD!A784=""),"",SD!A784)</f>
        <v/>
      </c>
      <c r="D788" s="33" t="str">
        <f>IF(OR(SD!C784=""),"",SD!C784)</f>
        <v/>
      </c>
      <c r="E788" s="33" t="str">
        <f>IF(OR(SD!E784=""),"",SD!E784)</f>
        <v/>
      </c>
      <c r="F788" s="33" t="str">
        <f>IF(OR(SD!G784=""),"",SD!G784)</f>
        <v/>
      </c>
      <c r="G788" s="33" t="str">
        <f>IF(OR(SD!I784=""),"",SD!I784)</f>
        <v/>
      </c>
      <c r="H788" s="33" t="str">
        <f>IF(OR(SD!O784=""),"",SD!O784)</f>
        <v/>
      </c>
      <c r="I788" s="34" t="str">
        <f>IF(OR(SD!V784=""),"",SD!V784)</f>
        <v/>
      </c>
      <c r="J788" s="35" t="str">
        <f>IF(SD!D784="","",SD!D784)</f>
        <v/>
      </c>
      <c r="K788" s="2"/>
    </row>
    <row r="789" spans="1:11" ht="15">
      <c r="A789" s="2"/>
      <c r="B789" s="32" t="str">
        <f>IF(E789="","",ROWS($B$6:B789))</f>
        <v/>
      </c>
      <c r="C789" s="33" t="str">
        <f>IF(OR(SD!A785=""),"",SD!A785)</f>
        <v/>
      </c>
      <c r="D789" s="33" t="str">
        <f>IF(OR(SD!C785=""),"",SD!C785)</f>
        <v/>
      </c>
      <c r="E789" s="33" t="str">
        <f>IF(OR(SD!E785=""),"",SD!E785)</f>
        <v/>
      </c>
      <c r="F789" s="33" t="str">
        <f>IF(OR(SD!G785=""),"",SD!G785)</f>
        <v/>
      </c>
      <c r="G789" s="33" t="str">
        <f>IF(OR(SD!I785=""),"",SD!I785)</f>
        <v/>
      </c>
      <c r="H789" s="33" t="str">
        <f>IF(OR(SD!O785=""),"",SD!O785)</f>
        <v/>
      </c>
      <c r="I789" s="34" t="str">
        <f>IF(OR(SD!V785=""),"",SD!V785)</f>
        <v/>
      </c>
      <c r="J789" s="35" t="str">
        <f>IF(SD!D785="","",SD!D785)</f>
        <v/>
      </c>
      <c r="K789" s="2"/>
    </row>
    <row r="790" spans="1:11" ht="15">
      <c r="A790" s="2"/>
      <c r="B790" s="32" t="str">
        <f>IF(E790="","",ROWS($B$6:B790))</f>
        <v/>
      </c>
      <c r="C790" s="33" t="str">
        <f>IF(OR(SD!A786=""),"",SD!A786)</f>
        <v/>
      </c>
      <c r="D790" s="33" t="str">
        <f>IF(OR(SD!C786=""),"",SD!C786)</f>
        <v/>
      </c>
      <c r="E790" s="33" t="str">
        <f>IF(OR(SD!E786=""),"",SD!E786)</f>
        <v/>
      </c>
      <c r="F790" s="33" t="str">
        <f>IF(OR(SD!G786=""),"",SD!G786)</f>
        <v/>
      </c>
      <c r="G790" s="33" t="str">
        <f>IF(OR(SD!I786=""),"",SD!I786)</f>
        <v/>
      </c>
      <c r="H790" s="33" t="str">
        <f>IF(OR(SD!O786=""),"",SD!O786)</f>
        <v/>
      </c>
      <c r="I790" s="34" t="str">
        <f>IF(OR(SD!V786=""),"",SD!V786)</f>
        <v/>
      </c>
      <c r="J790" s="35" t="str">
        <f>IF(SD!D786="","",SD!D786)</f>
        <v/>
      </c>
      <c r="K790" s="2"/>
    </row>
    <row r="791" spans="1:11" ht="15">
      <c r="A791" s="2"/>
      <c r="B791" s="32" t="str">
        <f>IF(E791="","",ROWS($B$6:B791))</f>
        <v/>
      </c>
      <c r="C791" s="33" t="str">
        <f>IF(OR(SD!A787=""),"",SD!A787)</f>
        <v/>
      </c>
      <c r="D791" s="33" t="str">
        <f>IF(OR(SD!C787=""),"",SD!C787)</f>
        <v/>
      </c>
      <c r="E791" s="33" t="str">
        <f>IF(OR(SD!E787=""),"",SD!E787)</f>
        <v/>
      </c>
      <c r="F791" s="33" t="str">
        <f>IF(OR(SD!G787=""),"",SD!G787)</f>
        <v/>
      </c>
      <c r="G791" s="33" t="str">
        <f>IF(OR(SD!I787=""),"",SD!I787)</f>
        <v/>
      </c>
      <c r="H791" s="33" t="str">
        <f>IF(OR(SD!O787=""),"",SD!O787)</f>
        <v/>
      </c>
      <c r="I791" s="34" t="str">
        <f>IF(OR(SD!V787=""),"",SD!V787)</f>
        <v/>
      </c>
      <c r="J791" s="35" t="str">
        <f>IF(SD!D787="","",SD!D787)</f>
        <v/>
      </c>
      <c r="K791" s="2"/>
    </row>
    <row r="792" spans="1:11" ht="15">
      <c r="A792" s="2"/>
      <c r="B792" s="32" t="str">
        <f>IF(E792="","",ROWS($B$6:B792))</f>
        <v/>
      </c>
      <c r="C792" s="33" t="str">
        <f>IF(OR(SD!A788=""),"",SD!A788)</f>
        <v/>
      </c>
      <c r="D792" s="33" t="str">
        <f>IF(OR(SD!C788=""),"",SD!C788)</f>
        <v/>
      </c>
      <c r="E792" s="33" t="str">
        <f>IF(OR(SD!E788=""),"",SD!E788)</f>
        <v/>
      </c>
      <c r="F792" s="33" t="str">
        <f>IF(OR(SD!G788=""),"",SD!G788)</f>
        <v/>
      </c>
      <c r="G792" s="33" t="str">
        <f>IF(OR(SD!I788=""),"",SD!I788)</f>
        <v/>
      </c>
      <c r="H792" s="33" t="str">
        <f>IF(OR(SD!O788=""),"",SD!O788)</f>
        <v/>
      </c>
      <c r="I792" s="34" t="str">
        <f>IF(OR(SD!V788=""),"",SD!V788)</f>
        <v/>
      </c>
      <c r="J792" s="35" t="str">
        <f>IF(SD!D788="","",SD!D788)</f>
        <v/>
      </c>
      <c r="K792" s="2"/>
    </row>
    <row r="793" spans="1:11" ht="15">
      <c r="A793" s="2"/>
      <c r="B793" s="32" t="str">
        <f>IF(E793="","",ROWS($B$6:B793))</f>
        <v/>
      </c>
      <c r="C793" s="33" t="str">
        <f>IF(OR(SD!A789=""),"",SD!A789)</f>
        <v/>
      </c>
      <c r="D793" s="33" t="str">
        <f>IF(OR(SD!C789=""),"",SD!C789)</f>
        <v/>
      </c>
      <c r="E793" s="33" t="str">
        <f>IF(OR(SD!E789=""),"",SD!E789)</f>
        <v/>
      </c>
      <c r="F793" s="33" t="str">
        <f>IF(OR(SD!G789=""),"",SD!G789)</f>
        <v/>
      </c>
      <c r="G793" s="33" t="str">
        <f>IF(OR(SD!I789=""),"",SD!I789)</f>
        <v/>
      </c>
      <c r="H793" s="33" t="str">
        <f>IF(OR(SD!O789=""),"",SD!O789)</f>
        <v/>
      </c>
      <c r="I793" s="34" t="str">
        <f>IF(OR(SD!V789=""),"",SD!V789)</f>
        <v/>
      </c>
      <c r="J793" s="35" t="str">
        <f>IF(SD!D789="","",SD!D789)</f>
        <v/>
      </c>
      <c r="K793" s="2"/>
    </row>
    <row r="794" spans="1:11" ht="15">
      <c r="A794" s="2"/>
      <c r="B794" s="32" t="str">
        <f>IF(E794="","",ROWS($B$6:B794))</f>
        <v/>
      </c>
      <c r="C794" s="33" t="str">
        <f>IF(OR(SD!A790=""),"",SD!A790)</f>
        <v/>
      </c>
      <c r="D794" s="33" t="str">
        <f>IF(OR(SD!C790=""),"",SD!C790)</f>
        <v/>
      </c>
      <c r="E794" s="33" t="str">
        <f>IF(OR(SD!E790=""),"",SD!E790)</f>
        <v/>
      </c>
      <c r="F794" s="33" t="str">
        <f>IF(OR(SD!G790=""),"",SD!G790)</f>
        <v/>
      </c>
      <c r="G794" s="33" t="str">
        <f>IF(OR(SD!I790=""),"",SD!I790)</f>
        <v/>
      </c>
      <c r="H794" s="33" t="str">
        <f>IF(OR(SD!O790=""),"",SD!O790)</f>
        <v/>
      </c>
      <c r="I794" s="34" t="str">
        <f>IF(OR(SD!V790=""),"",SD!V790)</f>
        <v/>
      </c>
      <c r="J794" s="35" t="str">
        <f>IF(SD!D790="","",SD!D790)</f>
        <v/>
      </c>
      <c r="K794" s="2"/>
    </row>
    <row r="795" spans="1:11" ht="15">
      <c r="A795" s="2"/>
      <c r="B795" s="32" t="str">
        <f>IF(E795="","",ROWS($B$6:B795))</f>
        <v/>
      </c>
      <c r="C795" s="33" t="str">
        <f>IF(OR(SD!A791=""),"",SD!A791)</f>
        <v/>
      </c>
      <c r="D795" s="33" t="str">
        <f>IF(OR(SD!C791=""),"",SD!C791)</f>
        <v/>
      </c>
      <c r="E795" s="33" t="str">
        <f>IF(OR(SD!E791=""),"",SD!E791)</f>
        <v/>
      </c>
      <c r="F795" s="33" t="str">
        <f>IF(OR(SD!G791=""),"",SD!G791)</f>
        <v/>
      </c>
      <c r="G795" s="33" t="str">
        <f>IF(OR(SD!I791=""),"",SD!I791)</f>
        <v/>
      </c>
      <c r="H795" s="33" t="str">
        <f>IF(OR(SD!O791=""),"",SD!O791)</f>
        <v/>
      </c>
      <c r="I795" s="34" t="str">
        <f>IF(OR(SD!V791=""),"",SD!V791)</f>
        <v/>
      </c>
      <c r="J795" s="35" t="str">
        <f>IF(SD!D791="","",SD!D791)</f>
        <v/>
      </c>
      <c r="K795" s="2"/>
    </row>
    <row r="796" spans="1:11" ht="15">
      <c r="A796" s="2"/>
      <c r="B796" s="32" t="str">
        <f>IF(E796="","",ROWS($B$6:B796))</f>
        <v/>
      </c>
      <c r="C796" s="33" t="str">
        <f>IF(OR(SD!A792=""),"",SD!A792)</f>
        <v/>
      </c>
      <c r="D796" s="33" t="str">
        <f>IF(OR(SD!C792=""),"",SD!C792)</f>
        <v/>
      </c>
      <c r="E796" s="33" t="str">
        <f>IF(OR(SD!E792=""),"",SD!E792)</f>
        <v/>
      </c>
      <c r="F796" s="33" t="str">
        <f>IF(OR(SD!G792=""),"",SD!G792)</f>
        <v/>
      </c>
      <c r="G796" s="33" t="str">
        <f>IF(OR(SD!I792=""),"",SD!I792)</f>
        <v/>
      </c>
      <c r="H796" s="33" t="str">
        <f>IF(OR(SD!O792=""),"",SD!O792)</f>
        <v/>
      </c>
      <c r="I796" s="34" t="str">
        <f>IF(OR(SD!V792=""),"",SD!V792)</f>
        <v/>
      </c>
      <c r="J796" s="35" t="str">
        <f>IF(SD!D792="","",SD!D792)</f>
        <v/>
      </c>
      <c r="K796" s="2"/>
    </row>
    <row r="797" spans="1:11" ht="15">
      <c r="A797" s="2"/>
      <c r="B797" s="32" t="str">
        <f>IF(E797="","",ROWS($B$6:B797))</f>
        <v/>
      </c>
      <c r="C797" s="33" t="str">
        <f>IF(OR(SD!A793=""),"",SD!A793)</f>
        <v/>
      </c>
      <c r="D797" s="33" t="str">
        <f>IF(OR(SD!C793=""),"",SD!C793)</f>
        <v/>
      </c>
      <c r="E797" s="33" t="str">
        <f>IF(OR(SD!E793=""),"",SD!E793)</f>
        <v/>
      </c>
      <c r="F797" s="33" t="str">
        <f>IF(OR(SD!G793=""),"",SD!G793)</f>
        <v/>
      </c>
      <c r="G797" s="33" t="str">
        <f>IF(OR(SD!I793=""),"",SD!I793)</f>
        <v/>
      </c>
      <c r="H797" s="33" t="str">
        <f>IF(OR(SD!O793=""),"",SD!O793)</f>
        <v/>
      </c>
      <c r="I797" s="34" t="str">
        <f>IF(OR(SD!V793=""),"",SD!V793)</f>
        <v/>
      </c>
      <c r="J797" s="35" t="str">
        <f>IF(SD!D793="","",SD!D793)</f>
        <v/>
      </c>
      <c r="K797" s="2"/>
    </row>
    <row r="798" spans="1:11" ht="15">
      <c r="A798" s="2"/>
      <c r="B798" s="32" t="str">
        <f>IF(E798="","",ROWS($B$6:B798))</f>
        <v/>
      </c>
      <c r="C798" s="33" t="str">
        <f>IF(OR(SD!A794=""),"",SD!A794)</f>
        <v/>
      </c>
      <c r="D798" s="33" t="str">
        <f>IF(OR(SD!C794=""),"",SD!C794)</f>
        <v/>
      </c>
      <c r="E798" s="33" t="str">
        <f>IF(OR(SD!E794=""),"",SD!E794)</f>
        <v/>
      </c>
      <c r="F798" s="33" t="str">
        <f>IF(OR(SD!G794=""),"",SD!G794)</f>
        <v/>
      </c>
      <c r="G798" s="33" t="str">
        <f>IF(OR(SD!I794=""),"",SD!I794)</f>
        <v/>
      </c>
      <c r="H798" s="33" t="str">
        <f>IF(OR(SD!O794=""),"",SD!O794)</f>
        <v/>
      </c>
      <c r="I798" s="34" t="str">
        <f>IF(OR(SD!V794=""),"",SD!V794)</f>
        <v/>
      </c>
      <c r="J798" s="35" t="str">
        <f>IF(SD!D794="","",SD!D794)</f>
        <v/>
      </c>
      <c r="K798" s="2"/>
    </row>
    <row r="799" spans="1:11" ht="15">
      <c r="A799" s="2"/>
      <c r="B799" s="32" t="str">
        <f>IF(E799="","",ROWS($B$6:B799))</f>
        <v/>
      </c>
      <c r="C799" s="33" t="str">
        <f>IF(OR(SD!A795=""),"",SD!A795)</f>
        <v/>
      </c>
      <c r="D799" s="33" t="str">
        <f>IF(OR(SD!C795=""),"",SD!C795)</f>
        <v/>
      </c>
      <c r="E799" s="33" t="str">
        <f>IF(OR(SD!E795=""),"",SD!E795)</f>
        <v/>
      </c>
      <c r="F799" s="33" t="str">
        <f>IF(OR(SD!G795=""),"",SD!G795)</f>
        <v/>
      </c>
      <c r="G799" s="33" t="str">
        <f>IF(OR(SD!I795=""),"",SD!I795)</f>
        <v/>
      </c>
      <c r="H799" s="33" t="str">
        <f>IF(OR(SD!O795=""),"",SD!O795)</f>
        <v/>
      </c>
      <c r="I799" s="34" t="str">
        <f>IF(OR(SD!V795=""),"",SD!V795)</f>
        <v/>
      </c>
      <c r="J799" s="35" t="str">
        <f>IF(SD!D795="","",SD!D795)</f>
        <v/>
      </c>
      <c r="K799" s="2"/>
    </row>
    <row r="800" spans="1:11" ht="15">
      <c r="A800" s="2"/>
      <c r="B800" s="32" t="str">
        <f>IF(E800="","",ROWS($B$6:B800))</f>
        <v/>
      </c>
      <c r="C800" s="33" t="str">
        <f>IF(OR(SD!A796=""),"",SD!A796)</f>
        <v/>
      </c>
      <c r="D800" s="33" t="str">
        <f>IF(OR(SD!C796=""),"",SD!C796)</f>
        <v/>
      </c>
      <c r="E800" s="33" t="str">
        <f>IF(OR(SD!E796=""),"",SD!E796)</f>
        <v/>
      </c>
      <c r="F800" s="33" t="str">
        <f>IF(OR(SD!G796=""),"",SD!G796)</f>
        <v/>
      </c>
      <c r="G800" s="33" t="str">
        <f>IF(OR(SD!I796=""),"",SD!I796)</f>
        <v/>
      </c>
      <c r="H800" s="33" t="str">
        <f>IF(OR(SD!O796=""),"",SD!O796)</f>
        <v/>
      </c>
      <c r="I800" s="34" t="str">
        <f>IF(OR(SD!V796=""),"",SD!V796)</f>
        <v/>
      </c>
      <c r="J800" s="35" t="str">
        <f>IF(SD!D796="","",SD!D796)</f>
        <v/>
      </c>
      <c r="K800" s="2"/>
    </row>
    <row r="801" spans="1:11" ht="15">
      <c r="A801" s="2"/>
      <c r="B801" s="32" t="str">
        <f>IF(E801="","",ROWS($B$6:B801))</f>
        <v/>
      </c>
      <c r="C801" s="33" t="str">
        <f>IF(OR(SD!A797=""),"",SD!A797)</f>
        <v/>
      </c>
      <c r="D801" s="33" t="str">
        <f>IF(OR(SD!C797=""),"",SD!C797)</f>
        <v/>
      </c>
      <c r="E801" s="33" t="str">
        <f>IF(OR(SD!E797=""),"",SD!E797)</f>
        <v/>
      </c>
      <c r="F801" s="33" t="str">
        <f>IF(OR(SD!G797=""),"",SD!G797)</f>
        <v/>
      </c>
      <c r="G801" s="33" t="str">
        <f>IF(OR(SD!I797=""),"",SD!I797)</f>
        <v/>
      </c>
      <c r="H801" s="33" t="str">
        <f>IF(OR(SD!O797=""),"",SD!O797)</f>
        <v/>
      </c>
      <c r="I801" s="34" t="str">
        <f>IF(OR(SD!V797=""),"",SD!V797)</f>
        <v/>
      </c>
      <c r="J801" s="35" t="str">
        <f>IF(SD!D797="","",SD!D797)</f>
        <v/>
      </c>
      <c r="K801" s="2"/>
    </row>
    <row r="802" spans="1:11" ht="15">
      <c r="A802" s="2"/>
      <c r="B802" s="32" t="str">
        <f>IF(E802="","",ROWS($B$6:B802))</f>
        <v/>
      </c>
      <c r="C802" s="33" t="str">
        <f>IF(OR(SD!A798=""),"",SD!A798)</f>
        <v/>
      </c>
      <c r="D802" s="33" t="str">
        <f>IF(OR(SD!C798=""),"",SD!C798)</f>
        <v/>
      </c>
      <c r="E802" s="33" t="str">
        <f>IF(OR(SD!E798=""),"",SD!E798)</f>
        <v/>
      </c>
      <c r="F802" s="33" t="str">
        <f>IF(OR(SD!G798=""),"",SD!G798)</f>
        <v/>
      </c>
      <c r="G802" s="33" t="str">
        <f>IF(OR(SD!I798=""),"",SD!I798)</f>
        <v/>
      </c>
      <c r="H802" s="33" t="str">
        <f>IF(OR(SD!O798=""),"",SD!O798)</f>
        <v/>
      </c>
      <c r="I802" s="34" t="str">
        <f>IF(OR(SD!V798=""),"",SD!V798)</f>
        <v/>
      </c>
      <c r="J802" s="35" t="str">
        <f>IF(SD!D798="","",SD!D798)</f>
        <v/>
      </c>
      <c r="K802" s="2"/>
    </row>
    <row r="803" spans="1:11" ht="15">
      <c r="A803" s="2"/>
      <c r="B803" s="32" t="str">
        <f>IF(E803="","",ROWS($B$6:B803))</f>
        <v/>
      </c>
      <c r="C803" s="33" t="str">
        <f>IF(OR(SD!A799=""),"",SD!A799)</f>
        <v/>
      </c>
      <c r="D803" s="33" t="str">
        <f>IF(OR(SD!C799=""),"",SD!C799)</f>
        <v/>
      </c>
      <c r="E803" s="33" t="str">
        <f>IF(OR(SD!E799=""),"",SD!E799)</f>
        <v/>
      </c>
      <c r="F803" s="33" t="str">
        <f>IF(OR(SD!G799=""),"",SD!G799)</f>
        <v/>
      </c>
      <c r="G803" s="33" t="str">
        <f>IF(OR(SD!I799=""),"",SD!I799)</f>
        <v/>
      </c>
      <c r="H803" s="33" t="str">
        <f>IF(OR(SD!O799=""),"",SD!O799)</f>
        <v/>
      </c>
      <c r="I803" s="34" t="str">
        <f>IF(OR(SD!V799=""),"",SD!V799)</f>
        <v/>
      </c>
      <c r="J803" s="35" t="str">
        <f>IF(SD!D799="","",SD!D799)</f>
        <v/>
      </c>
      <c r="K803" s="2"/>
    </row>
    <row r="804" spans="1:11" ht="15">
      <c r="A804" s="2"/>
      <c r="B804" s="32" t="str">
        <f>IF(E804="","",ROWS($B$6:B804))</f>
        <v/>
      </c>
      <c r="C804" s="33" t="str">
        <f>IF(OR(SD!A800=""),"",SD!A800)</f>
        <v/>
      </c>
      <c r="D804" s="33" t="str">
        <f>IF(OR(SD!C800=""),"",SD!C800)</f>
        <v/>
      </c>
      <c r="E804" s="33" t="str">
        <f>IF(OR(SD!E800=""),"",SD!E800)</f>
        <v/>
      </c>
      <c r="F804" s="33" t="str">
        <f>IF(OR(SD!G800=""),"",SD!G800)</f>
        <v/>
      </c>
      <c r="G804" s="33" t="str">
        <f>IF(OR(SD!I800=""),"",SD!I800)</f>
        <v/>
      </c>
      <c r="H804" s="33" t="str">
        <f>IF(OR(SD!O800=""),"",SD!O800)</f>
        <v/>
      </c>
      <c r="I804" s="34" t="str">
        <f>IF(OR(SD!V800=""),"",SD!V800)</f>
        <v/>
      </c>
      <c r="J804" s="35" t="str">
        <f>IF(SD!D800="","",SD!D800)</f>
        <v/>
      </c>
      <c r="K804" s="2"/>
    </row>
    <row r="805" spans="1:11" ht="15">
      <c r="A805" s="2"/>
      <c r="B805" s="32" t="str">
        <f>IF(E805="","",ROWS($B$6:B805))</f>
        <v/>
      </c>
      <c r="C805" s="33" t="str">
        <f>IF(OR(SD!A801=""),"",SD!A801)</f>
        <v/>
      </c>
      <c r="D805" s="33" t="str">
        <f>IF(OR(SD!C801=""),"",SD!C801)</f>
        <v/>
      </c>
      <c r="E805" s="33" t="str">
        <f>IF(OR(SD!E801=""),"",SD!E801)</f>
        <v/>
      </c>
      <c r="F805" s="33" t="str">
        <f>IF(OR(SD!G801=""),"",SD!G801)</f>
        <v/>
      </c>
      <c r="G805" s="33" t="str">
        <f>IF(OR(SD!I801=""),"",SD!I801)</f>
        <v/>
      </c>
      <c r="H805" s="33" t="str">
        <f>IF(OR(SD!O801=""),"",SD!O801)</f>
        <v/>
      </c>
      <c r="I805" s="34" t="str">
        <f>IF(OR(SD!V801=""),"",SD!V801)</f>
        <v/>
      </c>
      <c r="J805" s="35" t="str">
        <f>IF(SD!D801="","",SD!D801)</f>
        <v/>
      </c>
      <c r="K805" s="2"/>
    </row>
    <row r="806" spans="1:11" ht="15">
      <c r="A806" s="2"/>
      <c r="B806" s="32" t="str">
        <f>IF(E806="","",ROWS($B$6:B806))</f>
        <v/>
      </c>
      <c r="C806" s="33" t="str">
        <f>IF(OR(SD!A802=""),"",SD!A802)</f>
        <v/>
      </c>
      <c r="D806" s="33" t="str">
        <f>IF(OR(SD!C802=""),"",SD!C802)</f>
        <v/>
      </c>
      <c r="E806" s="33" t="str">
        <f>IF(OR(SD!E802=""),"",SD!E802)</f>
        <v/>
      </c>
      <c r="F806" s="33" t="str">
        <f>IF(OR(SD!G802=""),"",SD!G802)</f>
        <v/>
      </c>
      <c r="G806" s="33" t="str">
        <f>IF(OR(SD!I802=""),"",SD!I802)</f>
        <v/>
      </c>
      <c r="H806" s="33" t="str">
        <f>IF(OR(SD!O802=""),"",SD!O802)</f>
        <v/>
      </c>
      <c r="I806" s="34" t="str">
        <f>IF(OR(SD!V802=""),"",SD!V802)</f>
        <v/>
      </c>
      <c r="J806" s="35" t="str">
        <f>IF(SD!D802="","",SD!D802)</f>
        <v/>
      </c>
      <c r="K806" s="2"/>
    </row>
    <row r="807" spans="1:11" ht="15">
      <c r="A807" s="2"/>
      <c r="B807" s="32" t="str">
        <f>IF(E807="","",ROWS($B$6:B807))</f>
        <v/>
      </c>
      <c r="C807" s="33" t="str">
        <f>IF(OR(SD!A803=""),"",SD!A803)</f>
        <v/>
      </c>
      <c r="D807" s="33" t="str">
        <f>IF(OR(SD!C803=""),"",SD!C803)</f>
        <v/>
      </c>
      <c r="E807" s="33" t="str">
        <f>IF(OR(SD!E803=""),"",SD!E803)</f>
        <v/>
      </c>
      <c r="F807" s="33" t="str">
        <f>IF(OR(SD!G803=""),"",SD!G803)</f>
        <v/>
      </c>
      <c r="G807" s="33" t="str">
        <f>IF(OR(SD!I803=""),"",SD!I803)</f>
        <v/>
      </c>
      <c r="H807" s="33" t="str">
        <f>IF(OR(SD!O803=""),"",SD!O803)</f>
        <v/>
      </c>
      <c r="I807" s="34" t="str">
        <f>IF(OR(SD!V803=""),"",SD!V803)</f>
        <v/>
      </c>
      <c r="J807" s="35" t="str">
        <f>IF(SD!D803="","",SD!D803)</f>
        <v/>
      </c>
      <c r="K807" s="2"/>
    </row>
    <row r="808" spans="1:11" ht="15">
      <c r="A808" s="2"/>
      <c r="B808" s="32" t="str">
        <f>IF(E808="","",ROWS($B$6:B808))</f>
        <v/>
      </c>
      <c r="C808" s="33" t="str">
        <f>IF(OR(SD!A804=""),"",SD!A804)</f>
        <v/>
      </c>
      <c r="D808" s="33" t="str">
        <f>IF(OR(SD!C804=""),"",SD!C804)</f>
        <v/>
      </c>
      <c r="E808" s="33" t="str">
        <f>IF(OR(SD!E804=""),"",SD!E804)</f>
        <v/>
      </c>
      <c r="F808" s="33" t="str">
        <f>IF(OR(SD!G804=""),"",SD!G804)</f>
        <v/>
      </c>
      <c r="G808" s="33" t="str">
        <f>IF(OR(SD!I804=""),"",SD!I804)</f>
        <v/>
      </c>
      <c r="H808" s="33" t="str">
        <f>IF(OR(SD!O804=""),"",SD!O804)</f>
        <v/>
      </c>
      <c r="I808" s="34" t="str">
        <f>IF(OR(SD!V804=""),"",SD!V804)</f>
        <v/>
      </c>
      <c r="J808" s="35" t="str">
        <f>IF(SD!D804="","",SD!D804)</f>
        <v/>
      </c>
      <c r="K808" s="2"/>
    </row>
    <row r="809" spans="1:11" ht="15">
      <c r="A809" s="2"/>
      <c r="B809" s="32" t="str">
        <f>IF(E809="","",ROWS($B$6:B809))</f>
        <v/>
      </c>
      <c r="C809" s="33" t="str">
        <f>IF(OR(SD!A805=""),"",SD!A805)</f>
        <v/>
      </c>
      <c r="D809" s="33" t="str">
        <f>IF(OR(SD!C805=""),"",SD!C805)</f>
        <v/>
      </c>
      <c r="E809" s="33" t="str">
        <f>IF(OR(SD!E805=""),"",SD!E805)</f>
        <v/>
      </c>
      <c r="F809" s="33" t="str">
        <f>IF(OR(SD!G805=""),"",SD!G805)</f>
        <v/>
      </c>
      <c r="G809" s="33" t="str">
        <f>IF(OR(SD!I805=""),"",SD!I805)</f>
        <v/>
      </c>
      <c r="H809" s="33" t="str">
        <f>IF(OR(SD!O805=""),"",SD!O805)</f>
        <v/>
      </c>
      <c r="I809" s="34" t="str">
        <f>IF(OR(SD!V805=""),"",SD!V805)</f>
        <v/>
      </c>
      <c r="J809" s="35" t="str">
        <f>IF(SD!D805="","",SD!D805)</f>
        <v/>
      </c>
      <c r="K809" s="2"/>
    </row>
    <row r="810" spans="1:11" ht="15">
      <c r="A810" s="2"/>
      <c r="B810" s="32" t="str">
        <f>IF(E810="","",ROWS($B$6:B810))</f>
        <v/>
      </c>
      <c r="C810" s="33" t="str">
        <f>IF(OR(SD!A806=""),"",SD!A806)</f>
        <v/>
      </c>
      <c r="D810" s="33" t="str">
        <f>IF(OR(SD!C806=""),"",SD!C806)</f>
        <v/>
      </c>
      <c r="E810" s="33" t="str">
        <f>IF(OR(SD!E806=""),"",SD!E806)</f>
        <v/>
      </c>
      <c r="F810" s="33" t="str">
        <f>IF(OR(SD!G806=""),"",SD!G806)</f>
        <v/>
      </c>
      <c r="G810" s="33" t="str">
        <f>IF(OR(SD!I806=""),"",SD!I806)</f>
        <v/>
      </c>
      <c r="H810" s="33" t="str">
        <f>IF(OR(SD!O806=""),"",SD!O806)</f>
        <v/>
      </c>
      <c r="I810" s="34" t="str">
        <f>IF(OR(SD!V806=""),"",SD!V806)</f>
        <v/>
      </c>
      <c r="J810" s="35" t="str">
        <f>IF(SD!D806="","",SD!D806)</f>
        <v/>
      </c>
      <c r="K810" s="2"/>
    </row>
    <row r="811" spans="1:11" ht="15">
      <c r="A811" s="2"/>
      <c r="B811" s="32" t="str">
        <f>IF(E811="","",ROWS($B$6:B811))</f>
        <v/>
      </c>
      <c r="C811" s="33" t="str">
        <f>IF(OR(SD!A807=""),"",SD!A807)</f>
        <v/>
      </c>
      <c r="D811" s="33" t="str">
        <f>IF(OR(SD!C807=""),"",SD!C807)</f>
        <v/>
      </c>
      <c r="E811" s="33" t="str">
        <f>IF(OR(SD!E807=""),"",SD!E807)</f>
        <v/>
      </c>
      <c r="F811" s="33" t="str">
        <f>IF(OR(SD!G807=""),"",SD!G807)</f>
        <v/>
      </c>
      <c r="G811" s="33" t="str">
        <f>IF(OR(SD!I807=""),"",SD!I807)</f>
        <v/>
      </c>
      <c r="H811" s="33" t="str">
        <f>IF(OR(SD!O807=""),"",SD!O807)</f>
        <v/>
      </c>
      <c r="I811" s="34" t="str">
        <f>IF(OR(SD!V807=""),"",SD!V807)</f>
        <v/>
      </c>
      <c r="J811" s="35" t="str">
        <f>IF(SD!D807="","",SD!D807)</f>
        <v/>
      </c>
      <c r="K811" s="2"/>
    </row>
    <row r="812" spans="1:11" ht="15">
      <c r="A812" s="2"/>
      <c r="B812" s="32" t="str">
        <f>IF(E812="","",ROWS($B$6:B812))</f>
        <v/>
      </c>
      <c r="C812" s="33" t="str">
        <f>IF(OR(SD!A808=""),"",SD!A808)</f>
        <v/>
      </c>
      <c r="D812" s="33" t="str">
        <f>IF(OR(SD!C808=""),"",SD!C808)</f>
        <v/>
      </c>
      <c r="E812" s="33" t="str">
        <f>IF(OR(SD!E808=""),"",SD!E808)</f>
        <v/>
      </c>
      <c r="F812" s="33" t="str">
        <f>IF(OR(SD!G808=""),"",SD!G808)</f>
        <v/>
      </c>
      <c r="G812" s="33" t="str">
        <f>IF(OR(SD!I808=""),"",SD!I808)</f>
        <v/>
      </c>
      <c r="H812" s="33" t="str">
        <f>IF(OR(SD!O808=""),"",SD!O808)</f>
        <v/>
      </c>
      <c r="I812" s="34" t="str">
        <f>IF(OR(SD!V808=""),"",SD!V808)</f>
        <v/>
      </c>
      <c r="J812" s="35" t="str">
        <f>IF(SD!D808="","",SD!D808)</f>
        <v/>
      </c>
      <c r="K812" s="2"/>
    </row>
    <row r="813" spans="1:11" ht="15">
      <c r="A813" s="2"/>
      <c r="B813" s="32" t="str">
        <f>IF(E813="","",ROWS($B$6:B813))</f>
        <v/>
      </c>
      <c r="C813" s="33" t="str">
        <f>IF(OR(SD!A809=""),"",SD!A809)</f>
        <v/>
      </c>
      <c r="D813" s="33" t="str">
        <f>IF(OR(SD!C809=""),"",SD!C809)</f>
        <v/>
      </c>
      <c r="E813" s="33" t="str">
        <f>IF(OR(SD!E809=""),"",SD!E809)</f>
        <v/>
      </c>
      <c r="F813" s="33" t="str">
        <f>IF(OR(SD!G809=""),"",SD!G809)</f>
        <v/>
      </c>
      <c r="G813" s="33" t="str">
        <f>IF(OR(SD!I809=""),"",SD!I809)</f>
        <v/>
      </c>
      <c r="H813" s="33" t="str">
        <f>IF(OR(SD!O809=""),"",SD!O809)</f>
        <v/>
      </c>
      <c r="I813" s="34" t="str">
        <f>IF(OR(SD!V809=""),"",SD!V809)</f>
        <v/>
      </c>
      <c r="J813" s="35" t="str">
        <f>IF(SD!D809="","",SD!D809)</f>
        <v/>
      </c>
      <c r="K813" s="2"/>
    </row>
    <row r="814" spans="1:11" ht="15">
      <c r="A814" s="2"/>
      <c r="B814" s="32" t="str">
        <f>IF(E814="","",ROWS($B$6:B814))</f>
        <v/>
      </c>
      <c r="C814" s="33" t="str">
        <f>IF(OR(SD!A810=""),"",SD!A810)</f>
        <v/>
      </c>
      <c r="D814" s="33" t="str">
        <f>IF(OR(SD!C810=""),"",SD!C810)</f>
        <v/>
      </c>
      <c r="E814" s="33" t="str">
        <f>IF(OR(SD!E810=""),"",SD!E810)</f>
        <v/>
      </c>
      <c r="F814" s="33" t="str">
        <f>IF(OR(SD!G810=""),"",SD!G810)</f>
        <v/>
      </c>
      <c r="G814" s="33" t="str">
        <f>IF(OR(SD!I810=""),"",SD!I810)</f>
        <v/>
      </c>
      <c r="H814" s="33" t="str">
        <f>IF(OR(SD!O810=""),"",SD!O810)</f>
        <v/>
      </c>
      <c r="I814" s="34" t="str">
        <f>IF(OR(SD!V810=""),"",SD!V810)</f>
        <v/>
      </c>
      <c r="J814" s="35" t="str">
        <f>IF(SD!D810="","",SD!D810)</f>
        <v/>
      </c>
      <c r="K814" s="2"/>
    </row>
    <row r="815" spans="1:11" ht="15">
      <c r="A815" s="2"/>
      <c r="B815" s="32" t="str">
        <f>IF(E815="","",ROWS($B$6:B815))</f>
        <v/>
      </c>
      <c r="C815" s="33" t="str">
        <f>IF(OR(SD!A811=""),"",SD!A811)</f>
        <v/>
      </c>
      <c r="D815" s="33" t="str">
        <f>IF(OR(SD!C811=""),"",SD!C811)</f>
        <v/>
      </c>
      <c r="E815" s="33" t="str">
        <f>IF(OR(SD!E811=""),"",SD!E811)</f>
        <v/>
      </c>
      <c r="F815" s="33" t="str">
        <f>IF(OR(SD!G811=""),"",SD!G811)</f>
        <v/>
      </c>
      <c r="G815" s="33" t="str">
        <f>IF(OR(SD!I811=""),"",SD!I811)</f>
        <v/>
      </c>
      <c r="H815" s="33" t="str">
        <f>IF(OR(SD!O811=""),"",SD!O811)</f>
        <v/>
      </c>
      <c r="I815" s="34" t="str">
        <f>IF(OR(SD!V811=""),"",SD!V811)</f>
        <v/>
      </c>
      <c r="J815" s="35" t="str">
        <f>IF(SD!D811="","",SD!D811)</f>
        <v/>
      </c>
      <c r="K815" s="2"/>
    </row>
    <row r="816" spans="1:11" ht="15">
      <c r="A816" s="2"/>
      <c r="B816" s="32" t="str">
        <f>IF(E816="","",ROWS($B$6:B816))</f>
        <v/>
      </c>
      <c r="C816" s="33" t="str">
        <f>IF(OR(SD!A812=""),"",SD!A812)</f>
        <v/>
      </c>
      <c r="D816" s="33" t="str">
        <f>IF(OR(SD!C812=""),"",SD!C812)</f>
        <v/>
      </c>
      <c r="E816" s="33" t="str">
        <f>IF(OR(SD!E812=""),"",SD!E812)</f>
        <v/>
      </c>
      <c r="F816" s="33" t="str">
        <f>IF(OR(SD!G812=""),"",SD!G812)</f>
        <v/>
      </c>
      <c r="G816" s="33" t="str">
        <f>IF(OR(SD!I812=""),"",SD!I812)</f>
        <v/>
      </c>
      <c r="H816" s="33" t="str">
        <f>IF(OR(SD!O812=""),"",SD!O812)</f>
        <v/>
      </c>
      <c r="I816" s="34" t="str">
        <f>IF(OR(SD!V812=""),"",SD!V812)</f>
        <v/>
      </c>
      <c r="J816" s="35" t="str">
        <f>IF(SD!D812="","",SD!D812)</f>
        <v/>
      </c>
      <c r="K816" s="2"/>
    </row>
    <row r="817" spans="1:11" ht="15">
      <c r="A817" s="2"/>
      <c r="B817" s="32" t="str">
        <f>IF(E817="","",ROWS($B$6:B817))</f>
        <v/>
      </c>
      <c r="C817" s="33" t="str">
        <f>IF(OR(SD!A813=""),"",SD!A813)</f>
        <v/>
      </c>
      <c r="D817" s="33" t="str">
        <f>IF(OR(SD!C813=""),"",SD!C813)</f>
        <v/>
      </c>
      <c r="E817" s="33" t="str">
        <f>IF(OR(SD!E813=""),"",SD!E813)</f>
        <v/>
      </c>
      <c r="F817" s="33" t="str">
        <f>IF(OR(SD!G813=""),"",SD!G813)</f>
        <v/>
      </c>
      <c r="G817" s="33" t="str">
        <f>IF(OR(SD!I813=""),"",SD!I813)</f>
        <v/>
      </c>
      <c r="H817" s="33" t="str">
        <f>IF(OR(SD!O813=""),"",SD!O813)</f>
        <v/>
      </c>
      <c r="I817" s="34" t="str">
        <f>IF(OR(SD!V813=""),"",SD!V813)</f>
        <v/>
      </c>
      <c r="J817" s="35" t="str">
        <f>IF(SD!D813="","",SD!D813)</f>
        <v/>
      </c>
      <c r="K817" s="2"/>
    </row>
    <row r="818" spans="1:11" ht="15">
      <c r="A818" s="2"/>
      <c r="B818" s="32" t="str">
        <f>IF(E818="","",ROWS($B$6:B818))</f>
        <v/>
      </c>
      <c r="C818" s="33" t="str">
        <f>IF(OR(SD!A814=""),"",SD!A814)</f>
        <v/>
      </c>
      <c r="D818" s="33" t="str">
        <f>IF(OR(SD!C814=""),"",SD!C814)</f>
        <v/>
      </c>
      <c r="E818" s="33" t="str">
        <f>IF(OR(SD!E814=""),"",SD!E814)</f>
        <v/>
      </c>
      <c r="F818" s="33" t="str">
        <f>IF(OR(SD!G814=""),"",SD!G814)</f>
        <v/>
      </c>
      <c r="G818" s="33" t="str">
        <f>IF(OR(SD!I814=""),"",SD!I814)</f>
        <v/>
      </c>
      <c r="H818" s="33" t="str">
        <f>IF(OR(SD!O814=""),"",SD!O814)</f>
        <v/>
      </c>
      <c r="I818" s="34" t="str">
        <f>IF(OR(SD!V814=""),"",SD!V814)</f>
        <v/>
      </c>
      <c r="J818" s="35" t="str">
        <f>IF(SD!D814="","",SD!D814)</f>
        <v/>
      </c>
      <c r="K818" s="2"/>
    </row>
    <row r="819" spans="1:11" ht="15">
      <c r="A819" s="2"/>
      <c r="B819" s="32" t="str">
        <f>IF(E819="","",ROWS($B$6:B819))</f>
        <v/>
      </c>
      <c r="C819" s="33" t="str">
        <f>IF(OR(SD!A815=""),"",SD!A815)</f>
        <v/>
      </c>
      <c r="D819" s="33" t="str">
        <f>IF(OR(SD!C815=""),"",SD!C815)</f>
        <v/>
      </c>
      <c r="E819" s="33" t="str">
        <f>IF(OR(SD!E815=""),"",SD!E815)</f>
        <v/>
      </c>
      <c r="F819" s="33" t="str">
        <f>IF(OR(SD!G815=""),"",SD!G815)</f>
        <v/>
      </c>
      <c r="G819" s="33" t="str">
        <f>IF(OR(SD!I815=""),"",SD!I815)</f>
        <v/>
      </c>
      <c r="H819" s="33" t="str">
        <f>IF(OR(SD!O815=""),"",SD!O815)</f>
        <v/>
      </c>
      <c r="I819" s="34" t="str">
        <f>IF(OR(SD!V815=""),"",SD!V815)</f>
        <v/>
      </c>
      <c r="J819" s="35" t="str">
        <f>IF(SD!D815="","",SD!D815)</f>
        <v/>
      </c>
      <c r="K819" s="2"/>
    </row>
    <row r="820" spans="1:11" ht="15">
      <c r="A820" s="2"/>
      <c r="B820" s="32" t="str">
        <f>IF(E820="","",ROWS($B$6:B820))</f>
        <v/>
      </c>
      <c r="C820" s="33" t="str">
        <f>IF(OR(SD!A816=""),"",SD!A816)</f>
        <v/>
      </c>
      <c r="D820" s="33" t="str">
        <f>IF(OR(SD!C816=""),"",SD!C816)</f>
        <v/>
      </c>
      <c r="E820" s="33" t="str">
        <f>IF(OR(SD!E816=""),"",SD!E816)</f>
        <v/>
      </c>
      <c r="F820" s="33" t="str">
        <f>IF(OR(SD!G816=""),"",SD!G816)</f>
        <v/>
      </c>
      <c r="G820" s="33" t="str">
        <f>IF(OR(SD!I816=""),"",SD!I816)</f>
        <v/>
      </c>
      <c r="H820" s="33" t="str">
        <f>IF(OR(SD!O816=""),"",SD!O816)</f>
        <v/>
      </c>
      <c r="I820" s="34" t="str">
        <f>IF(OR(SD!V816=""),"",SD!V816)</f>
        <v/>
      </c>
      <c r="J820" s="35" t="str">
        <f>IF(SD!D816="","",SD!D816)</f>
        <v/>
      </c>
      <c r="K820" s="2"/>
    </row>
    <row r="821" spans="1:11" ht="15">
      <c r="A821" s="2"/>
      <c r="B821" s="32" t="str">
        <f>IF(E821="","",ROWS($B$6:B821))</f>
        <v/>
      </c>
      <c r="C821" s="33" t="str">
        <f>IF(OR(SD!A817=""),"",SD!A817)</f>
        <v/>
      </c>
      <c r="D821" s="33" t="str">
        <f>IF(OR(SD!C817=""),"",SD!C817)</f>
        <v/>
      </c>
      <c r="E821" s="33" t="str">
        <f>IF(OR(SD!E817=""),"",SD!E817)</f>
        <v/>
      </c>
      <c r="F821" s="33" t="str">
        <f>IF(OR(SD!G817=""),"",SD!G817)</f>
        <v/>
      </c>
      <c r="G821" s="33" t="str">
        <f>IF(OR(SD!I817=""),"",SD!I817)</f>
        <v/>
      </c>
      <c r="H821" s="33" t="str">
        <f>IF(OR(SD!O817=""),"",SD!O817)</f>
        <v/>
      </c>
      <c r="I821" s="34" t="str">
        <f>IF(OR(SD!V817=""),"",SD!V817)</f>
        <v/>
      </c>
      <c r="J821" s="35" t="str">
        <f>IF(SD!D817="","",SD!D817)</f>
        <v/>
      </c>
      <c r="K821" s="2"/>
    </row>
    <row r="822" spans="1:11" ht="15">
      <c r="A822" s="2"/>
      <c r="B822" s="32" t="str">
        <f>IF(E822="","",ROWS($B$6:B822))</f>
        <v/>
      </c>
      <c r="C822" s="33" t="str">
        <f>IF(OR(SD!A818=""),"",SD!A818)</f>
        <v/>
      </c>
      <c r="D822" s="33" t="str">
        <f>IF(OR(SD!C818=""),"",SD!C818)</f>
        <v/>
      </c>
      <c r="E822" s="33" t="str">
        <f>IF(OR(SD!E818=""),"",SD!E818)</f>
        <v/>
      </c>
      <c r="F822" s="33" t="str">
        <f>IF(OR(SD!G818=""),"",SD!G818)</f>
        <v/>
      </c>
      <c r="G822" s="33" t="str">
        <f>IF(OR(SD!I818=""),"",SD!I818)</f>
        <v/>
      </c>
      <c r="H822" s="33" t="str">
        <f>IF(OR(SD!O818=""),"",SD!O818)</f>
        <v/>
      </c>
      <c r="I822" s="34" t="str">
        <f>IF(OR(SD!V818=""),"",SD!V818)</f>
        <v/>
      </c>
      <c r="J822" s="35" t="str">
        <f>IF(SD!D818="","",SD!D818)</f>
        <v/>
      </c>
      <c r="K822" s="2"/>
    </row>
    <row r="823" spans="1:11" ht="15">
      <c r="A823" s="2"/>
      <c r="B823" s="32" t="str">
        <f>IF(E823="","",ROWS($B$6:B823))</f>
        <v/>
      </c>
      <c r="C823" s="33" t="str">
        <f>IF(OR(SD!A819=""),"",SD!A819)</f>
        <v/>
      </c>
      <c r="D823" s="33" t="str">
        <f>IF(OR(SD!C819=""),"",SD!C819)</f>
        <v/>
      </c>
      <c r="E823" s="33" t="str">
        <f>IF(OR(SD!E819=""),"",SD!E819)</f>
        <v/>
      </c>
      <c r="F823" s="33" t="str">
        <f>IF(OR(SD!G819=""),"",SD!G819)</f>
        <v/>
      </c>
      <c r="G823" s="33" t="str">
        <f>IF(OR(SD!I819=""),"",SD!I819)</f>
        <v/>
      </c>
      <c r="H823" s="33" t="str">
        <f>IF(OR(SD!O819=""),"",SD!O819)</f>
        <v/>
      </c>
      <c r="I823" s="34" t="str">
        <f>IF(OR(SD!V819=""),"",SD!V819)</f>
        <v/>
      </c>
      <c r="J823" s="35" t="str">
        <f>IF(SD!D819="","",SD!D819)</f>
        <v/>
      </c>
      <c r="K823" s="2"/>
    </row>
    <row r="824" spans="1:11" ht="15">
      <c r="A824" s="2"/>
      <c r="B824" s="32" t="str">
        <f>IF(E824="","",ROWS($B$6:B824))</f>
        <v/>
      </c>
      <c r="C824" s="33" t="str">
        <f>IF(OR(SD!A820=""),"",SD!A820)</f>
        <v/>
      </c>
      <c r="D824" s="33" t="str">
        <f>IF(OR(SD!C820=""),"",SD!C820)</f>
        <v/>
      </c>
      <c r="E824" s="33" t="str">
        <f>IF(OR(SD!E820=""),"",SD!E820)</f>
        <v/>
      </c>
      <c r="F824" s="33" t="str">
        <f>IF(OR(SD!G820=""),"",SD!G820)</f>
        <v/>
      </c>
      <c r="G824" s="33" t="str">
        <f>IF(OR(SD!I820=""),"",SD!I820)</f>
        <v/>
      </c>
      <c r="H824" s="33" t="str">
        <f>IF(OR(SD!O820=""),"",SD!O820)</f>
        <v/>
      </c>
      <c r="I824" s="34" t="str">
        <f>IF(OR(SD!V820=""),"",SD!V820)</f>
        <v/>
      </c>
      <c r="J824" s="35" t="str">
        <f>IF(SD!D820="","",SD!D820)</f>
        <v/>
      </c>
      <c r="K824" s="2"/>
    </row>
    <row r="825" spans="1:11" ht="15">
      <c r="A825" s="2"/>
      <c r="B825" s="32" t="str">
        <f>IF(E825="","",ROWS($B$6:B825))</f>
        <v/>
      </c>
      <c r="C825" s="33" t="str">
        <f>IF(OR(SD!A821=""),"",SD!A821)</f>
        <v/>
      </c>
      <c r="D825" s="33" t="str">
        <f>IF(OR(SD!C821=""),"",SD!C821)</f>
        <v/>
      </c>
      <c r="E825" s="33" t="str">
        <f>IF(OR(SD!E821=""),"",SD!E821)</f>
        <v/>
      </c>
      <c r="F825" s="33" t="str">
        <f>IF(OR(SD!G821=""),"",SD!G821)</f>
        <v/>
      </c>
      <c r="G825" s="33" t="str">
        <f>IF(OR(SD!I821=""),"",SD!I821)</f>
        <v/>
      </c>
      <c r="H825" s="33" t="str">
        <f>IF(OR(SD!O821=""),"",SD!O821)</f>
        <v/>
      </c>
      <c r="I825" s="34" t="str">
        <f>IF(OR(SD!V821=""),"",SD!V821)</f>
        <v/>
      </c>
      <c r="J825" s="35" t="str">
        <f>IF(SD!D821="","",SD!D821)</f>
        <v/>
      </c>
      <c r="K825" s="2"/>
    </row>
    <row r="826" spans="1:11" ht="15">
      <c r="A826" s="2"/>
      <c r="B826" s="32" t="str">
        <f>IF(E826="","",ROWS($B$6:B826))</f>
        <v/>
      </c>
      <c r="C826" s="33" t="str">
        <f>IF(OR(SD!A822=""),"",SD!A822)</f>
        <v/>
      </c>
      <c r="D826" s="33" t="str">
        <f>IF(OR(SD!C822=""),"",SD!C822)</f>
        <v/>
      </c>
      <c r="E826" s="33" t="str">
        <f>IF(OR(SD!E822=""),"",SD!E822)</f>
        <v/>
      </c>
      <c r="F826" s="33" t="str">
        <f>IF(OR(SD!G822=""),"",SD!G822)</f>
        <v/>
      </c>
      <c r="G826" s="33" t="str">
        <f>IF(OR(SD!I822=""),"",SD!I822)</f>
        <v/>
      </c>
      <c r="H826" s="33" t="str">
        <f>IF(OR(SD!O822=""),"",SD!O822)</f>
        <v/>
      </c>
      <c r="I826" s="34" t="str">
        <f>IF(OR(SD!V822=""),"",SD!V822)</f>
        <v/>
      </c>
      <c r="J826" s="35" t="str">
        <f>IF(SD!D822="","",SD!D822)</f>
        <v/>
      </c>
      <c r="K826" s="2"/>
    </row>
    <row r="827" spans="1:11" ht="15">
      <c r="A827" s="2"/>
      <c r="B827" s="32" t="str">
        <f>IF(E827="","",ROWS($B$6:B827))</f>
        <v/>
      </c>
      <c r="C827" s="33" t="str">
        <f>IF(OR(SD!A823=""),"",SD!A823)</f>
        <v/>
      </c>
      <c r="D827" s="33" t="str">
        <f>IF(OR(SD!C823=""),"",SD!C823)</f>
        <v/>
      </c>
      <c r="E827" s="33" t="str">
        <f>IF(OR(SD!E823=""),"",SD!E823)</f>
        <v/>
      </c>
      <c r="F827" s="33" t="str">
        <f>IF(OR(SD!G823=""),"",SD!G823)</f>
        <v/>
      </c>
      <c r="G827" s="33" t="str">
        <f>IF(OR(SD!I823=""),"",SD!I823)</f>
        <v/>
      </c>
      <c r="H827" s="33" t="str">
        <f>IF(OR(SD!O823=""),"",SD!O823)</f>
        <v/>
      </c>
      <c r="I827" s="34" t="str">
        <f>IF(OR(SD!V823=""),"",SD!V823)</f>
        <v/>
      </c>
      <c r="J827" s="35" t="str">
        <f>IF(SD!D823="","",SD!D823)</f>
        <v/>
      </c>
      <c r="K827" s="2"/>
    </row>
    <row r="828" spans="1:11" ht="15">
      <c r="A828" s="2"/>
      <c r="B828" s="32" t="str">
        <f>IF(E828="","",ROWS($B$6:B828))</f>
        <v/>
      </c>
      <c r="C828" s="33" t="str">
        <f>IF(OR(SD!A824=""),"",SD!A824)</f>
        <v/>
      </c>
      <c r="D828" s="33" t="str">
        <f>IF(OR(SD!C824=""),"",SD!C824)</f>
        <v/>
      </c>
      <c r="E828" s="33" t="str">
        <f>IF(OR(SD!E824=""),"",SD!E824)</f>
        <v/>
      </c>
      <c r="F828" s="33" t="str">
        <f>IF(OR(SD!G824=""),"",SD!G824)</f>
        <v/>
      </c>
      <c r="G828" s="33" t="str">
        <f>IF(OR(SD!I824=""),"",SD!I824)</f>
        <v/>
      </c>
      <c r="H828" s="33" t="str">
        <f>IF(OR(SD!O824=""),"",SD!O824)</f>
        <v/>
      </c>
      <c r="I828" s="34" t="str">
        <f>IF(OR(SD!V824=""),"",SD!V824)</f>
        <v/>
      </c>
      <c r="J828" s="35" t="str">
        <f>IF(SD!D824="","",SD!D824)</f>
        <v/>
      </c>
      <c r="K828" s="2"/>
    </row>
    <row r="829" spans="1:11" ht="15">
      <c r="A829" s="2"/>
      <c r="B829" s="32" t="str">
        <f>IF(E829="","",ROWS($B$6:B829))</f>
        <v/>
      </c>
      <c r="C829" s="33" t="str">
        <f>IF(OR(SD!A825=""),"",SD!A825)</f>
        <v/>
      </c>
      <c r="D829" s="33" t="str">
        <f>IF(OR(SD!C825=""),"",SD!C825)</f>
        <v/>
      </c>
      <c r="E829" s="33" t="str">
        <f>IF(OR(SD!E825=""),"",SD!E825)</f>
        <v/>
      </c>
      <c r="F829" s="33" t="str">
        <f>IF(OR(SD!G825=""),"",SD!G825)</f>
        <v/>
      </c>
      <c r="G829" s="33" t="str">
        <f>IF(OR(SD!I825=""),"",SD!I825)</f>
        <v/>
      </c>
      <c r="H829" s="33" t="str">
        <f>IF(OR(SD!O825=""),"",SD!O825)</f>
        <v/>
      </c>
      <c r="I829" s="34" t="str">
        <f>IF(OR(SD!V825=""),"",SD!V825)</f>
        <v/>
      </c>
      <c r="J829" s="35" t="str">
        <f>IF(SD!D825="","",SD!D825)</f>
        <v/>
      </c>
      <c r="K829" s="2"/>
    </row>
    <row r="830" spans="1:11" ht="15">
      <c r="A830" s="2"/>
      <c r="B830" s="32" t="str">
        <f>IF(E830="","",ROWS($B$6:B830))</f>
        <v/>
      </c>
      <c r="C830" s="33" t="str">
        <f>IF(OR(SD!A826=""),"",SD!A826)</f>
        <v/>
      </c>
      <c r="D830" s="33" t="str">
        <f>IF(OR(SD!C826=""),"",SD!C826)</f>
        <v/>
      </c>
      <c r="E830" s="33" t="str">
        <f>IF(OR(SD!E826=""),"",SD!E826)</f>
        <v/>
      </c>
      <c r="F830" s="33" t="str">
        <f>IF(OR(SD!G826=""),"",SD!G826)</f>
        <v/>
      </c>
      <c r="G830" s="33" t="str">
        <f>IF(OR(SD!I826=""),"",SD!I826)</f>
        <v/>
      </c>
      <c r="H830" s="33" t="str">
        <f>IF(OR(SD!O826=""),"",SD!O826)</f>
        <v/>
      </c>
      <c r="I830" s="34" t="str">
        <f>IF(OR(SD!V826=""),"",SD!V826)</f>
        <v/>
      </c>
      <c r="J830" s="35" t="str">
        <f>IF(SD!D826="","",SD!D826)</f>
        <v/>
      </c>
      <c r="K830" s="2"/>
    </row>
    <row r="831" spans="1:11" ht="15">
      <c r="A831" s="2"/>
      <c r="B831" s="32" t="str">
        <f>IF(E831="","",ROWS($B$6:B831))</f>
        <v/>
      </c>
      <c r="C831" s="33" t="str">
        <f>IF(OR(SD!A827=""),"",SD!A827)</f>
        <v/>
      </c>
      <c r="D831" s="33" t="str">
        <f>IF(OR(SD!C827=""),"",SD!C827)</f>
        <v/>
      </c>
      <c r="E831" s="33" t="str">
        <f>IF(OR(SD!E827=""),"",SD!E827)</f>
        <v/>
      </c>
      <c r="F831" s="33" t="str">
        <f>IF(OR(SD!G827=""),"",SD!G827)</f>
        <v/>
      </c>
      <c r="G831" s="33" t="str">
        <f>IF(OR(SD!I827=""),"",SD!I827)</f>
        <v/>
      </c>
      <c r="H831" s="33" t="str">
        <f>IF(OR(SD!O827=""),"",SD!O827)</f>
        <v/>
      </c>
      <c r="I831" s="34" t="str">
        <f>IF(OR(SD!V827=""),"",SD!V827)</f>
        <v/>
      </c>
      <c r="J831" s="35" t="str">
        <f>IF(SD!D827="","",SD!D827)</f>
        <v/>
      </c>
      <c r="K831" s="2"/>
    </row>
    <row r="832" spans="1:11" ht="15">
      <c r="A832" s="2"/>
      <c r="B832" s="32" t="str">
        <f>IF(E832="","",ROWS($B$6:B832))</f>
        <v/>
      </c>
      <c r="C832" s="33" t="str">
        <f>IF(OR(SD!A828=""),"",SD!A828)</f>
        <v/>
      </c>
      <c r="D832" s="33" t="str">
        <f>IF(OR(SD!C828=""),"",SD!C828)</f>
        <v/>
      </c>
      <c r="E832" s="33" t="str">
        <f>IF(OR(SD!E828=""),"",SD!E828)</f>
        <v/>
      </c>
      <c r="F832" s="33" t="str">
        <f>IF(OR(SD!G828=""),"",SD!G828)</f>
        <v/>
      </c>
      <c r="G832" s="33" t="str">
        <f>IF(OR(SD!I828=""),"",SD!I828)</f>
        <v/>
      </c>
      <c r="H832" s="33" t="str">
        <f>IF(OR(SD!O828=""),"",SD!O828)</f>
        <v/>
      </c>
      <c r="I832" s="34" t="str">
        <f>IF(OR(SD!V828=""),"",SD!V828)</f>
        <v/>
      </c>
      <c r="J832" s="35" t="str">
        <f>IF(SD!D828="","",SD!D828)</f>
        <v/>
      </c>
      <c r="K832" s="2"/>
    </row>
    <row r="833" spans="1:11" ht="15">
      <c r="A833" s="2"/>
      <c r="B833" s="32" t="str">
        <f>IF(E833="","",ROWS($B$6:B833))</f>
        <v/>
      </c>
      <c r="C833" s="33" t="str">
        <f>IF(OR(SD!A829=""),"",SD!A829)</f>
        <v/>
      </c>
      <c r="D833" s="33" t="str">
        <f>IF(OR(SD!C829=""),"",SD!C829)</f>
        <v/>
      </c>
      <c r="E833" s="33" t="str">
        <f>IF(OR(SD!E829=""),"",SD!E829)</f>
        <v/>
      </c>
      <c r="F833" s="33" t="str">
        <f>IF(OR(SD!G829=""),"",SD!G829)</f>
        <v/>
      </c>
      <c r="G833" s="33" t="str">
        <f>IF(OR(SD!I829=""),"",SD!I829)</f>
        <v/>
      </c>
      <c r="H833" s="33" t="str">
        <f>IF(OR(SD!O829=""),"",SD!O829)</f>
        <v/>
      </c>
      <c r="I833" s="34" t="str">
        <f>IF(OR(SD!V829=""),"",SD!V829)</f>
        <v/>
      </c>
      <c r="J833" s="35" t="str">
        <f>IF(SD!D829="","",SD!D829)</f>
        <v/>
      </c>
      <c r="K833" s="2"/>
    </row>
    <row r="834" spans="1:11" ht="15">
      <c r="A834" s="2"/>
      <c r="B834" s="32" t="str">
        <f>IF(E834="","",ROWS($B$6:B834))</f>
        <v/>
      </c>
      <c r="C834" s="33" t="str">
        <f>IF(OR(SD!A830=""),"",SD!A830)</f>
        <v/>
      </c>
      <c r="D834" s="33" t="str">
        <f>IF(OR(SD!C830=""),"",SD!C830)</f>
        <v/>
      </c>
      <c r="E834" s="33" t="str">
        <f>IF(OR(SD!E830=""),"",SD!E830)</f>
        <v/>
      </c>
      <c r="F834" s="33" t="str">
        <f>IF(OR(SD!G830=""),"",SD!G830)</f>
        <v/>
      </c>
      <c r="G834" s="33" t="str">
        <f>IF(OR(SD!I830=""),"",SD!I830)</f>
        <v/>
      </c>
      <c r="H834" s="33" t="str">
        <f>IF(OR(SD!O830=""),"",SD!O830)</f>
        <v/>
      </c>
      <c r="I834" s="34" t="str">
        <f>IF(OR(SD!V830=""),"",SD!V830)</f>
        <v/>
      </c>
      <c r="J834" s="35" t="str">
        <f>IF(SD!D830="","",SD!D830)</f>
        <v/>
      </c>
      <c r="K834" s="2"/>
    </row>
    <row r="835" spans="1:11" ht="15">
      <c r="A835" s="2"/>
      <c r="B835" s="32" t="str">
        <f>IF(E835="","",ROWS($B$6:B835))</f>
        <v/>
      </c>
      <c r="C835" s="33" t="str">
        <f>IF(OR(SD!A831=""),"",SD!A831)</f>
        <v/>
      </c>
      <c r="D835" s="33" t="str">
        <f>IF(OR(SD!C831=""),"",SD!C831)</f>
        <v/>
      </c>
      <c r="E835" s="33" t="str">
        <f>IF(OR(SD!E831=""),"",SD!E831)</f>
        <v/>
      </c>
      <c r="F835" s="33" t="str">
        <f>IF(OR(SD!G831=""),"",SD!G831)</f>
        <v/>
      </c>
      <c r="G835" s="33" t="str">
        <f>IF(OR(SD!I831=""),"",SD!I831)</f>
        <v/>
      </c>
      <c r="H835" s="33" t="str">
        <f>IF(OR(SD!O831=""),"",SD!O831)</f>
        <v/>
      </c>
      <c r="I835" s="34" t="str">
        <f>IF(OR(SD!V831=""),"",SD!V831)</f>
        <v/>
      </c>
      <c r="J835" s="35" t="str">
        <f>IF(SD!D831="","",SD!D831)</f>
        <v/>
      </c>
      <c r="K835" s="2"/>
    </row>
    <row r="836" spans="1:11" ht="15">
      <c r="A836" s="2"/>
      <c r="B836" s="32" t="str">
        <f>IF(E836="","",ROWS($B$6:B836))</f>
        <v/>
      </c>
      <c r="C836" s="33" t="str">
        <f>IF(OR(SD!A832=""),"",SD!A832)</f>
        <v/>
      </c>
      <c r="D836" s="33" t="str">
        <f>IF(OR(SD!C832=""),"",SD!C832)</f>
        <v/>
      </c>
      <c r="E836" s="33" t="str">
        <f>IF(OR(SD!E832=""),"",SD!E832)</f>
        <v/>
      </c>
      <c r="F836" s="33" t="str">
        <f>IF(OR(SD!G832=""),"",SD!G832)</f>
        <v/>
      </c>
      <c r="G836" s="33" t="str">
        <f>IF(OR(SD!I832=""),"",SD!I832)</f>
        <v/>
      </c>
      <c r="H836" s="33" t="str">
        <f>IF(OR(SD!O832=""),"",SD!O832)</f>
        <v/>
      </c>
      <c r="I836" s="34" t="str">
        <f>IF(OR(SD!V832=""),"",SD!V832)</f>
        <v/>
      </c>
      <c r="J836" s="35" t="str">
        <f>IF(SD!D832="","",SD!D832)</f>
        <v/>
      </c>
      <c r="K836" s="2"/>
    </row>
    <row r="837" spans="1:11" ht="15">
      <c r="A837" s="2"/>
      <c r="B837" s="32" t="str">
        <f>IF(E837="","",ROWS($B$6:B837))</f>
        <v/>
      </c>
      <c r="C837" s="33" t="str">
        <f>IF(OR(SD!A833=""),"",SD!A833)</f>
        <v/>
      </c>
      <c r="D837" s="33" t="str">
        <f>IF(OR(SD!C833=""),"",SD!C833)</f>
        <v/>
      </c>
      <c r="E837" s="33" t="str">
        <f>IF(OR(SD!E833=""),"",SD!E833)</f>
        <v/>
      </c>
      <c r="F837" s="33" t="str">
        <f>IF(OR(SD!G833=""),"",SD!G833)</f>
        <v/>
      </c>
      <c r="G837" s="33" t="str">
        <f>IF(OR(SD!I833=""),"",SD!I833)</f>
        <v/>
      </c>
      <c r="H837" s="33" t="str">
        <f>IF(OR(SD!O833=""),"",SD!O833)</f>
        <v/>
      </c>
      <c r="I837" s="34" t="str">
        <f>IF(OR(SD!V833=""),"",SD!V833)</f>
        <v/>
      </c>
      <c r="J837" s="35" t="str">
        <f>IF(SD!D833="","",SD!D833)</f>
        <v/>
      </c>
      <c r="K837" s="2"/>
    </row>
    <row r="838" spans="1:11" ht="15">
      <c r="A838" s="2"/>
      <c r="B838" s="32" t="str">
        <f>IF(E838="","",ROWS($B$6:B838))</f>
        <v/>
      </c>
      <c r="C838" s="33" t="str">
        <f>IF(OR(SD!A834=""),"",SD!A834)</f>
        <v/>
      </c>
      <c r="D838" s="33" t="str">
        <f>IF(OR(SD!C834=""),"",SD!C834)</f>
        <v/>
      </c>
      <c r="E838" s="33" t="str">
        <f>IF(OR(SD!E834=""),"",SD!E834)</f>
        <v/>
      </c>
      <c r="F838" s="33" t="str">
        <f>IF(OR(SD!G834=""),"",SD!G834)</f>
        <v/>
      </c>
      <c r="G838" s="33" t="str">
        <f>IF(OR(SD!I834=""),"",SD!I834)</f>
        <v/>
      </c>
      <c r="H838" s="33" t="str">
        <f>IF(OR(SD!O834=""),"",SD!O834)</f>
        <v/>
      </c>
      <c r="I838" s="34" t="str">
        <f>IF(OR(SD!V834=""),"",SD!V834)</f>
        <v/>
      </c>
      <c r="J838" s="35" t="str">
        <f>IF(SD!D834="","",SD!D834)</f>
        <v/>
      </c>
      <c r="K838" s="2"/>
    </row>
    <row r="839" spans="1:11" ht="15">
      <c r="A839" s="2"/>
      <c r="B839" s="32" t="str">
        <f>IF(E839="","",ROWS($B$6:B839))</f>
        <v/>
      </c>
      <c r="C839" s="33" t="str">
        <f>IF(OR(SD!A835=""),"",SD!A835)</f>
        <v/>
      </c>
      <c r="D839" s="33" t="str">
        <f>IF(OR(SD!C835=""),"",SD!C835)</f>
        <v/>
      </c>
      <c r="E839" s="33" t="str">
        <f>IF(OR(SD!E835=""),"",SD!E835)</f>
        <v/>
      </c>
      <c r="F839" s="33" t="str">
        <f>IF(OR(SD!G835=""),"",SD!G835)</f>
        <v/>
      </c>
      <c r="G839" s="33" t="str">
        <f>IF(OR(SD!I835=""),"",SD!I835)</f>
        <v/>
      </c>
      <c r="H839" s="33" t="str">
        <f>IF(OR(SD!O835=""),"",SD!O835)</f>
        <v/>
      </c>
      <c r="I839" s="34" t="str">
        <f>IF(OR(SD!V835=""),"",SD!V835)</f>
        <v/>
      </c>
      <c r="J839" s="35" t="str">
        <f>IF(SD!D835="","",SD!D835)</f>
        <v/>
      </c>
      <c r="K839" s="2"/>
    </row>
    <row r="840" spans="1:11" ht="15">
      <c r="A840" s="2"/>
      <c r="B840" s="32" t="str">
        <f>IF(E840="","",ROWS($B$6:B840))</f>
        <v/>
      </c>
      <c r="C840" s="33" t="str">
        <f>IF(OR(SD!A836=""),"",SD!A836)</f>
        <v/>
      </c>
      <c r="D840" s="33" t="str">
        <f>IF(OR(SD!C836=""),"",SD!C836)</f>
        <v/>
      </c>
      <c r="E840" s="33" t="str">
        <f>IF(OR(SD!E836=""),"",SD!E836)</f>
        <v/>
      </c>
      <c r="F840" s="33" t="str">
        <f>IF(OR(SD!G836=""),"",SD!G836)</f>
        <v/>
      </c>
      <c r="G840" s="33" t="str">
        <f>IF(OR(SD!I836=""),"",SD!I836)</f>
        <v/>
      </c>
      <c r="H840" s="33" t="str">
        <f>IF(OR(SD!O836=""),"",SD!O836)</f>
        <v/>
      </c>
      <c r="I840" s="34" t="str">
        <f>IF(OR(SD!V836=""),"",SD!V836)</f>
        <v/>
      </c>
      <c r="J840" s="35" t="str">
        <f>IF(SD!D836="","",SD!D836)</f>
        <v/>
      </c>
      <c r="K840" s="2"/>
    </row>
    <row r="841" spans="1:11" ht="15">
      <c r="A841" s="2"/>
      <c r="B841" s="32" t="str">
        <f>IF(E841="","",ROWS($B$6:B841))</f>
        <v/>
      </c>
      <c r="C841" s="33" t="str">
        <f>IF(OR(SD!A837=""),"",SD!A837)</f>
        <v/>
      </c>
      <c r="D841" s="33" t="str">
        <f>IF(OR(SD!C837=""),"",SD!C837)</f>
        <v/>
      </c>
      <c r="E841" s="33" t="str">
        <f>IF(OR(SD!E837=""),"",SD!E837)</f>
        <v/>
      </c>
      <c r="F841" s="33" t="str">
        <f>IF(OR(SD!G837=""),"",SD!G837)</f>
        <v/>
      </c>
      <c r="G841" s="33" t="str">
        <f>IF(OR(SD!I837=""),"",SD!I837)</f>
        <v/>
      </c>
      <c r="H841" s="33" t="str">
        <f>IF(OR(SD!O837=""),"",SD!O837)</f>
        <v/>
      </c>
      <c r="I841" s="34" t="str">
        <f>IF(OR(SD!V837=""),"",SD!V837)</f>
        <v/>
      </c>
      <c r="J841" s="35" t="str">
        <f>IF(SD!D837="","",SD!D837)</f>
        <v/>
      </c>
      <c r="K841" s="2"/>
    </row>
    <row r="842" spans="1:11" ht="15">
      <c r="A842" s="2"/>
      <c r="B842" s="32" t="str">
        <f>IF(E842="","",ROWS($B$6:B842))</f>
        <v/>
      </c>
      <c r="C842" s="33" t="str">
        <f>IF(OR(SD!A838=""),"",SD!A838)</f>
        <v/>
      </c>
      <c r="D842" s="33" t="str">
        <f>IF(OR(SD!C838=""),"",SD!C838)</f>
        <v/>
      </c>
      <c r="E842" s="33" t="str">
        <f>IF(OR(SD!E838=""),"",SD!E838)</f>
        <v/>
      </c>
      <c r="F842" s="33" t="str">
        <f>IF(OR(SD!G838=""),"",SD!G838)</f>
        <v/>
      </c>
      <c r="G842" s="33" t="str">
        <f>IF(OR(SD!I838=""),"",SD!I838)</f>
        <v/>
      </c>
      <c r="H842" s="33" t="str">
        <f>IF(OR(SD!O838=""),"",SD!O838)</f>
        <v/>
      </c>
      <c r="I842" s="34" t="str">
        <f>IF(OR(SD!V838=""),"",SD!V838)</f>
        <v/>
      </c>
      <c r="J842" s="35" t="str">
        <f>IF(SD!D838="","",SD!D838)</f>
        <v/>
      </c>
      <c r="K842" s="2"/>
    </row>
    <row r="843" spans="1:11" ht="15">
      <c r="A843" s="2"/>
      <c r="B843" s="32" t="str">
        <f>IF(E843="","",ROWS($B$6:B843))</f>
        <v/>
      </c>
      <c r="C843" s="33" t="str">
        <f>IF(OR(SD!A839=""),"",SD!A839)</f>
        <v/>
      </c>
      <c r="D843" s="33" t="str">
        <f>IF(OR(SD!C839=""),"",SD!C839)</f>
        <v/>
      </c>
      <c r="E843" s="33" t="str">
        <f>IF(OR(SD!E839=""),"",SD!E839)</f>
        <v/>
      </c>
      <c r="F843" s="33" t="str">
        <f>IF(OR(SD!G839=""),"",SD!G839)</f>
        <v/>
      </c>
      <c r="G843" s="33" t="str">
        <f>IF(OR(SD!I839=""),"",SD!I839)</f>
        <v/>
      </c>
      <c r="H843" s="33" t="str">
        <f>IF(OR(SD!O839=""),"",SD!O839)</f>
        <v/>
      </c>
      <c r="I843" s="34" t="str">
        <f>IF(OR(SD!V839=""),"",SD!V839)</f>
        <v/>
      </c>
      <c r="J843" s="35" t="str">
        <f>IF(SD!D839="","",SD!D839)</f>
        <v/>
      </c>
      <c r="K843" s="2"/>
    </row>
    <row r="844" spans="1:11" ht="15">
      <c r="A844" s="2"/>
      <c r="B844" s="32" t="str">
        <f>IF(E844="","",ROWS($B$6:B844))</f>
        <v/>
      </c>
      <c r="C844" s="33" t="str">
        <f>IF(OR(SD!A840=""),"",SD!A840)</f>
        <v/>
      </c>
      <c r="D844" s="33" t="str">
        <f>IF(OR(SD!C840=""),"",SD!C840)</f>
        <v/>
      </c>
      <c r="E844" s="33" t="str">
        <f>IF(OR(SD!E840=""),"",SD!E840)</f>
        <v/>
      </c>
      <c r="F844" s="33" t="str">
        <f>IF(OR(SD!G840=""),"",SD!G840)</f>
        <v/>
      </c>
      <c r="G844" s="33" t="str">
        <f>IF(OR(SD!I840=""),"",SD!I840)</f>
        <v/>
      </c>
      <c r="H844" s="33" t="str">
        <f>IF(OR(SD!O840=""),"",SD!O840)</f>
        <v/>
      </c>
      <c r="I844" s="34" t="str">
        <f>IF(OR(SD!V840=""),"",SD!V840)</f>
        <v/>
      </c>
      <c r="J844" s="35" t="str">
        <f>IF(SD!D840="","",SD!D840)</f>
        <v/>
      </c>
      <c r="K844" s="2"/>
    </row>
    <row r="845" spans="1:11" ht="15">
      <c r="A845" s="2"/>
      <c r="B845" s="32" t="str">
        <f>IF(E845="","",ROWS($B$6:B845))</f>
        <v/>
      </c>
      <c r="C845" s="33" t="str">
        <f>IF(OR(SD!A841=""),"",SD!A841)</f>
        <v/>
      </c>
      <c r="D845" s="33" t="str">
        <f>IF(OR(SD!C841=""),"",SD!C841)</f>
        <v/>
      </c>
      <c r="E845" s="33" t="str">
        <f>IF(OR(SD!E841=""),"",SD!E841)</f>
        <v/>
      </c>
      <c r="F845" s="33" t="str">
        <f>IF(OR(SD!G841=""),"",SD!G841)</f>
        <v/>
      </c>
      <c r="G845" s="33" t="str">
        <f>IF(OR(SD!I841=""),"",SD!I841)</f>
        <v/>
      </c>
      <c r="H845" s="33" t="str">
        <f>IF(OR(SD!O841=""),"",SD!O841)</f>
        <v/>
      </c>
      <c r="I845" s="34" t="str">
        <f>IF(OR(SD!V841=""),"",SD!V841)</f>
        <v/>
      </c>
      <c r="J845" s="35" t="str">
        <f>IF(SD!D841="","",SD!D841)</f>
        <v/>
      </c>
      <c r="K845" s="2"/>
    </row>
    <row r="846" spans="1:11" ht="15">
      <c r="A846" s="2"/>
      <c r="B846" s="32" t="str">
        <f>IF(E846="","",ROWS($B$6:B846))</f>
        <v/>
      </c>
      <c r="C846" s="33" t="str">
        <f>IF(OR(SD!A842=""),"",SD!A842)</f>
        <v/>
      </c>
      <c r="D846" s="33" t="str">
        <f>IF(OR(SD!C842=""),"",SD!C842)</f>
        <v/>
      </c>
      <c r="E846" s="33" t="str">
        <f>IF(OR(SD!E842=""),"",SD!E842)</f>
        <v/>
      </c>
      <c r="F846" s="33" t="str">
        <f>IF(OR(SD!G842=""),"",SD!G842)</f>
        <v/>
      </c>
      <c r="G846" s="33" t="str">
        <f>IF(OR(SD!I842=""),"",SD!I842)</f>
        <v/>
      </c>
      <c r="H846" s="33" t="str">
        <f>IF(OR(SD!O842=""),"",SD!O842)</f>
        <v/>
      </c>
      <c r="I846" s="34" t="str">
        <f>IF(OR(SD!V842=""),"",SD!V842)</f>
        <v/>
      </c>
      <c r="J846" s="35" t="str">
        <f>IF(SD!D842="","",SD!D842)</f>
        <v/>
      </c>
      <c r="K846" s="2"/>
    </row>
    <row r="847" spans="1:11" ht="15">
      <c r="A847" s="2"/>
      <c r="B847" s="32" t="str">
        <f>IF(E847="","",ROWS($B$6:B847))</f>
        <v/>
      </c>
      <c r="C847" s="33" t="str">
        <f>IF(OR(SD!A843=""),"",SD!A843)</f>
        <v/>
      </c>
      <c r="D847" s="33" t="str">
        <f>IF(OR(SD!C843=""),"",SD!C843)</f>
        <v/>
      </c>
      <c r="E847" s="33" t="str">
        <f>IF(OR(SD!E843=""),"",SD!E843)</f>
        <v/>
      </c>
      <c r="F847" s="33" t="str">
        <f>IF(OR(SD!G843=""),"",SD!G843)</f>
        <v/>
      </c>
      <c r="G847" s="33" t="str">
        <f>IF(OR(SD!I843=""),"",SD!I843)</f>
        <v/>
      </c>
      <c r="H847" s="33" t="str">
        <f>IF(OR(SD!O843=""),"",SD!O843)</f>
        <v/>
      </c>
      <c r="I847" s="34" t="str">
        <f>IF(OR(SD!V843=""),"",SD!V843)</f>
        <v/>
      </c>
      <c r="J847" s="35" t="str">
        <f>IF(SD!D843="","",SD!D843)</f>
        <v/>
      </c>
      <c r="K847" s="2"/>
    </row>
    <row r="848" spans="1:11" ht="15">
      <c r="A848" s="2"/>
      <c r="B848" s="32" t="str">
        <f>IF(E848="","",ROWS($B$6:B848))</f>
        <v/>
      </c>
      <c r="C848" s="33" t="str">
        <f>IF(OR(SD!A844=""),"",SD!A844)</f>
        <v/>
      </c>
      <c r="D848" s="33" t="str">
        <f>IF(OR(SD!C844=""),"",SD!C844)</f>
        <v/>
      </c>
      <c r="E848" s="33" t="str">
        <f>IF(OR(SD!E844=""),"",SD!E844)</f>
        <v/>
      </c>
      <c r="F848" s="33" t="str">
        <f>IF(OR(SD!G844=""),"",SD!G844)</f>
        <v/>
      </c>
      <c r="G848" s="33" t="str">
        <f>IF(OR(SD!I844=""),"",SD!I844)</f>
        <v/>
      </c>
      <c r="H848" s="33" t="str">
        <f>IF(OR(SD!O844=""),"",SD!O844)</f>
        <v/>
      </c>
      <c r="I848" s="34" t="str">
        <f>IF(OR(SD!V844=""),"",SD!V844)</f>
        <v/>
      </c>
      <c r="J848" s="35" t="str">
        <f>IF(SD!D844="","",SD!D844)</f>
        <v/>
      </c>
      <c r="K848" s="2"/>
    </row>
    <row r="849" spans="1:11" ht="15">
      <c r="A849" s="2"/>
      <c r="B849" s="32" t="str">
        <f>IF(E849="","",ROWS($B$6:B849))</f>
        <v/>
      </c>
      <c r="C849" s="33" t="str">
        <f>IF(OR(SD!A845=""),"",SD!A845)</f>
        <v/>
      </c>
      <c r="D849" s="33" t="str">
        <f>IF(OR(SD!C845=""),"",SD!C845)</f>
        <v/>
      </c>
      <c r="E849" s="33" t="str">
        <f>IF(OR(SD!E845=""),"",SD!E845)</f>
        <v/>
      </c>
      <c r="F849" s="33" t="str">
        <f>IF(OR(SD!G845=""),"",SD!G845)</f>
        <v/>
      </c>
      <c r="G849" s="33" t="str">
        <f>IF(OR(SD!I845=""),"",SD!I845)</f>
        <v/>
      </c>
      <c r="H849" s="33" t="str">
        <f>IF(OR(SD!O845=""),"",SD!O845)</f>
        <v/>
      </c>
      <c r="I849" s="34" t="str">
        <f>IF(OR(SD!V845=""),"",SD!V845)</f>
        <v/>
      </c>
      <c r="J849" s="35" t="str">
        <f>IF(SD!D845="","",SD!D845)</f>
        <v/>
      </c>
      <c r="K849" s="2"/>
    </row>
    <row r="850" spans="1:11" ht="15">
      <c r="A850" s="2"/>
      <c r="B850" s="32" t="str">
        <f>IF(E850="","",ROWS($B$6:B850))</f>
        <v/>
      </c>
      <c r="C850" s="33" t="str">
        <f>IF(OR(SD!A846=""),"",SD!A846)</f>
        <v/>
      </c>
      <c r="D850" s="33" t="str">
        <f>IF(OR(SD!C846=""),"",SD!C846)</f>
        <v/>
      </c>
      <c r="E850" s="33" t="str">
        <f>IF(OR(SD!E846=""),"",SD!E846)</f>
        <v/>
      </c>
      <c r="F850" s="33" t="str">
        <f>IF(OR(SD!G846=""),"",SD!G846)</f>
        <v/>
      </c>
      <c r="G850" s="33" t="str">
        <f>IF(OR(SD!I846=""),"",SD!I846)</f>
        <v/>
      </c>
      <c r="H850" s="33" t="str">
        <f>IF(OR(SD!O846=""),"",SD!O846)</f>
        <v/>
      </c>
      <c r="I850" s="34" t="str">
        <f>IF(OR(SD!V846=""),"",SD!V846)</f>
        <v/>
      </c>
      <c r="J850" s="35" t="str">
        <f>IF(SD!D846="","",SD!D846)</f>
        <v/>
      </c>
      <c r="K850" s="2"/>
    </row>
    <row r="851" spans="1:11" ht="15">
      <c r="A851" s="2"/>
      <c r="B851" s="32" t="str">
        <f>IF(E851="","",ROWS($B$6:B851))</f>
        <v/>
      </c>
      <c r="C851" s="33" t="str">
        <f>IF(OR(SD!A847=""),"",SD!A847)</f>
        <v/>
      </c>
      <c r="D851" s="33" t="str">
        <f>IF(OR(SD!C847=""),"",SD!C847)</f>
        <v/>
      </c>
      <c r="E851" s="33" t="str">
        <f>IF(OR(SD!E847=""),"",SD!E847)</f>
        <v/>
      </c>
      <c r="F851" s="33" t="str">
        <f>IF(OR(SD!G847=""),"",SD!G847)</f>
        <v/>
      </c>
      <c r="G851" s="33" t="str">
        <f>IF(OR(SD!I847=""),"",SD!I847)</f>
        <v/>
      </c>
      <c r="H851" s="33" t="str">
        <f>IF(OR(SD!O847=""),"",SD!O847)</f>
        <v/>
      </c>
      <c r="I851" s="34" t="str">
        <f>IF(OR(SD!V847=""),"",SD!V847)</f>
        <v/>
      </c>
      <c r="J851" s="35" t="str">
        <f>IF(SD!D847="","",SD!D847)</f>
        <v/>
      </c>
      <c r="K851" s="2"/>
    </row>
    <row r="852" spans="1:11" ht="15">
      <c r="A852" s="2"/>
      <c r="B852" s="32" t="str">
        <f>IF(E852="","",ROWS($B$6:B852))</f>
        <v/>
      </c>
      <c r="C852" s="33" t="str">
        <f>IF(OR(SD!A848=""),"",SD!A848)</f>
        <v/>
      </c>
      <c r="D852" s="33" t="str">
        <f>IF(OR(SD!C848=""),"",SD!C848)</f>
        <v/>
      </c>
      <c r="E852" s="33" t="str">
        <f>IF(OR(SD!E848=""),"",SD!E848)</f>
        <v/>
      </c>
      <c r="F852" s="33" t="str">
        <f>IF(OR(SD!G848=""),"",SD!G848)</f>
        <v/>
      </c>
      <c r="G852" s="33" t="str">
        <f>IF(OR(SD!I848=""),"",SD!I848)</f>
        <v/>
      </c>
      <c r="H852" s="33" t="str">
        <f>IF(OR(SD!O848=""),"",SD!O848)</f>
        <v/>
      </c>
      <c r="I852" s="34" t="str">
        <f>IF(OR(SD!V848=""),"",SD!V848)</f>
        <v/>
      </c>
      <c r="J852" s="35" t="str">
        <f>IF(SD!D848="","",SD!D848)</f>
        <v/>
      </c>
      <c r="K852" s="2"/>
    </row>
    <row r="853" spans="1:11" ht="15">
      <c r="A853" s="2"/>
      <c r="B853" s="32" t="str">
        <f>IF(E853="","",ROWS($B$6:B853))</f>
        <v/>
      </c>
      <c r="C853" s="33" t="str">
        <f>IF(OR(SD!A849=""),"",SD!A849)</f>
        <v/>
      </c>
      <c r="D853" s="33" t="str">
        <f>IF(OR(SD!C849=""),"",SD!C849)</f>
        <v/>
      </c>
      <c r="E853" s="33" t="str">
        <f>IF(OR(SD!E849=""),"",SD!E849)</f>
        <v/>
      </c>
      <c r="F853" s="33" t="str">
        <f>IF(OR(SD!G849=""),"",SD!G849)</f>
        <v/>
      </c>
      <c r="G853" s="33" t="str">
        <f>IF(OR(SD!I849=""),"",SD!I849)</f>
        <v/>
      </c>
      <c r="H853" s="33" t="str">
        <f>IF(OR(SD!O849=""),"",SD!O849)</f>
        <v/>
      </c>
      <c r="I853" s="34" t="str">
        <f>IF(OR(SD!V849=""),"",SD!V849)</f>
        <v/>
      </c>
      <c r="J853" s="35" t="str">
        <f>IF(SD!D849="","",SD!D849)</f>
        <v/>
      </c>
      <c r="K853" s="2"/>
    </row>
    <row r="854" spans="1:11" ht="15">
      <c r="A854" s="2"/>
      <c r="B854" s="32" t="str">
        <f>IF(E854="","",ROWS($B$6:B854))</f>
        <v/>
      </c>
      <c r="C854" s="33" t="str">
        <f>IF(OR(SD!A850=""),"",SD!A850)</f>
        <v/>
      </c>
      <c r="D854" s="33" t="str">
        <f>IF(OR(SD!C850=""),"",SD!C850)</f>
        <v/>
      </c>
      <c r="E854" s="33" t="str">
        <f>IF(OR(SD!E850=""),"",SD!E850)</f>
        <v/>
      </c>
      <c r="F854" s="33" t="str">
        <f>IF(OR(SD!G850=""),"",SD!G850)</f>
        <v/>
      </c>
      <c r="G854" s="33" t="str">
        <f>IF(OR(SD!I850=""),"",SD!I850)</f>
        <v/>
      </c>
      <c r="H854" s="33" t="str">
        <f>IF(OR(SD!O850=""),"",SD!O850)</f>
        <v/>
      </c>
      <c r="I854" s="34" t="str">
        <f>IF(OR(SD!V850=""),"",SD!V850)</f>
        <v/>
      </c>
      <c r="J854" s="35" t="str">
        <f>IF(SD!D850="","",SD!D850)</f>
        <v/>
      </c>
      <c r="K854" s="2"/>
    </row>
    <row r="855" spans="1:11" ht="15">
      <c r="A855" s="2"/>
      <c r="B855" s="32" t="str">
        <f>IF(E855="","",ROWS($B$6:B855))</f>
        <v/>
      </c>
      <c r="C855" s="33" t="str">
        <f>IF(OR(SD!A851=""),"",SD!A851)</f>
        <v/>
      </c>
      <c r="D855" s="33" t="str">
        <f>IF(OR(SD!C851=""),"",SD!C851)</f>
        <v/>
      </c>
      <c r="E855" s="33" t="str">
        <f>IF(OR(SD!E851=""),"",SD!E851)</f>
        <v/>
      </c>
      <c r="F855" s="33" t="str">
        <f>IF(OR(SD!G851=""),"",SD!G851)</f>
        <v/>
      </c>
      <c r="G855" s="33" t="str">
        <f>IF(OR(SD!I851=""),"",SD!I851)</f>
        <v/>
      </c>
      <c r="H855" s="33" t="str">
        <f>IF(OR(SD!O851=""),"",SD!O851)</f>
        <v/>
      </c>
      <c r="I855" s="34" t="str">
        <f>IF(OR(SD!V851=""),"",SD!V851)</f>
        <v/>
      </c>
      <c r="J855" s="35" t="str">
        <f>IF(SD!D851="","",SD!D851)</f>
        <v/>
      </c>
      <c r="K855" s="2"/>
    </row>
    <row r="856" spans="1:11" ht="15">
      <c r="A856" s="2"/>
      <c r="B856" s="32" t="str">
        <f>IF(E856="","",ROWS($B$6:B856))</f>
        <v/>
      </c>
      <c r="C856" s="33" t="str">
        <f>IF(OR(SD!A852=""),"",SD!A852)</f>
        <v/>
      </c>
      <c r="D856" s="33" t="str">
        <f>IF(OR(SD!C852=""),"",SD!C852)</f>
        <v/>
      </c>
      <c r="E856" s="33" t="str">
        <f>IF(OR(SD!E852=""),"",SD!E852)</f>
        <v/>
      </c>
      <c r="F856" s="33" t="str">
        <f>IF(OR(SD!G852=""),"",SD!G852)</f>
        <v/>
      </c>
      <c r="G856" s="33" t="str">
        <f>IF(OR(SD!I852=""),"",SD!I852)</f>
        <v/>
      </c>
      <c r="H856" s="33" t="str">
        <f>IF(OR(SD!O852=""),"",SD!O852)</f>
        <v/>
      </c>
      <c r="I856" s="34" t="str">
        <f>IF(OR(SD!V852=""),"",SD!V852)</f>
        <v/>
      </c>
      <c r="J856" s="35" t="str">
        <f>IF(SD!D852="","",SD!D852)</f>
        <v/>
      </c>
      <c r="K856" s="2"/>
    </row>
    <row r="857" spans="1:11" ht="15">
      <c r="A857" s="2"/>
      <c r="B857" s="32" t="str">
        <f>IF(E857="","",ROWS($B$6:B857))</f>
        <v/>
      </c>
      <c r="C857" s="33" t="str">
        <f>IF(OR(SD!A853=""),"",SD!A853)</f>
        <v/>
      </c>
      <c r="D857" s="33" t="str">
        <f>IF(OR(SD!C853=""),"",SD!C853)</f>
        <v/>
      </c>
      <c r="E857" s="33" t="str">
        <f>IF(OR(SD!E853=""),"",SD!E853)</f>
        <v/>
      </c>
      <c r="F857" s="33" t="str">
        <f>IF(OR(SD!G853=""),"",SD!G853)</f>
        <v/>
      </c>
      <c r="G857" s="33" t="str">
        <f>IF(OR(SD!I853=""),"",SD!I853)</f>
        <v/>
      </c>
      <c r="H857" s="33" t="str">
        <f>IF(OR(SD!O853=""),"",SD!O853)</f>
        <v/>
      </c>
      <c r="I857" s="34" t="str">
        <f>IF(OR(SD!V853=""),"",SD!V853)</f>
        <v/>
      </c>
      <c r="J857" s="35" t="str">
        <f>IF(SD!D853="","",SD!D853)</f>
        <v/>
      </c>
      <c r="K857" s="2"/>
    </row>
    <row r="858" spans="1:11" ht="15">
      <c r="A858" s="2"/>
      <c r="B858" s="32" t="str">
        <f>IF(E858="","",ROWS($B$6:B858))</f>
        <v/>
      </c>
      <c r="C858" s="33" t="str">
        <f>IF(OR(SD!A854=""),"",SD!A854)</f>
        <v/>
      </c>
      <c r="D858" s="33" t="str">
        <f>IF(OR(SD!C854=""),"",SD!C854)</f>
        <v/>
      </c>
      <c r="E858" s="33" t="str">
        <f>IF(OR(SD!E854=""),"",SD!E854)</f>
        <v/>
      </c>
      <c r="F858" s="33" t="str">
        <f>IF(OR(SD!G854=""),"",SD!G854)</f>
        <v/>
      </c>
      <c r="G858" s="33" t="str">
        <f>IF(OR(SD!I854=""),"",SD!I854)</f>
        <v/>
      </c>
      <c r="H858" s="33" t="str">
        <f>IF(OR(SD!O854=""),"",SD!O854)</f>
        <v/>
      </c>
      <c r="I858" s="34" t="str">
        <f>IF(OR(SD!V854=""),"",SD!V854)</f>
        <v/>
      </c>
      <c r="J858" s="35" t="str">
        <f>IF(SD!D854="","",SD!D854)</f>
        <v/>
      </c>
      <c r="K858" s="2"/>
    </row>
    <row r="859" spans="1:11" ht="15">
      <c r="A859" s="2"/>
      <c r="B859" s="32" t="str">
        <f>IF(E859="","",ROWS($B$6:B859))</f>
        <v/>
      </c>
      <c r="C859" s="33" t="str">
        <f>IF(OR(SD!A855=""),"",SD!A855)</f>
        <v/>
      </c>
      <c r="D859" s="33" t="str">
        <f>IF(OR(SD!C855=""),"",SD!C855)</f>
        <v/>
      </c>
      <c r="E859" s="33" t="str">
        <f>IF(OR(SD!E855=""),"",SD!E855)</f>
        <v/>
      </c>
      <c r="F859" s="33" t="str">
        <f>IF(OR(SD!G855=""),"",SD!G855)</f>
        <v/>
      </c>
      <c r="G859" s="33" t="str">
        <f>IF(OR(SD!I855=""),"",SD!I855)</f>
        <v/>
      </c>
      <c r="H859" s="33" t="str">
        <f>IF(OR(SD!O855=""),"",SD!O855)</f>
        <v/>
      </c>
      <c r="I859" s="34" t="str">
        <f>IF(OR(SD!V855=""),"",SD!V855)</f>
        <v/>
      </c>
      <c r="J859" s="35" t="str">
        <f>IF(SD!D855="","",SD!D855)</f>
        <v/>
      </c>
      <c r="K859" s="2"/>
    </row>
    <row r="860" spans="1:11" ht="15">
      <c r="A860" s="2"/>
      <c r="B860" s="32" t="str">
        <f>IF(E860="","",ROWS($B$6:B860))</f>
        <v/>
      </c>
      <c r="C860" s="33" t="str">
        <f>IF(OR(SD!A856=""),"",SD!A856)</f>
        <v/>
      </c>
      <c r="D860" s="33" t="str">
        <f>IF(OR(SD!C856=""),"",SD!C856)</f>
        <v/>
      </c>
      <c r="E860" s="33" t="str">
        <f>IF(OR(SD!E856=""),"",SD!E856)</f>
        <v/>
      </c>
      <c r="F860" s="33" t="str">
        <f>IF(OR(SD!G856=""),"",SD!G856)</f>
        <v/>
      </c>
      <c r="G860" s="33" t="str">
        <f>IF(OR(SD!I856=""),"",SD!I856)</f>
        <v/>
      </c>
      <c r="H860" s="33" t="str">
        <f>IF(OR(SD!O856=""),"",SD!O856)</f>
        <v/>
      </c>
      <c r="I860" s="34" t="str">
        <f>IF(OR(SD!V856=""),"",SD!V856)</f>
        <v/>
      </c>
      <c r="J860" s="35" t="str">
        <f>IF(SD!D856="","",SD!D856)</f>
        <v/>
      </c>
      <c r="K860" s="2"/>
    </row>
    <row r="861" spans="1:11" ht="15">
      <c r="A861" s="2"/>
      <c r="B861" s="32" t="str">
        <f>IF(E861="","",ROWS($B$6:B861))</f>
        <v/>
      </c>
      <c r="C861" s="33" t="str">
        <f>IF(OR(SD!A857=""),"",SD!A857)</f>
        <v/>
      </c>
      <c r="D861" s="33" t="str">
        <f>IF(OR(SD!C857=""),"",SD!C857)</f>
        <v/>
      </c>
      <c r="E861" s="33" t="str">
        <f>IF(OR(SD!E857=""),"",SD!E857)</f>
        <v/>
      </c>
      <c r="F861" s="33" t="str">
        <f>IF(OR(SD!G857=""),"",SD!G857)</f>
        <v/>
      </c>
      <c r="G861" s="33" t="str">
        <f>IF(OR(SD!I857=""),"",SD!I857)</f>
        <v/>
      </c>
      <c r="H861" s="33" t="str">
        <f>IF(OR(SD!O857=""),"",SD!O857)</f>
        <v/>
      </c>
      <c r="I861" s="34" t="str">
        <f>IF(OR(SD!V857=""),"",SD!V857)</f>
        <v/>
      </c>
      <c r="J861" s="35" t="str">
        <f>IF(SD!D857="","",SD!D857)</f>
        <v/>
      </c>
      <c r="K861" s="2"/>
    </row>
    <row r="862" spans="1:11" ht="15">
      <c r="A862" s="2"/>
      <c r="B862" s="32" t="str">
        <f>IF(E862="","",ROWS($B$6:B862))</f>
        <v/>
      </c>
      <c r="C862" s="33" t="str">
        <f>IF(OR(SD!A858=""),"",SD!A858)</f>
        <v/>
      </c>
      <c r="D862" s="33" t="str">
        <f>IF(OR(SD!C858=""),"",SD!C858)</f>
        <v/>
      </c>
      <c r="E862" s="33" t="str">
        <f>IF(OR(SD!E858=""),"",SD!E858)</f>
        <v/>
      </c>
      <c r="F862" s="33" t="str">
        <f>IF(OR(SD!G858=""),"",SD!G858)</f>
        <v/>
      </c>
      <c r="G862" s="33" t="str">
        <f>IF(OR(SD!I858=""),"",SD!I858)</f>
        <v/>
      </c>
      <c r="H862" s="33" t="str">
        <f>IF(OR(SD!O858=""),"",SD!O858)</f>
        <v/>
      </c>
      <c r="I862" s="34" t="str">
        <f>IF(OR(SD!V858=""),"",SD!V858)</f>
        <v/>
      </c>
      <c r="J862" s="35" t="str">
        <f>IF(SD!D858="","",SD!D858)</f>
        <v/>
      </c>
      <c r="K862" s="2"/>
    </row>
    <row r="863" spans="1:11" ht="15">
      <c r="A863" s="2"/>
      <c r="B863" s="32" t="str">
        <f>IF(E863="","",ROWS($B$6:B863))</f>
        <v/>
      </c>
      <c r="C863" s="33" t="str">
        <f>IF(OR(SD!A859=""),"",SD!A859)</f>
        <v/>
      </c>
      <c r="D863" s="33" t="str">
        <f>IF(OR(SD!C859=""),"",SD!C859)</f>
        <v/>
      </c>
      <c r="E863" s="33" t="str">
        <f>IF(OR(SD!E859=""),"",SD!E859)</f>
        <v/>
      </c>
      <c r="F863" s="33" t="str">
        <f>IF(OR(SD!G859=""),"",SD!G859)</f>
        <v/>
      </c>
      <c r="G863" s="33" t="str">
        <f>IF(OR(SD!I859=""),"",SD!I859)</f>
        <v/>
      </c>
      <c r="H863" s="33" t="str">
        <f>IF(OR(SD!O859=""),"",SD!O859)</f>
        <v/>
      </c>
      <c r="I863" s="34" t="str">
        <f>IF(OR(SD!V859=""),"",SD!V859)</f>
        <v/>
      </c>
      <c r="J863" s="35" t="str">
        <f>IF(SD!D859="","",SD!D859)</f>
        <v/>
      </c>
      <c r="K863" s="2"/>
    </row>
    <row r="864" spans="1:11" ht="15">
      <c r="A864" s="2"/>
      <c r="B864" s="32" t="str">
        <f>IF(E864="","",ROWS($B$6:B864))</f>
        <v/>
      </c>
      <c r="C864" s="33" t="str">
        <f>IF(OR(SD!A860=""),"",SD!A860)</f>
        <v/>
      </c>
      <c r="D864" s="33" t="str">
        <f>IF(OR(SD!C860=""),"",SD!C860)</f>
        <v/>
      </c>
      <c r="E864" s="33" t="str">
        <f>IF(OR(SD!E860=""),"",SD!E860)</f>
        <v/>
      </c>
      <c r="F864" s="33" t="str">
        <f>IF(OR(SD!G860=""),"",SD!G860)</f>
        <v/>
      </c>
      <c r="G864" s="33" t="str">
        <f>IF(OR(SD!I860=""),"",SD!I860)</f>
        <v/>
      </c>
      <c r="H864" s="33" t="str">
        <f>IF(OR(SD!O860=""),"",SD!O860)</f>
        <v/>
      </c>
      <c r="I864" s="34" t="str">
        <f>IF(OR(SD!V860=""),"",SD!V860)</f>
        <v/>
      </c>
      <c r="J864" s="35" t="str">
        <f>IF(SD!D860="","",SD!D860)</f>
        <v/>
      </c>
      <c r="K864" s="2"/>
    </row>
    <row r="865" spans="1:11" ht="15">
      <c r="A865" s="2"/>
      <c r="B865" s="32" t="str">
        <f>IF(E865="","",ROWS($B$6:B865))</f>
        <v/>
      </c>
      <c r="C865" s="33" t="str">
        <f>IF(OR(SD!A861=""),"",SD!A861)</f>
        <v/>
      </c>
      <c r="D865" s="33" t="str">
        <f>IF(OR(SD!C861=""),"",SD!C861)</f>
        <v/>
      </c>
      <c r="E865" s="33" t="str">
        <f>IF(OR(SD!E861=""),"",SD!E861)</f>
        <v/>
      </c>
      <c r="F865" s="33" t="str">
        <f>IF(OR(SD!G861=""),"",SD!G861)</f>
        <v/>
      </c>
      <c r="G865" s="33" t="str">
        <f>IF(OR(SD!I861=""),"",SD!I861)</f>
        <v/>
      </c>
      <c r="H865" s="33" t="str">
        <f>IF(OR(SD!O861=""),"",SD!O861)</f>
        <v/>
      </c>
      <c r="I865" s="34" t="str">
        <f>IF(OR(SD!V861=""),"",SD!V861)</f>
        <v/>
      </c>
      <c r="J865" s="35" t="str">
        <f>IF(SD!D861="","",SD!D861)</f>
        <v/>
      </c>
      <c r="K865" s="2"/>
    </row>
    <row r="866" spans="1:11" ht="15">
      <c r="A866" s="2"/>
      <c r="B866" s="32" t="str">
        <f>IF(E866="","",ROWS($B$6:B866))</f>
        <v/>
      </c>
      <c r="C866" s="33" t="str">
        <f>IF(OR(SD!A862=""),"",SD!A862)</f>
        <v/>
      </c>
      <c r="D866" s="33" t="str">
        <f>IF(OR(SD!C862=""),"",SD!C862)</f>
        <v/>
      </c>
      <c r="E866" s="33" t="str">
        <f>IF(OR(SD!E862=""),"",SD!E862)</f>
        <v/>
      </c>
      <c r="F866" s="33" t="str">
        <f>IF(OR(SD!G862=""),"",SD!G862)</f>
        <v/>
      </c>
      <c r="G866" s="33" t="str">
        <f>IF(OR(SD!I862=""),"",SD!I862)</f>
        <v/>
      </c>
      <c r="H866" s="33" t="str">
        <f>IF(OR(SD!O862=""),"",SD!O862)</f>
        <v/>
      </c>
      <c r="I866" s="34" t="str">
        <f>IF(OR(SD!V862=""),"",SD!V862)</f>
        <v/>
      </c>
      <c r="J866" s="35" t="str">
        <f>IF(SD!D862="","",SD!D862)</f>
        <v/>
      </c>
      <c r="K866" s="2"/>
    </row>
    <row r="867" spans="1:11" ht="15">
      <c r="A867" s="2"/>
      <c r="B867" s="32" t="str">
        <f>IF(E867="","",ROWS($B$6:B867))</f>
        <v/>
      </c>
      <c r="C867" s="33" t="str">
        <f>IF(OR(SD!A863=""),"",SD!A863)</f>
        <v/>
      </c>
      <c r="D867" s="33" t="str">
        <f>IF(OR(SD!C863=""),"",SD!C863)</f>
        <v/>
      </c>
      <c r="E867" s="33" t="str">
        <f>IF(OR(SD!E863=""),"",SD!E863)</f>
        <v/>
      </c>
      <c r="F867" s="33" t="str">
        <f>IF(OR(SD!G863=""),"",SD!G863)</f>
        <v/>
      </c>
      <c r="G867" s="33" t="str">
        <f>IF(OR(SD!I863=""),"",SD!I863)</f>
        <v/>
      </c>
      <c r="H867" s="33" t="str">
        <f>IF(OR(SD!O863=""),"",SD!O863)</f>
        <v/>
      </c>
      <c r="I867" s="34" t="str">
        <f>IF(OR(SD!V863=""),"",SD!V863)</f>
        <v/>
      </c>
      <c r="J867" s="35" t="str">
        <f>IF(SD!D863="","",SD!D863)</f>
        <v/>
      </c>
      <c r="K867" s="2"/>
    </row>
    <row r="868" spans="1:11" ht="15">
      <c r="A868" s="2"/>
      <c r="B868" s="32" t="str">
        <f>IF(E868="","",ROWS($B$6:B868))</f>
        <v/>
      </c>
      <c r="C868" s="33" t="str">
        <f>IF(OR(SD!A864=""),"",SD!A864)</f>
        <v/>
      </c>
      <c r="D868" s="33" t="str">
        <f>IF(OR(SD!C864=""),"",SD!C864)</f>
        <v/>
      </c>
      <c r="E868" s="33" t="str">
        <f>IF(OR(SD!E864=""),"",SD!E864)</f>
        <v/>
      </c>
      <c r="F868" s="33" t="str">
        <f>IF(OR(SD!G864=""),"",SD!G864)</f>
        <v/>
      </c>
      <c r="G868" s="33" t="str">
        <f>IF(OR(SD!I864=""),"",SD!I864)</f>
        <v/>
      </c>
      <c r="H868" s="33" t="str">
        <f>IF(OR(SD!O864=""),"",SD!O864)</f>
        <v/>
      </c>
      <c r="I868" s="34" t="str">
        <f>IF(OR(SD!V864=""),"",SD!V864)</f>
        <v/>
      </c>
      <c r="J868" s="35" t="str">
        <f>IF(SD!D864="","",SD!D864)</f>
        <v/>
      </c>
      <c r="K868" s="2"/>
    </row>
    <row r="869" spans="1:11" ht="15">
      <c r="A869" s="2"/>
      <c r="B869" s="32" t="str">
        <f>IF(E869="","",ROWS($B$6:B869))</f>
        <v/>
      </c>
      <c r="C869" s="33" t="str">
        <f>IF(OR(SD!A865=""),"",SD!A865)</f>
        <v/>
      </c>
      <c r="D869" s="33" t="str">
        <f>IF(OR(SD!C865=""),"",SD!C865)</f>
        <v/>
      </c>
      <c r="E869" s="33" t="str">
        <f>IF(OR(SD!E865=""),"",SD!E865)</f>
        <v/>
      </c>
      <c r="F869" s="33" t="str">
        <f>IF(OR(SD!G865=""),"",SD!G865)</f>
        <v/>
      </c>
      <c r="G869" s="33" t="str">
        <f>IF(OR(SD!I865=""),"",SD!I865)</f>
        <v/>
      </c>
      <c r="H869" s="33" t="str">
        <f>IF(OR(SD!O865=""),"",SD!O865)</f>
        <v/>
      </c>
      <c r="I869" s="34" t="str">
        <f>IF(OR(SD!V865=""),"",SD!V865)</f>
        <v/>
      </c>
      <c r="J869" s="35" t="str">
        <f>IF(SD!D865="","",SD!D865)</f>
        <v/>
      </c>
      <c r="K869" s="2"/>
    </row>
    <row r="870" spans="1:11" ht="15">
      <c r="A870" s="2"/>
      <c r="B870" s="32" t="str">
        <f>IF(E870="","",ROWS($B$6:B870))</f>
        <v/>
      </c>
      <c r="C870" s="33" t="str">
        <f>IF(OR(SD!A866=""),"",SD!A866)</f>
        <v/>
      </c>
      <c r="D870" s="33" t="str">
        <f>IF(OR(SD!C866=""),"",SD!C866)</f>
        <v/>
      </c>
      <c r="E870" s="33" t="str">
        <f>IF(OR(SD!E866=""),"",SD!E866)</f>
        <v/>
      </c>
      <c r="F870" s="33" t="str">
        <f>IF(OR(SD!G866=""),"",SD!G866)</f>
        <v/>
      </c>
      <c r="G870" s="33" t="str">
        <f>IF(OR(SD!I866=""),"",SD!I866)</f>
        <v/>
      </c>
      <c r="H870" s="33" t="str">
        <f>IF(OR(SD!O866=""),"",SD!O866)</f>
        <v/>
      </c>
      <c r="I870" s="34" t="str">
        <f>IF(OR(SD!V866=""),"",SD!V866)</f>
        <v/>
      </c>
      <c r="J870" s="35" t="str">
        <f>IF(SD!D866="","",SD!D866)</f>
        <v/>
      </c>
      <c r="K870" s="2"/>
    </row>
    <row r="871" spans="1:11" ht="15">
      <c r="A871" s="2"/>
      <c r="B871" s="32" t="str">
        <f>IF(E871="","",ROWS($B$6:B871))</f>
        <v/>
      </c>
      <c r="C871" s="33" t="str">
        <f>IF(OR(SD!A867=""),"",SD!A867)</f>
        <v/>
      </c>
      <c r="D871" s="33" t="str">
        <f>IF(OR(SD!C867=""),"",SD!C867)</f>
        <v/>
      </c>
      <c r="E871" s="33" t="str">
        <f>IF(OR(SD!E867=""),"",SD!E867)</f>
        <v/>
      </c>
      <c r="F871" s="33" t="str">
        <f>IF(OR(SD!G867=""),"",SD!G867)</f>
        <v/>
      </c>
      <c r="G871" s="33" t="str">
        <f>IF(OR(SD!I867=""),"",SD!I867)</f>
        <v/>
      </c>
      <c r="H871" s="33" t="str">
        <f>IF(OR(SD!O867=""),"",SD!O867)</f>
        <v/>
      </c>
      <c r="I871" s="34" t="str">
        <f>IF(OR(SD!V867=""),"",SD!V867)</f>
        <v/>
      </c>
      <c r="J871" s="35" t="str">
        <f>IF(SD!D867="","",SD!D867)</f>
        <v/>
      </c>
      <c r="K871" s="2"/>
    </row>
    <row r="872" spans="1:11" ht="15">
      <c r="A872" s="2"/>
      <c r="B872" s="32" t="str">
        <f>IF(E872="","",ROWS($B$6:B872))</f>
        <v/>
      </c>
      <c r="C872" s="33" t="str">
        <f>IF(OR(SD!A868=""),"",SD!A868)</f>
        <v/>
      </c>
      <c r="D872" s="33" t="str">
        <f>IF(OR(SD!C868=""),"",SD!C868)</f>
        <v/>
      </c>
      <c r="E872" s="33" t="str">
        <f>IF(OR(SD!E868=""),"",SD!E868)</f>
        <v/>
      </c>
      <c r="F872" s="33" t="str">
        <f>IF(OR(SD!G868=""),"",SD!G868)</f>
        <v/>
      </c>
      <c r="G872" s="33" t="str">
        <f>IF(OR(SD!I868=""),"",SD!I868)</f>
        <v/>
      </c>
      <c r="H872" s="33" t="str">
        <f>IF(OR(SD!O868=""),"",SD!O868)</f>
        <v/>
      </c>
      <c r="I872" s="34" t="str">
        <f>IF(OR(SD!V868=""),"",SD!V868)</f>
        <v/>
      </c>
      <c r="J872" s="35" t="str">
        <f>IF(SD!D868="","",SD!D868)</f>
        <v/>
      </c>
      <c r="K872" s="2"/>
    </row>
    <row r="873" spans="1:11" ht="15">
      <c r="A873" s="2"/>
      <c r="B873" s="32" t="str">
        <f>IF(E873="","",ROWS($B$6:B873))</f>
        <v/>
      </c>
      <c r="C873" s="33" t="str">
        <f>IF(OR(SD!A869=""),"",SD!A869)</f>
        <v/>
      </c>
      <c r="D873" s="33" t="str">
        <f>IF(OR(SD!C869=""),"",SD!C869)</f>
        <v/>
      </c>
      <c r="E873" s="33" t="str">
        <f>IF(OR(SD!E869=""),"",SD!E869)</f>
        <v/>
      </c>
      <c r="F873" s="33" t="str">
        <f>IF(OR(SD!G869=""),"",SD!G869)</f>
        <v/>
      </c>
      <c r="G873" s="33" t="str">
        <f>IF(OR(SD!I869=""),"",SD!I869)</f>
        <v/>
      </c>
      <c r="H873" s="33" t="str">
        <f>IF(OR(SD!O869=""),"",SD!O869)</f>
        <v/>
      </c>
      <c r="I873" s="34" t="str">
        <f>IF(OR(SD!V869=""),"",SD!V869)</f>
        <v/>
      </c>
      <c r="J873" s="35" t="str">
        <f>IF(SD!D869="","",SD!D869)</f>
        <v/>
      </c>
      <c r="K873" s="2"/>
    </row>
    <row r="874" spans="1:11" ht="15">
      <c r="A874" s="2"/>
      <c r="B874" s="32" t="str">
        <f>IF(E874="","",ROWS($B$6:B874))</f>
        <v/>
      </c>
      <c r="C874" s="33" t="str">
        <f>IF(OR(SD!A870=""),"",SD!A870)</f>
        <v/>
      </c>
      <c r="D874" s="33" t="str">
        <f>IF(OR(SD!C870=""),"",SD!C870)</f>
        <v/>
      </c>
      <c r="E874" s="33" t="str">
        <f>IF(OR(SD!E870=""),"",SD!E870)</f>
        <v/>
      </c>
      <c r="F874" s="33" t="str">
        <f>IF(OR(SD!G870=""),"",SD!G870)</f>
        <v/>
      </c>
      <c r="G874" s="33" t="str">
        <f>IF(OR(SD!I870=""),"",SD!I870)</f>
        <v/>
      </c>
      <c r="H874" s="33" t="str">
        <f>IF(OR(SD!O870=""),"",SD!O870)</f>
        <v/>
      </c>
      <c r="I874" s="34" t="str">
        <f>IF(OR(SD!V870=""),"",SD!V870)</f>
        <v/>
      </c>
      <c r="J874" s="35" t="str">
        <f>IF(SD!D870="","",SD!D870)</f>
        <v/>
      </c>
      <c r="K874" s="2"/>
    </row>
    <row r="875" spans="1:11" ht="15">
      <c r="A875" s="2"/>
      <c r="B875" s="32" t="str">
        <f>IF(E875="","",ROWS($B$6:B875))</f>
        <v/>
      </c>
      <c r="C875" s="33" t="str">
        <f>IF(OR(SD!A871=""),"",SD!A871)</f>
        <v/>
      </c>
      <c r="D875" s="33" t="str">
        <f>IF(OR(SD!C871=""),"",SD!C871)</f>
        <v/>
      </c>
      <c r="E875" s="33" t="str">
        <f>IF(OR(SD!E871=""),"",SD!E871)</f>
        <v/>
      </c>
      <c r="F875" s="33" t="str">
        <f>IF(OR(SD!G871=""),"",SD!G871)</f>
        <v/>
      </c>
      <c r="G875" s="33" t="str">
        <f>IF(OR(SD!I871=""),"",SD!I871)</f>
        <v/>
      </c>
      <c r="H875" s="33" t="str">
        <f>IF(OR(SD!O871=""),"",SD!O871)</f>
        <v/>
      </c>
      <c r="I875" s="34" t="str">
        <f>IF(OR(SD!V871=""),"",SD!V871)</f>
        <v/>
      </c>
      <c r="J875" s="35" t="str">
        <f>IF(SD!D871="","",SD!D871)</f>
        <v/>
      </c>
      <c r="K875" s="2"/>
    </row>
    <row r="876" spans="1:11" ht="15">
      <c r="A876" s="2"/>
      <c r="B876" s="32" t="str">
        <f>IF(E876="","",ROWS($B$6:B876))</f>
        <v/>
      </c>
      <c r="C876" s="33" t="str">
        <f>IF(OR(SD!A872=""),"",SD!A872)</f>
        <v/>
      </c>
      <c r="D876" s="33" t="str">
        <f>IF(OR(SD!C872=""),"",SD!C872)</f>
        <v/>
      </c>
      <c r="E876" s="33" t="str">
        <f>IF(OR(SD!E872=""),"",SD!E872)</f>
        <v/>
      </c>
      <c r="F876" s="33" t="str">
        <f>IF(OR(SD!G872=""),"",SD!G872)</f>
        <v/>
      </c>
      <c r="G876" s="33" t="str">
        <f>IF(OR(SD!I872=""),"",SD!I872)</f>
        <v/>
      </c>
      <c r="H876" s="33" t="str">
        <f>IF(OR(SD!O872=""),"",SD!O872)</f>
        <v/>
      </c>
      <c r="I876" s="34" t="str">
        <f>IF(OR(SD!V872=""),"",SD!V872)</f>
        <v/>
      </c>
      <c r="J876" s="35" t="str">
        <f>IF(SD!D872="","",SD!D872)</f>
        <v/>
      </c>
      <c r="K876" s="2"/>
    </row>
    <row r="877" spans="1:11" ht="15">
      <c r="A877" s="2"/>
      <c r="B877" s="32" t="str">
        <f>IF(E877="","",ROWS($B$6:B877))</f>
        <v/>
      </c>
      <c r="C877" s="33" t="str">
        <f>IF(OR(SD!A873=""),"",SD!A873)</f>
        <v/>
      </c>
      <c r="D877" s="33" t="str">
        <f>IF(OR(SD!C873=""),"",SD!C873)</f>
        <v/>
      </c>
      <c r="E877" s="33" t="str">
        <f>IF(OR(SD!E873=""),"",SD!E873)</f>
        <v/>
      </c>
      <c r="F877" s="33" t="str">
        <f>IF(OR(SD!G873=""),"",SD!G873)</f>
        <v/>
      </c>
      <c r="G877" s="33" t="str">
        <f>IF(OR(SD!I873=""),"",SD!I873)</f>
        <v/>
      </c>
      <c r="H877" s="33" t="str">
        <f>IF(OR(SD!O873=""),"",SD!O873)</f>
        <v/>
      </c>
      <c r="I877" s="34" t="str">
        <f>IF(OR(SD!V873=""),"",SD!V873)</f>
        <v/>
      </c>
      <c r="J877" s="35" t="str">
        <f>IF(SD!D873="","",SD!D873)</f>
        <v/>
      </c>
      <c r="K877" s="2"/>
    </row>
    <row r="878" spans="1:11" ht="15">
      <c r="A878" s="2"/>
      <c r="B878" s="32" t="str">
        <f>IF(E878="","",ROWS($B$6:B878))</f>
        <v/>
      </c>
      <c r="C878" s="33" t="str">
        <f>IF(OR(SD!A874=""),"",SD!A874)</f>
        <v/>
      </c>
      <c r="D878" s="33" t="str">
        <f>IF(OR(SD!C874=""),"",SD!C874)</f>
        <v/>
      </c>
      <c r="E878" s="33" t="str">
        <f>IF(OR(SD!E874=""),"",SD!E874)</f>
        <v/>
      </c>
      <c r="F878" s="33" t="str">
        <f>IF(OR(SD!G874=""),"",SD!G874)</f>
        <v/>
      </c>
      <c r="G878" s="33" t="str">
        <f>IF(OR(SD!I874=""),"",SD!I874)</f>
        <v/>
      </c>
      <c r="H878" s="33" t="str">
        <f>IF(OR(SD!O874=""),"",SD!O874)</f>
        <v/>
      </c>
      <c r="I878" s="34" t="str">
        <f>IF(OR(SD!V874=""),"",SD!V874)</f>
        <v/>
      </c>
      <c r="J878" s="35" t="str">
        <f>IF(SD!D874="","",SD!D874)</f>
        <v/>
      </c>
      <c r="K878" s="2"/>
    </row>
    <row r="879" spans="1:11" ht="15">
      <c r="A879" s="2"/>
      <c r="B879" s="32" t="str">
        <f>IF(E879="","",ROWS($B$6:B879))</f>
        <v/>
      </c>
      <c r="C879" s="33" t="str">
        <f>IF(OR(SD!A875=""),"",SD!A875)</f>
        <v/>
      </c>
      <c r="D879" s="33" t="str">
        <f>IF(OR(SD!C875=""),"",SD!C875)</f>
        <v/>
      </c>
      <c r="E879" s="33" t="str">
        <f>IF(OR(SD!E875=""),"",SD!E875)</f>
        <v/>
      </c>
      <c r="F879" s="33" t="str">
        <f>IF(OR(SD!G875=""),"",SD!G875)</f>
        <v/>
      </c>
      <c r="G879" s="33" t="str">
        <f>IF(OR(SD!I875=""),"",SD!I875)</f>
        <v/>
      </c>
      <c r="H879" s="33" t="str">
        <f>IF(OR(SD!O875=""),"",SD!O875)</f>
        <v/>
      </c>
      <c r="I879" s="34" t="str">
        <f>IF(OR(SD!V875=""),"",SD!V875)</f>
        <v/>
      </c>
      <c r="J879" s="35" t="str">
        <f>IF(SD!D875="","",SD!D875)</f>
        <v/>
      </c>
      <c r="K879" s="2"/>
    </row>
    <row r="880" spans="1:11" ht="15">
      <c r="A880" s="2"/>
      <c r="B880" s="32" t="str">
        <f>IF(E880="","",ROWS($B$6:B880))</f>
        <v/>
      </c>
      <c r="C880" s="33" t="str">
        <f>IF(OR(SD!A876=""),"",SD!A876)</f>
        <v/>
      </c>
      <c r="D880" s="33" t="str">
        <f>IF(OR(SD!C876=""),"",SD!C876)</f>
        <v/>
      </c>
      <c r="E880" s="33" t="str">
        <f>IF(OR(SD!E876=""),"",SD!E876)</f>
        <v/>
      </c>
      <c r="F880" s="33" t="str">
        <f>IF(OR(SD!G876=""),"",SD!G876)</f>
        <v/>
      </c>
      <c r="G880" s="33" t="str">
        <f>IF(OR(SD!I876=""),"",SD!I876)</f>
        <v/>
      </c>
      <c r="H880" s="33" t="str">
        <f>IF(OR(SD!O876=""),"",SD!O876)</f>
        <v/>
      </c>
      <c r="I880" s="34" t="str">
        <f>IF(OR(SD!V876=""),"",SD!V876)</f>
        <v/>
      </c>
      <c r="J880" s="35" t="str">
        <f>IF(SD!D876="","",SD!D876)</f>
        <v/>
      </c>
      <c r="K880" s="2"/>
    </row>
    <row r="881" spans="1:11" ht="15">
      <c r="A881" s="2"/>
      <c r="B881" s="32" t="str">
        <f>IF(E881="","",ROWS($B$6:B881))</f>
        <v/>
      </c>
      <c r="C881" s="33" t="str">
        <f>IF(OR(SD!A877=""),"",SD!A877)</f>
        <v/>
      </c>
      <c r="D881" s="33" t="str">
        <f>IF(OR(SD!C877=""),"",SD!C877)</f>
        <v/>
      </c>
      <c r="E881" s="33" t="str">
        <f>IF(OR(SD!E877=""),"",SD!E877)</f>
        <v/>
      </c>
      <c r="F881" s="33" t="str">
        <f>IF(OR(SD!G877=""),"",SD!G877)</f>
        <v/>
      </c>
      <c r="G881" s="33" t="str">
        <f>IF(OR(SD!I877=""),"",SD!I877)</f>
        <v/>
      </c>
      <c r="H881" s="33" t="str">
        <f>IF(OR(SD!O877=""),"",SD!O877)</f>
        <v/>
      </c>
      <c r="I881" s="34" t="str">
        <f>IF(OR(SD!V877=""),"",SD!V877)</f>
        <v/>
      </c>
      <c r="J881" s="35" t="str">
        <f>IF(SD!D877="","",SD!D877)</f>
        <v/>
      </c>
      <c r="K881" s="2"/>
    </row>
    <row r="882" spans="1:11" ht="15">
      <c r="A882" s="2"/>
      <c r="B882" s="32" t="str">
        <f>IF(E882="","",ROWS($B$6:B882))</f>
        <v/>
      </c>
      <c r="C882" s="33" t="str">
        <f>IF(OR(SD!A878=""),"",SD!A878)</f>
        <v/>
      </c>
      <c r="D882" s="33" t="str">
        <f>IF(OR(SD!C878=""),"",SD!C878)</f>
        <v/>
      </c>
      <c r="E882" s="33" t="str">
        <f>IF(OR(SD!E878=""),"",SD!E878)</f>
        <v/>
      </c>
      <c r="F882" s="33" t="str">
        <f>IF(OR(SD!G878=""),"",SD!G878)</f>
        <v/>
      </c>
      <c r="G882" s="33" t="str">
        <f>IF(OR(SD!I878=""),"",SD!I878)</f>
        <v/>
      </c>
      <c r="H882" s="33" t="str">
        <f>IF(OR(SD!O878=""),"",SD!O878)</f>
        <v/>
      </c>
      <c r="I882" s="34" t="str">
        <f>IF(OR(SD!V878=""),"",SD!V878)</f>
        <v/>
      </c>
      <c r="J882" s="35" t="str">
        <f>IF(SD!D878="","",SD!D878)</f>
        <v/>
      </c>
      <c r="K882" s="2"/>
    </row>
    <row r="883" spans="1:11" ht="15">
      <c r="A883" s="2"/>
      <c r="B883" s="32" t="str">
        <f>IF(E883="","",ROWS($B$6:B883))</f>
        <v/>
      </c>
      <c r="C883" s="33" t="str">
        <f>IF(OR(SD!A879=""),"",SD!A879)</f>
        <v/>
      </c>
      <c r="D883" s="33" t="str">
        <f>IF(OR(SD!C879=""),"",SD!C879)</f>
        <v/>
      </c>
      <c r="E883" s="33" t="str">
        <f>IF(OR(SD!E879=""),"",SD!E879)</f>
        <v/>
      </c>
      <c r="F883" s="33" t="str">
        <f>IF(OR(SD!G879=""),"",SD!G879)</f>
        <v/>
      </c>
      <c r="G883" s="33" t="str">
        <f>IF(OR(SD!I879=""),"",SD!I879)</f>
        <v/>
      </c>
      <c r="H883" s="33" t="str">
        <f>IF(OR(SD!O879=""),"",SD!O879)</f>
        <v/>
      </c>
      <c r="I883" s="34" t="str">
        <f>IF(OR(SD!V879=""),"",SD!V879)</f>
        <v/>
      </c>
      <c r="J883" s="35" t="str">
        <f>IF(SD!D879="","",SD!D879)</f>
        <v/>
      </c>
      <c r="K883" s="2"/>
    </row>
    <row r="884" spans="1:11" ht="15">
      <c r="A884" s="2"/>
      <c r="B884" s="32" t="str">
        <f>IF(E884="","",ROWS($B$6:B884))</f>
        <v/>
      </c>
      <c r="C884" s="33" t="str">
        <f>IF(OR(SD!A880=""),"",SD!A880)</f>
        <v/>
      </c>
      <c r="D884" s="33" t="str">
        <f>IF(OR(SD!C880=""),"",SD!C880)</f>
        <v/>
      </c>
      <c r="E884" s="33" t="str">
        <f>IF(OR(SD!E880=""),"",SD!E880)</f>
        <v/>
      </c>
      <c r="F884" s="33" t="str">
        <f>IF(OR(SD!G880=""),"",SD!G880)</f>
        <v/>
      </c>
      <c r="G884" s="33" t="str">
        <f>IF(OR(SD!I880=""),"",SD!I880)</f>
        <v/>
      </c>
      <c r="H884" s="33" t="str">
        <f>IF(OR(SD!O880=""),"",SD!O880)</f>
        <v/>
      </c>
      <c r="I884" s="34" t="str">
        <f>IF(OR(SD!V880=""),"",SD!V880)</f>
        <v/>
      </c>
      <c r="J884" s="35" t="str">
        <f>IF(SD!D880="","",SD!D880)</f>
        <v/>
      </c>
      <c r="K884" s="2"/>
    </row>
    <row r="885" spans="1:11" ht="15">
      <c r="A885" s="2"/>
      <c r="B885" s="32" t="str">
        <f>IF(E885="","",ROWS($B$6:B885))</f>
        <v/>
      </c>
      <c r="C885" s="33" t="str">
        <f>IF(OR(SD!A881=""),"",SD!A881)</f>
        <v/>
      </c>
      <c r="D885" s="33" t="str">
        <f>IF(OR(SD!C881=""),"",SD!C881)</f>
        <v/>
      </c>
      <c r="E885" s="33" t="str">
        <f>IF(OR(SD!E881=""),"",SD!E881)</f>
        <v/>
      </c>
      <c r="F885" s="33" t="str">
        <f>IF(OR(SD!G881=""),"",SD!G881)</f>
        <v/>
      </c>
      <c r="G885" s="33" t="str">
        <f>IF(OR(SD!I881=""),"",SD!I881)</f>
        <v/>
      </c>
      <c r="H885" s="33" t="str">
        <f>IF(OR(SD!O881=""),"",SD!O881)</f>
        <v/>
      </c>
      <c r="I885" s="34" t="str">
        <f>IF(OR(SD!V881=""),"",SD!V881)</f>
        <v/>
      </c>
      <c r="J885" s="35" t="str">
        <f>IF(SD!D881="","",SD!D881)</f>
        <v/>
      </c>
      <c r="K885" s="2"/>
    </row>
    <row r="886" spans="1:11" ht="15">
      <c r="A886" s="2"/>
      <c r="B886" s="32" t="str">
        <f>IF(E886="","",ROWS($B$6:B886))</f>
        <v/>
      </c>
      <c r="C886" s="33" t="str">
        <f>IF(OR(SD!A882=""),"",SD!A882)</f>
        <v/>
      </c>
      <c r="D886" s="33" t="str">
        <f>IF(OR(SD!C882=""),"",SD!C882)</f>
        <v/>
      </c>
      <c r="E886" s="33" t="str">
        <f>IF(OR(SD!E882=""),"",SD!E882)</f>
        <v/>
      </c>
      <c r="F886" s="33" t="str">
        <f>IF(OR(SD!G882=""),"",SD!G882)</f>
        <v/>
      </c>
      <c r="G886" s="33" t="str">
        <f>IF(OR(SD!I882=""),"",SD!I882)</f>
        <v/>
      </c>
      <c r="H886" s="33" t="str">
        <f>IF(OR(SD!O882=""),"",SD!O882)</f>
        <v/>
      </c>
      <c r="I886" s="34" t="str">
        <f>IF(OR(SD!V882=""),"",SD!V882)</f>
        <v/>
      </c>
      <c r="J886" s="35" t="str">
        <f>IF(SD!D882="","",SD!D882)</f>
        <v/>
      </c>
      <c r="K886" s="2"/>
    </row>
    <row r="887" spans="1:11" ht="15">
      <c r="A887" s="2"/>
      <c r="B887" s="32" t="str">
        <f>IF(E887="","",ROWS($B$6:B887))</f>
        <v/>
      </c>
      <c r="C887" s="33" t="str">
        <f>IF(OR(SD!A883=""),"",SD!A883)</f>
        <v/>
      </c>
      <c r="D887" s="33" t="str">
        <f>IF(OR(SD!C883=""),"",SD!C883)</f>
        <v/>
      </c>
      <c r="E887" s="33" t="str">
        <f>IF(OR(SD!E883=""),"",SD!E883)</f>
        <v/>
      </c>
      <c r="F887" s="33" t="str">
        <f>IF(OR(SD!G883=""),"",SD!G883)</f>
        <v/>
      </c>
      <c r="G887" s="33" t="str">
        <f>IF(OR(SD!I883=""),"",SD!I883)</f>
        <v/>
      </c>
      <c r="H887" s="33" t="str">
        <f>IF(OR(SD!O883=""),"",SD!O883)</f>
        <v/>
      </c>
      <c r="I887" s="34" t="str">
        <f>IF(OR(SD!V883=""),"",SD!V883)</f>
        <v/>
      </c>
      <c r="J887" s="35" t="str">
        <f>IF(SD!D883="","",SD!D883)</f>
        <v/>
      </c>
      <c r="K887" s="2"/>
    </row>
    <row r="888" spans="1:11" ht="15">
      <c r="A888" s="2"/>
      <c r="B888" s="32" t="str">
        <f>IF(E888="","",ROWS($B$6:B888))</f>
        <v/>
      </c>
      <c r="C888" s="33" t="str">
        <f>IF(OR(SD!A884=""),"",SD!A884)</f>
        <v/>
      </c>
      <c r="D888" s="33" t="str">
        <f>IF(OR(SD!C884=""),"",SD!C884)</f>
        <v/>
      </c>
      <c r="E888" s="33" t="str">
        <f>IF(OR(SD!E884=""),"",SD!E884)</f>
        <v/>
      </c>
      <c r="F888" s="33" t="str">
        <f>IF(OR(SD!G884=""),"",SD!G884)</f>
        <v/>
      </c>
      <c r="G888" s="33" t="str">
        <f>IF(OR(SD!I884=""),"",SD!I884)</f>
        <v/>
      </c>
      <c r="H888" s="33" t="str">
        <f>IF(OR(SD!O884=""),"",SD!O884)</f>
        <v/>
      </c>
      <c r="I888" s="34" t="str">
        <f>IF(OR(SD!V884=""),"",SD!V884)</f>
        <v/>
      </c>
      <c r="J888" s="35" t="str">
        <f>IF(SD!D884="","",SD!D884)</f>
        <v/>
      </c>
      <c r="K888" s="2"/>
    </row>
    <row r="889" spans="1:11" ht="15">
      <c r="A889" s="2"/>
      <c r="B889" s="32" t="str">
        <f>IF(E889="","",ROWS($B$6:B889))</f>
        <v/>
      </c>
      <c r="C889" s="33" t="str">
        <f>IF(OR(SD!A885=""),"",SD!A885)</f>
        <v/>
      </c>
      <c r="D889" s="33" t="str">
        <f>IF(OR(SD!C885=""),"",SD!C885)</f>
        <v/>
      </c>
      <c r="E889" s="33" t="str">
        <f>IF(OR(SD!E885=""),"",SD!E885)</f>
        <v/>
      </c>
      <c r="F889" s="33" t="str">
        <f>IF(OR(SD!G885=""),"",SD!G885)</f>
        <v/>
      </c>
      <c r="G889" s="33" t="str">
        <f>IF(OR(SD!I885=""),"",SD!I885)</f>
        <v/>
      </c>
      <c r="H889" s="33" t="str">
        <f>IF(OR(SD!O885=""),"",SD!O885)</f>
        <v/>
      </c>
      <c r="I889" s="34" t="str">
        <f>IF(OR(SD!V885=""),"",SD!V885)</f>
        <v/>
      </c>
      <c r="J889" s="35" t="str">
        <f>IF(SD!D885="","",SD!D885)</f>
        <v/>
      </c>
      <c r="K889" s="2"/>
    </row>
    <row r="890" spans="1:11" ht="15">
      <c r="A890" s="2"/>
      <c r="B890" s="32" t="str">
        <f>IF(E890="","",ROWS($B$6:B890))</f>
        <v/>
      </c>
      <c r="C890" s="33" t="str">
        <f>IF(OR(SD!A886=""),"",SD!A886)</f>
        <v/>
      </c>
      <c r="D890" s="33" t="str">
        <f>IF(OR(SD!C886=""),"",SD!C886)</f>
        <v/>
      </c>
      <c r="E890" s="33" t="str">
        <f>IF(OR(SD!E886=""),"",SD!E886)</f>
        <v/>
      </c>
      <c r="F890" s="33" t="str">
        <f>IF(OR(SD!G886=""),"",SD!G886)</f>
        <v/>
      </c>
      <c r="G890" s="33" t="str">
        <f>IF(OR(SD!I886=""),"",SD!I886)</f>
        <v/>
      </c>
      <c r="H890" s="33" t="str">
        <f>IF(OR(SD!O886=""),"",SD!O886)</f>
        <v/>
      </c>
      <c r="I890" s="34" t="str">
        <f>IF(OR(SD!V886=""),"",SD!V886)</f>
        <v/>
      </c>
      <c r="J890" s="35" t="str">
        <f>IF(SD!D886="","",SD!D886)</f>
        <v/>
      </c>
      <c r="K890" s="2"/>
    </row>
    <row r="891" spans="1:11" ht="15">
      <c r="A891" s="2"/>
      <c r="B891" s="32" t="str">
        <f>IF(E891="","",ROWS($B$6:B891))</f>
        <v/>
      </c>
      <c r="C891" s="33" t="str">
        <f>IF(OR(SD!A887=""),"",SD!A887)</f>
        <v/>
      </c>
      <c r="D891" s="33" t="str">
        <f>IF(OR(SD!C887=""),"",SD!C887)</f>
        <v/>
      </c>
      <c r="E891" s="33" t="str">
        <f>IF(OR(SD!E887=""),"",SD!E887)</f>
        <v/>
      </c>
      <c r="F891" s="33" t="str">
        <f>IF(OR(SD!G887=""),"",SD!G887)</f>
        <v/>
      </c>
      <c r="G891" s="33" t="str">
        <f>IF(OR(SD!I887=""),"",SD!I887)</f>
        <v/>
      </c>
      <c r="H891" s="33" t="str">
        <f>IF(OR(SD!O887=""),"",SD!O887)</f>
        <v/>
      </c>
      <c r="I891" s="34" t="str">
        <f>IF(OR(SD!V887=""),"",SD!V887)</f>
        <v/>
      </c>
      <c r="J891" s="35" t="str">
        <f>IF(SD!D887="","",SD!D887)</f>
        <v/>
      </c>
      <c r="K891" s="2"/>
    </row>
    <row r="892" spans="1:11" ht="15">
      <c r="A892" s="2"/>
      <c r="B892" s="32" t="str">
        <f>IF(E892="","",ROWS($B$6:B892))</f>
        <v/>
      </c>
      <c r="C892" s="33" t="str">
        <f>IF(OR(SD!A888=""),"",SD!A888)</f>
        <v/>
      </c>
      <c r="D892" s="33" t="str">
        <f>IF(OR(SD!C888=""),"",SD!C888)</f>
        <v/>
      </c>
      <c r="E892" s="33" t="str">
        <f>IF(OR(SD!E888=""),"",SD!E888)</f>
        <v/>
      </c>
      <c r="F892" s="33" t="str">
        <f>IF(OR(SD!G888=""),"",SD!G888)</f>
        <v/>
      </c>
      <c r="G892" s="33" t="str">
        <f>IF(OR(SD!I888=""),"",SD!I888)</f>
        <v/>
      </c>
      <c r="H892" s="33" t="str">
        <f>IF(OR(SD!O888=""),"",SD!O888)</f>
        <v/>
      </c>
      <c r="I892" s="34" t="str">
        <f>IF(OR(SD!V888=""),"",SD!V888)</f>
        <v/>
      </c>
      <c r="J892" s="35" t="str">
        <f>IF(SD!D888="","",SD!D888)</f>
        <v/>
      </c>
      <c r="K892" s="2"/>
    </row>
    <row r="893" spans="1:11" ht="15">
      <c r="A893" s="2"/>
      <c r="B893" s="32" t="str">
        <f>IF(E893="","",ROWS($B$6:B893))</f>
        <v/>
      </c>
      <c r="C893" s="33" t="str">
        <f>IF(OR(SD!A889=""),"",SD!A889)</f>
        <v/>
      </c>
      <c r="D893" s="33" t="str">
        <f>IF(OR(SD!C889=""),"",SD!C889)</f>
        <v/>
      </c>
      <c r="E893" s="33" t="str">
        <f>IF(OR(SD!E889=""),"",SD!E889)</f>
        <v/>
      </c>
      <c r="F893" s="33" t="str">
        <f>IF(OR(SD!G889=""),"",SD!G889)</f>
        <v/>
      </c>
      <c r="G893" s="33" t="str">
        <f>IF(OR(SD!I889=""),"",SD!I889)</f>
        <v/>
      </c>
      <c r="H893" s="33" t="str">
        <f>IF(OR(SD!O889=""),"",SD!O889)</f>
        <v/>
      </c>
      <c r="I893" s="34" t="str">
        <f>IF(OR(SD!V889=""),"",SD!V889)</f>
        <v/>
      </c>
      <c r="J893" s="35" t="str">
        <f>IF(SD!D889="","",SD!D889)</f>
        <v/>
      </c>
      <c r="K893" s="2"/>
    </row>
    <row r="894" spans="1:11" ht="15">
      <c r="A894" s="2"/>
      <c r="B894" s="32" t="str">
        <f>IF(E894="","",ROWS($B$6:B894))</f>
        <v/>
      </c>
      <c r="C894" s="33" t="str">
        <f>IF(OR(SD!A890=""),"",SD!A890)</f>
        <v/>
      </c>
      <c r="D894" s="33" t="str">
        <f>IF(OR(SD!C890=""),"",SD!C890)</f>
        <v/>
      </c>
      <c r="E894" s="33" t="str">
        <f>IF(OR(SD!E890=""),"",SD!E890)</f>
        <v/>
      </c>
      <c r="F894" s="33" t="str">
        <f>IF(OR(SD!G890=""),"",SD!G890)</f>
        <v/>
      </c>
      <c r="G894" s="33" t="str">
        <f>IF(OR(SD!I890=""),"",SD!I890)</f>
        <v/>
      </c>
      <c r="H894" s="33" t="str">
        <f>IF(OR(SD!O890=""),"",SD!O890)</f>
        <v/>
      </c>
      <c r="I894" s="34" t="str">
        <f>IF(OR(SD!V890=""),"",SD!V890)</f>
        <v/>
      </c>
      <c r="J894" s="35" t="str">
        <f>IF(SD!D890="","",SD!D890)</f>
        <v/>
      </c>
      <c r="K894" s="2"/>
    </row>
    <row r="895" spans="1:11" ht="15">
      <c r="A895" s="2"/>
      <c r="B895" s="32" t="str">
        <f>IF(E895="","",ROWS($B$6:B895))</f>
        <v/>
      </c>
      <c r="C895" s="33" t="str">
        <f>IF(OR(SD!A891=""),"",SD!A891)</f>
        <v/>
      </c>
      <c r="D895" s="33" t="str">
        <f>IF(OR(SD!C891=""),"",SD!C891)</f>
        <v/>
      </c>
      <c r="E895" s="33" t="str">
        <f>IF(OR(SD!E891=""),"",SD!E891)</f>
        <v/>
      </c>
      <c r="F895" s="33" t="str">
        <f>IF(OR(SD!G891=""),"",SD!G891)</f>
        <v/>
      </c>
      <c r="G895" s="33" t="str">
        <f>IF(OR(SD!I891=""),"",SD!I891)</f>
        <v/>
      </c>
      <c r="H895" s="33" t="str">
        <f>IF(OR(SD!O891=""),"",SD!O891)</f>
        <v/>
      </c>
      <c r="I895" s="34" t="str">
        <f>IF(OR(SD!V891=""),"",SD!V891)</f>
        <v/>
      </c>
      <c r="J895" s="35" t="str">
        <f>IF(SD!D891="","",SD!D891)</f>
        <v/>
      </c>
      <c r="K895" s="2"/>
    </row>
    <row r="896" spans="1:11" ht="15">
      <c r="A896" s="2"/>
      <c r="B896" s="32" t="str">
        <f>IF(E896="","",ROWS($B$6:B896))</f>
        <v/>
      </c>
      <c r="C896" s="33" t="str">
        <f>IF(OR(SD!A892=""),"",SD!A892)</f>
        <v/>
      </c>
      <c r="D896" s="33" t="str">
        <f>IF(OR(SD!C892=""),"",SD!C892)</f>
        <v/>
      </c>
      <c r="E896" s="33" t="str">
        <f>IF(OR(SD!E892=""),"",SD!E892)</f>
        <v/>
      </c>
      <c r="F896" s="33" t="str">
        <f>IF(OR(SD!G892=""),"",SD!G892)</f>
        <v/>
      </c>
      <c r="G896" s="33" t="str">
        <f>IF(OR(SD!I892=""),"",SD!I892)</f>
        <v/>
      </c>
      <c r="H896" s="33" t="str">
        <f>IF(OR(SD!O892=""),"",SD!O892)</f>
        <v/>
      </c>
      <c r="I896" s="34" t="str">
        <f>IF(OR(SD!V892=""),"",SD!V892)</f>
        <v/>
      </c>
      <c r="J896" s="35" t="str">
        <f>IF(SD!D892="","",SD!D892)</f>
        <v/>
      </c>
      <c r="K896" s="2"/>
    </row>
    <row r="897" spans="1:11" ht="15">
      <c r="A897" s="2"/>
      <c r="B897" s="32" t="str">
        <f>IF(E897="","",ROWS($B$6:B897))</f>
        <v/>
      </c>
      <c r="C897" s="33" t="str">
        <f>IF(OR(SD!A893=""),"",SD!A893)</f>
        <v/>
      </c>
      <c r="D897" s="33" t="str">
        <f>IF(OR(SD!C893=""),"",SD!C893)</f>
        <v/>
      </c>
      <c r="E897" s="33" t="str">
        <f>IF(OR(SD!E893=""),"",SD!E893)</f>
        <v/>
      </c>
      <c r="F897" s="33" t="str">
        <f>IF(OR(SD!G893=""),"",SD!G893)</f>
        <v/>
      </c>
      <c r="G897" s="33" t="str">
        <f>IF(OR(SD!I893=""),"",SD!I893)</f>
        <v/>
      </c>
      <c r="H897" s="33" t="str">
        <f>IF(OR(SD!O893=""),"",SD!O893)</f>
        <v/>
      </c>
      <c r="I897" s="34" t="str">
        <f>IF(OR(SD!V893=""),"",SD!V893)</f>
        <v/>
      </c>
      <c r="J897" s="35" t="str">
        <f>IF(SD!D893="","",SD!D893)</f>
        <v/>
      </c>
      <c r="K897" s="2"/>
    </row>
    <row r="898" spans="1:11" ht="15">
      <c r="A898" s="2"/>
      <c r="B898" s="32" t="str">
        <f>IF(E898="","",ROWS($B$6:B898))</f>
        <v/>
      </c>
      <c r="C898" s="33" t="str">
        <f>IF(OR(SD!A894=""),"",SD!A894)</f>
        <v/>
      </c>
      <c r="D898" s="33" t="str">
        <f>IF(OR(SD!C894=""),"",SD!C894)</f>
        <v/>
      </c>
      <c r="E898" s="33" t="str">
        <f>IF(OR(SD!E894=""),"",SD!E894)</f>
        <v/>
      </c>
      <c r="F898" s="33" t="str">
        <f>IF(OR(SD!G894=""),"",SD!G894)</f>
        <v/>
      </c>
      <c r="G898" s="33" t="str">
        <f>IF(OR(SD!I894=""),"",SD!I894)</f>
        <v/>
      </c>
      <c r="H898" s="33" t="str">
        <f>IF(OR(SD!O894=""),"",SD!O894)</f>
        <v/>
      </c>
      <c r="I898" s="34" t="str">
        <f>IF(OR(SD!V894=""),"",SD!V894)</f>
        <v/>
      </c>
      <c r="J898" s="35" t="str">
        <f>IF(SD!D894="","",SD!D894)</f>
        <v/>
      </c>
      <c r="K898" s="2"/>
    </row>
    <row r="899" spans="1:11" ht="15">
      <c r="A899" s="2"/>
      <c r="B899" s="32" t="str">
        <f>IF(E899="","",ROWS($B$6:B899))</f>
        <v/>
      </c>
      <c r="C899" s="33" t="str">
        <f>IF(OR(SD!A895=""),"",SD!A895)</f>
        <v/>
      </c>
      <c r="D899" s="33" t="str">
        <f>IF(OR(SD!C895=""),"",SD!C895)</f>
        <v/>
      </c>
      <c r="E899" s="33" t="str">
        <f>IF(OR(SD!E895=""),"",SD!E895)</f>
        <v/>
      </c>
      <c r="F899" s="33" t="str">
        <f>IF(OR(SD!G895=""),"",SD!G895)</f>
        <v/>
      </c>
      <c r="G899" s="33" t="str">
        <f>IF(OR(SD!I895=""),"",SD!I895)</f>
        <v/>
      </c>
      <c r="H899" s="33" t="str">
        <f>IF(OR(SD!O895=""),"",SD!O895)</f>
        <v/>
      </c>
      <c r="I899" s="34" t="str">
        <f>IF(OR(SD!V895=""),"",SD!V895)</f>
        <v/>
      </c>
      <c r="J899" s="35" t="str">
        <f>IF(SD!D895="","",SD!D895)</f>
        <v/>
      </c>
      <c r="K899" s="2"/>
    </row>
    <row r="900" spans="1:11" ht="15">
      <c r="A900" s="2"/>
      <c r="B900" s="32" t="str">
        <f>IF(E900="","",ROWS($B$6:B900))</f>
        <v/>
      </c>
      <c r="C900" s="33" t="str">
        <f>IF(OR(SD!A896=""),"",SD!A896)</f>
        <v/>
      </c>
      <c r="D900" s="33" t="str">
        <f>IF(OR(SD!C896=""),"",SD!C896)</f>
        <v/>
      </c>
      <c r="E900" s="33" t="str">
        <f>IF(OR(SD!E896=""),"",SD!E896)</f>
        <v/>
      </c>
      <c r="F900" s="33" t="str">
        <f>IF(OR(SD!G896=""),"",SD!G896)</f>
        <v/>
      </c>
      <c r="G900" s="33" t="str">
        <f>IF(OR(SD!I896=""),"",SD!I896)</f>
        <v/>
      </c>
      <c r="H900" s="33" t="str">
        <f>IF(OR(SD!O896=""),"",SD!O896)</f>
        <v/>
      </c>
      <c r="I900" s="34" t="str">
        <f>IF(OR(SD!V896=""),"",SD!V896)</f>
        <v/>
      </c>
      <c r="J900" s="35" t="str">
        <f>IF(SD!D896="","",SD!D896)</f>
        <v/>
      </c>
      <c r="K900" s="2"/>
    </row>
    <row r="901" spans="1:11" ht="15">
      <c r="A901" s="2"/>
      <c r="B901" s="32" t="str">
        <f>IF(E901="","",ROWS($B$6:B901))</f>
        <v/>
      </c>
      <c r="C901" s="33" t="str">
        <f>IF(OR(SD!A897=""),"",SD!A897)</f>
        <v/>
      </c>
      <c r="D901" s="33" t="str">
        <f>IF(OR(SD!C897=""),"",SD!C897)</f>
        <v/>
      </c>
      <c r="E901" s="33" t="str">
        <f>IF(OR(SD!E897=""),"",SD!E897)</f>
        <v/>
      </c>
      <c r="F901" s="33" t="str">
        <f>IF(OR(SD!G897=""),"",SD!G897)</f>
        <v/>
      </c>
      <c r="G901" s="33" t="str">
        <f>IF(OR(SD!I897=""),"",SD!I897)</f>
        <v/>
      </c>
      <c r="H901" s="33" t="str">
        <f>IF(OR(SD!O897=""),"",SD!O897)</f>
        <v/>
      </c>
      <c r="I901" s="34" t="str">
        <f>IF(OR(SD!V897=""),"",SD!V897)</f>
        <v/>
      </c>
      <c r="J901" s="35" t="str">
        <f>IF(SD!D897="","",SD!D897)</f>
        <v/>
      </c>
      <c r="K901" s="2"/>
    </row>
    <row r="902" spans="1:11" ht="15">
      <c r="A902" s="2"/>
      <c r="B902" s="32" t="str">
        <f>IF(E902="","",ROWS($B$6:B902))</f>
        <v/>
      </c>
      <c r="C902" s="33" t="str">
        <f>IF(OR(SD!A898=""),"",SD!A898)</f>
        <v/>
      </c>
      <c r="D902" s="33" t="str">
        <f>IF(OR(SD!C898=""),"",SD!C898)</f>
        <v/>
      </c>
      <c r="E902" s="33" t="str">
        <f>IF(OR(SD!E898=""),"",SD!E898)</f>
        <v/>
      </c>
      <c r="F902" s="33" t="str">
        <f>IF(OR(SD!G898=""),"",SD!G898)</f>
        <v/>
      </c>
      <c r="G902" s="33" t="str">
        <f>IF(OR(SD!I898=""),"",SD!I898)</f>
        <v/>
      </c>
      <c r="H902" s="33" t="str">
        <f>IF(OR(SD!O898=""),"",SD!O898)</f>
        <v/>
      </c>
      <c r="I902" s="34" t="str">
        <f>IF(OR(SD!V898=""),"",SD!V898)</f>
        <v/>
      </c>
      <c r="J902" s="35" t="str">
        <f>IF(SD!D898="","",SD!D898)</f>
        <v/>
      </c>
      <c r="K902" s="2"/>
    </row>
    <row r="903" spans="1:11" ht="15">
      <c r="A903" s="2"/>
      <c r="B903" s="32" t="str">
        <f>IF(E903="","",ROWS($B$6:B903))</f>
        <v/>
      </c>
      <c r="C903" s="33" t="str">
        <f>IF(OR(SD!A899=""),"",SD!A899)</f>
        <v/>
      </c>
      <c r="D903" s="33" t="str">
        <f>IF(OR(SD!C899=""),"",SD!C899)</f>
        <v/>
      </c>
      <c r="E903" s="33" t="str">
        <f>IF(OR(SD!E899=""),"",SD!E899)</f>
        <v/>
      </c>
      <c r="F903" s="33" t="str">
        <f>IF(OR(SD!G899=""),"",SD!G899)</f>
        <v/>
      </c>
      <c r="G903" s="33" t="str">
        <f>IF(OR(SD!I899=""),"",SD!I899)</f>
        <v/>
      </c>
      <c r="H903" s="33" t="str">
        <f>IF(OR(SD!O899=""),"",SD!O899)</f>
        <v/>
      </c>
      <c r="I903" s="34" t="str">
        <f>IF(OR(SD!V899=""),"",SD!V899)</f>
        <v/>
      </c>
      <c r="J903" s="35" t="str">
        <f>IF(SD!D899="","",SD!D899)</f>
        <v/>
      </c>
      <c r="K903" s="2"/>
    </row>
    <row r="904" spans="1:11" ht="15">
      <c r="A904" s="2"/>
      <c r="B904" s="32" t="str">
        <f>IF(E904="","",ROWS($B$6:B904))</f>
        <v/>
      </c>
      <c r="C904" s="33" t="str">
        <f>IF(OR(SD!A900=""),"",SD!A900)</f>
        <v/>
      </c>
      <c r="D904" s="33" t="str">
        <f>IF(OR(SD!C900=""),"",SD!C900)</f>
        <v/>
      </c>
      <c r="E904" s="33" t="str">
        <f>IF(OR(SD!E900=""),"",SD!E900)</f>
        <v/>
      </c>
      <c r="F904" s="33" t="str">
        <f>IF(OR(SD!G900=""),"",SD!G900)</f>
        <v/>
      </c>
      <c r="G904" s="33" t="str">
        <f>IF(OR(SD!I900=""),"",SD!I900)</f>
        <v/>
      </c>
      <c r="H904" s="33" t="str">
        <f>IF(OR(SD!O900=""),"",SD!O900)</f>
        <v/>
      </c>
      <c r="I904" s="34" t="str">
        <f>IF(OR(SD!V900=""),"",SD!V900)</f>
        <v/>
      </c>
      <c r="J904" s="35" t="str">
        <f>IF(SD!D900="","",SD!D900)</f>
        <v/>
      </c>
      <c r="K904" s="2"/>
    </row>
    <row r="905" spans="1:11" ht="15">
      <c r="A905" s="2"/>
      <c r="B905" s="32" t="str">
        <f>IF(E905="","",ROWS($B$6:B905))</f>
        <v/>
      </c>
      <c r="C905" s="33" t="str">
        <f>IF(OR(SD!A901=""),"",SD!A901)</f>
        <v/>
      </c>
      <c r="D905" s="33" t="str">
        <f>IF(OR(SD!C901=""),"",SD!C901)</f>
        <v/>
      </c>
      <c r="E905" s="33" t="str">
        <f>IF(OR(SD!E901=""),"",SD!E901)</f>
        <v/>
      </c>
      <c r="F905" s="33" t="str">
        <f>IF(OR(SD!G901=""),"",SD!G901)</f>
        <v/>
      </c>
      <c r="G905" s="33" t="str">
        <f>IF(OR(SD!I901=""),"",SD!I901)</f>
        <v/>
      </c>
      <c r="H905" s="33" t="str">
        <f>IF(OR(SD!O901=""),"",SD!O901)</f>
        <v/>
      </c>
      <c r="I905" s="34" t="str">
        <f>IF(OR(SD!V901=""),"",SD!V901)</f>
        <v/>
      </c>
      <c r="J905" s="35" t="str">
        <f>IF(SD!D901="","",SD!D901)</f>
        <v/>
      </c>
      <c r="K905" s="2"/>
    </row>
    <row r="906" spans="1:11" ht="15">
      <c r="A906" s="2"/>
      <c r="B906" s="32" t="str">
        <f>IF(E906="","",ROWS($B$6:B906))</f>
        <v/>
      </c>
      <c r="C906" s="33" t="str">
        <f>IF(OR(SD!A902=""),"",SD!A902)</f>
        <v/>
      </c>
      <c r="D906" s="33" t="str">
        <f>IF(OR(SD!C902=""),"",SD!C902)</f>
        <v/>
      </c>
      <c r="E906" s="33" t="str">
        <f>IF(OR(SD!E902=""),"",SD!E902)</f>
        <v/>
      </c>
      <c r="F906" s="33" t="str">
        <f>IF(OR(SD!G902=""),"",SD!G902)</f>
        <v/>
      </c>
      <c r="G906" s="33" t="str">
        <f>IF(OR(SD!I902=""),"",SD!I902)</f>
        <v/>
      </c>
      <c r="H906" s="33" t="str">
        <f>IF(OR(SD!O902=""),"",SD!O902)</f>
        <v/>
      </c>
      <c r="I906" s="34" t="str">
        <f>IF(OR(SD!V902=""),"",SD!V902)</f>
        <v/>
      </c>
      <c r="J906" s="35" t="str">
        <f>IF(SD!D902="","",SD!D902)</f>
        <v/>
      </c>
      <c r="K906" s="2"/>
    </row>
    <row r="907" spans="1:11" ht="15">
      <c r="A907" s="2"/>
      <c r="B907" s="32" t="str">
        <f>IF(E907="","",ROWS($B$6:B907))</f>
        <v/>
      </c>
      <c r="C907" s="33" t="str">
        <f>IF(OR(SD!A903=""),"",SD!A903)</f>
        <v/>
      </c>
      <c r="D907" s="33" t="str">
        <f>IF(OR(SD!C903=""),"",SD!C903)</f>
        <v/>
      </c>
      <c r="E907" s="33" t="str">
        <f>IF(OR(SD!E903=""),"",SD!E903)</f>
        <v/>
      </c>
      <c r="F907" s="33" t="str">
        <f>IF(OR(SD!G903=""),"",SD!G903)</f>
        <v/>
      </c>
      <c r="G907" s="33" t="str">
        <f>IF(OR(SD!I903=""),"",SD!I903)</f>
        <v/>
      </c>
      <c r="H907" s="33" t="str">
        <f>IF(OR(SD!O903=""),"",SD!O903)</f>
        <v/>
      </c>
      <c r="I907" s="34" t="str">
        <f>IF(OR(SD!V903=""),"",SD!V903)</f>
        <v/>
      </c>
      <c r="J907" s="35" t="str">
        <f>IF(SD!D903="","",SD!D903)</f>
        <v/>
      </c>
      <c r="K907" s="2"/>
    </row>
    <row r="908" spans="1:11" ht="15">
      <c r="A908" s="2"/>
      <c r="B908" s="32" t="str">
        <f>IF(E908="","",ROWS($B$6:B908))</f>
        <v/>
      </c>
      <c r="C908" s="33" t="str">
        <f>IF(OR(SD!A904=""),"",SD!A904)</f>
        <v/>
      </c>
      <c r="D908" s="33" t="str">
        <f>IF(OR(SD!C904=""),"",SD!C904)</f>
        <v/>
      </c>
      <c r="E908" s="33" t="str">
        <f>IF(OR(SD!E904=""),"",SD!E904)</f>
        <v/>
      </c>
      <c r="F908" s="33" t="str">
        <f>IF(OR(SD!G904=""),"",SD!G904)</f>
        <v/>
      </c>
      <c r="G908" s="33" t="str">
        <f>IF(OR(SD!I904=""),"",SD!I904)</f>
        <v/>
      </c>
      <c r="H908" s="33" t="str">
        <f>IF(OR(SD!O904=""),"",SD!O904)</f>
        <v/>
      </c>
      <c r="I908" s="34" t="str">
        <f>IF(OR(SD!V904=""),"",SD!V904)</f>
        <v/>
      </c>
      <c r="J908" s="35" t="str">
        <f>IF(SD!D904="","",SD!D904)</f>
        <v/>
      </c>
      <c r="K908" s="2"/>
    </row>
    <row r="909" spans="1:11" ht="15">
      <c r="A909" s="2"/>
      <c r="B909" s="32" t="str">
        <f>IF(E909="","",ROWS($B$6:B909))</f>
        <v/>
      </c>
      <c r="C909" s="33" t="str">
        <f>IF(OR(SD!A905=""),"",SD!A905)</f>
        <v/>
      </c>
      <c r="D909" s="33" t="str">
        <f>IF(OR(SD!C905=""),"",SD!C905)</f>
        <v/>
      </c>
      <c r="E909" s="33" t="str">
        <f>IF(OR(SD!E905=""),"",SD!E905)</f>
        <v/>
      </c>
      <c r="F909" s="33" t="str">
        <f>IF(OR(SD!G905=""),"",SD!G905)</f>
        <v/>
      </c>
      <c r="G909" s="33" t="str">
        <f>IF(OR(SD!I905=""),"",SD!I905)</f>
        <v/>
      </c>
      <c r="H909" s="33" t="str">
        <f>IF(OR(SD!O905=""),"",SD!O905)</f>
        <v/>
      </c>
      <c r="I909" s="34" t="str">
        <f>IF(OR(SD!V905=""),"",SD!V905)</f>
        <v/>
      </c>
      <c r="J909" s="35" t="str">
        <f>IF(SD!D905="","",SD!D905)</f>
        <v/>
      </c>
      <c r="K909" s="2"/>
    </row>
    <row r="910" spans="1:11" ht="15">
      <c r="A910" s="2"/>
      <c r="B910" s="32" t="str">
        <f>IF(E910="","",ROWS($B$6:B910))</f>
        <v/>
      </c>
      <c r="C910" s="33" t="str">
        <f>IF(OR(SD!A906=""),"",SD!A906)</f>
        <v/>
      </c>
      <c r="D910" s="33" t="str">
        <f>IF(OR(SD!C906=""),"",SD!C906)</f>
        <v/>
      </c>
      <c r="E910" s="33" t="str">
        <f>IF(OR(SD!E906=""),"",SD!E906)</f>
        <v/>
      </c>
      <c r="F910" s="33" t="str">
        <f>IF(OR(SD!G906=""),"",SD!G906)</f>
        <v/>
      </c>
      <c r="G910" s="33" t="str">
        <f>IF(OR(SD!I906=""),"",SD!I906)</f>
        <v/>
      </c>
      <c r="H910" s="33" t="str">
        <f>IF(OR(SD!O906=""),"",SD!O906)</f>
        <v/>
      </c>
      <c r="I910" s="34" t="str">
        <f>IF(OR(SD!V906=""),"",SD!V906)</f>
        <v/>
      </c>
      <c r="J910" s="35" t="str">
        <f>IF(SD!D906="","",SD!D906)</f>
        <v/>
      </c>
      <c r="K910" s="2"/>
    </row>
    <row r="911" spans="1:11" ht="15">
      <c r="A911" s="2"/>
      <c r="B911" s="32" t="str">
        <f>IF(E911="","",ROWS($B$6:B911))</f>
        <v/>
      </c>
      <c r="C911" s="33" t="str">
        <f>IF(OR(SD!A907=""),"",SD!A907)</f>
        <v/>
      </c>
      <c r="D911" s="33" t="str">
        <f>IF(OR(SD!C907=""),"",SD!C907)</f>
        <v/>
      </c>
      <c r="E911" s="33" t="str">
        <f>IF(OR(SD!E907=""),"",SD!E907)</f>
        <v/>
      </c>
      <c r="F911" s="33" t="str">
        <f>IF(OR(SD!G907=""),"",SD!G907)</f>
        <v/>
      </c>
      <c r="G911" s="33" t="str">
        <f>IF(OR(SD!I907=""),"",SD!I907)</f>
        <v/>
      </c>
      <c r="H911" s="33" t="str">
        <f>IF(OR(SD!O907=""),"",SD!O907)</f>
        <v/>
      </c>
      <c r="I911" s="34" t="str">
        <f>IF(OR(SD!V907=""),"",SD!V907)</f>
        <v/>
      </c>
      <c r="J911" s="35" t="str">
        <f>IF(SD!D907="","",SD!D907)</f>
        <v/>
      </c>
      <c r="K911" s="2"/>
    </row>
    <row r="912" spans="1:11" ht="15">
      <c r="A912" s="2"/>
      <c r="B912" s="32" t="str">
        <f>IF(E912="","",ROWS($B$6:B912))</f>
        <v/>
      </c>
      <c r="C912" s="33" t="str">
        <f>IF(OR(SD!A908=""),"",SD!A908)</f>
        <v/>
      </c>
      <c r="D912" s="33" t="str">
        <f>IF(OR(SD!C908=""),"",SD!C908)</f>
        <v/>
      </c>
      <c r="E912" s="33" t="str">
        <f>IF(OR(SD!E908=""),"",SD!E908)</f>
        <v/>
      </c>
      <c r="F912" s="33" t="str">
        <f>IF(OR(SD!G908=""),"",SD!G908)</f>
        <v/>
      </c>
      <c r="G912" s="33" t="str">
        <f>IF(OR(SD!I908=""),"",SD!I908)</f>
        <v/>
      </c>
      <c r="H912" s="33" t="str">
        <f>IF(OR(SD!O908=""),"",SD!O908)</f>
        <v/>
      </c>
      <c r="I912" s="34" t="str">
        <f>IF(OR(SD!V908=""),"",SD!V908)</f>
        <v/>
      </c>
      <c r="J912" s="35" t="str">
        <f>IF(SD!D908="","",SD!D908)</f>
        <v/>
      </c>
      <c r="K912" s="2"/>
    </row>
    <row r="913" spans="1:11" ht="15">
      <c r="A913" s="2"/>
      <c r="B913" s="32" t="str">
        <f>IF(E913="","",ROWS($B$6:B913))</f>
        <v/>
      </c>
      <c r="C913" s="33" t="str">
        <f>IF(OR(SD!A909=""),"",SD!A909)</f>
        <v/>
      </c>
      <c r="D913" s="33" t="str">
        <f>IF(OR(SD!C909=""),"",SD!C909)</f>
        <v/>
      </c>
      <c r="E913" s="33" t="str">
        <f>IF(OR(SD!E909=""),"",SD!E909)</f>
        <v/>
      </c>
      <c r="F913" s="33" t="str">
        <f>IF(OR(SD!G909=""),"",SD!G909)</f>
        <v/>
      </c>
      <c r="G913" s="33" t="str">
        <f>IF(OR(SD!I909=""),"",SD!I909)</f>
        <v/>
      </c>
      <c r="H913" s="33" t="str">
        <f>IF(OR(SD!O909=""),"",SD!O909)</f>
        <v/>
      </c>
      <c r="I913" s="34" t="str">
        <f>IF(OR(SD!V909=""),"",SD!V909)</f>
        <v/>
      </c>
      <c r="J913" s="35" t="str">
        <f>IF(SD!D909="","",SD!D909)</f>
        <v/>
      </c>
      <c r="K913" s="2"/>
    </row>
    <row r="914" spans="1:11" ht="15">
      <c r="A914" s="2"/>
      <c r="B914" s="32" t="str">
        <f>IF(E914="","",ROWS($B$6:B914))</f>
        <v/>
      </c>
      <c r="C914" s="33" t="str">
        <f>IF(OR(SD!A910=""),"",SD!A910)</f>
        <v/>
      </c>
      <c r="D914" s="33" t="str">
        <f>IF(OR(SD!C910=""),"",SD!C910)</f>
        <v/>
      </c>
      <c r="E914" s="33" t="str">
        <f>IF(OR(SD!E910=""),"",SD!E910)</f>
        <v/>
      </c>
      <c r="F914" s="33" t="str">
        <f>IF(OR(SD!G910=""),"",SD!G910)</f>
        <v/>
      </c>
      <c r="G914" s="33" t="str">
        <f>IF(OR(SD!I910=""),"",SD!I910)</f>
        <v/>
      </c>
      <c r="H914" s="33" t="str">
        <f>IF(OR(SD!O910=""),"",SD!O910)</f>
        <v/>
      </c>
      <c r="I914" s="34" t="str">
        <f>IF(OR(SD!V910=""),"",SD!V910)</f>
        <v/>
      </c>
      <c r="J914" s="35" t="str">
        <f>IF(SD!D910="","",SD!D910)</f>
        <v/>
      </c>
      <c r="K914" s="2"/>
    </row>
    <row r="915" spans="1:11" ht="15">
      <c r="A915" s="2"/>
      <c r="B915" s="32" t="str">
        <f>IF(E915="","",ROWS($B$6:B915))</f>
        <v/>
      </c>
      <c r="C915" s="33" t="str">
        <f>IF(OR(SD!A911=""),"",SD!A911)</f>
        <v/>
      </c>
      <c r="D915" s="33" t="str">
        <f>IF(OR(SD!C911=""),"",SD!C911)</f>
        <v/>
      </c>
      <c r="E915" s="33" t="str">
        <f>IF(OR(SD!E911=""),"",SD!E911)</f>
        <v/>
      </c>
      <c r="F915" s="33" t="str">
        <f>IF(OR(SD!G911=""),"",SD!G911)</f>
        <v/>
      </c>
      <c r="G915" s="33" t="str">
        <f>IF(OR(SD!I911=""),"",SD!I911)</f>
        <v/>
      </c>
      <c r="H915" s="33" t="str">
        <f>IF(OR(SD!O911=""),"",SD!O911)</f>
        <v/>
      </c>
      <c r="I915" s="34" t="str">
        <f>IF(OR(SD!V911=""),"",SD!V911)</f>
        <v/>
      </c>
      <c r="J915" s="35" t="str">
        <f>IF(SD!D911="","",SD!D911)</f>
        <v/>
      </c>
      <c r="K915" s="2"/>
    </row>
    <row r="916" spans="1:11" ht="15">
      <c r="A916" s="2"/>
      <c r="B916" s="32" t="str">
        <f>IF(E916="","",ROWS($B$6:B916))</f>
        <v/>
      </c>
      <c r="C916" s="33" t="str">
        <f>IF(OR(SD!A912=""),"",SD!A912)</f>
        <v/>
      </c>
      <c r="D916" s="33" t="str">
        <f>IF(OR(SD!C912=""),"",SD!C912)</f>
        <v/>
      </c>
      <c r="E916" s="33" t="str">
        <f>IF(OR(SD!E912=""),"",SD!E912)</f>
        <v/>
      </c>
      <c r="F916" s="33" t="str">
        <f>IF(OR(SD!G912=""),"",SD!G912)</f>
        <v/>
      </c>
      <c r="G916" s="33" t="str">
        <f>IF(OR(SD!I912=""),"",SD!I912)</f>
        <v/>
      </c>
      <c r="H916" s="33" t="str">
        <f>IF(OR(SD!O912=""),"",SD!O912)</f>
        <v/>
      </c>
      <c r="I916" s="34" t="str">
        <f>IF(OR(SD!V912=""),"",SD!V912)</f>
        <v/>
      </c>
      <c r="J916" s="35" t="str">
        <f>IF(SD!D912="","",SD!D912)</f>
        <v/>
      </c>
      <c r="K916" s="2"/>
    </row>
    <row r="917" spans="1:11" ht="15">
      <c r="A917" s="2"/>
      <c r="B917" s="32" t="str">
        <f>IF(E917="","",ROWS($B$6:B917))</f>
        <v/>
      </c>
      <c r="C917" s="33" t="str">
        <f>IF(OR(SD!A913=""),"",SD!A913)</f>
        <v/>
      </c>
      <c r="D917" s="33" t="str">
        <f>IF(OR(SD!C913=""),"",SD!C913)</f>
        <v/>
      </c>
      <c r="E917" s="33" t="str">
        <f>IF(OR(SD!E913=""),"",SD!E913)</f>
        <v/>
      </c>
      <c r="F917" s="33" t="str">
        <f>IF(OR(SD!G913=""),"",SD!G913)</f>
        <v/>
      </c>
      <c r="G917" s="33" t="str">
        <f>IF(OR(SD!I913=""),"",SD!I913)</f>
        <v/>
      </c>
      <c r="H917" s="33" t="str">
        <f>IF(OR(SD!O913=""),"",SD!O913)</f>
        <v/>
      </c>
      <c r="I917" s="34" t="str">
        <f>IF(OR(SD!V913=""),"",SD!V913)</f>
        <v/>
      </c>
      <c r="J917" s="35" t="str">
        <f>IF(SD!D913="","",SD!D913)</f>
        <v/>
      </c>
      <c r="K917" s="2"/>
    </row>
    <row r="918" spans="1:11" ht="15">
      <c r="A918" s="2"/>
      <c r="B918" s="32" t="str">
        <f>IF(E918="","",ROWS($B$6:B918))</f>
        <v/>
      </c>
      <c r="C918" s="33" t="str">
        <f>IF(OR(SD!A914=""),"",SD!A914)</f>
        <v/>
      </c>
      <c r="D918" s="33" t="str">
        <f>IF(OR(SD!C914=""),"",SD!C914)</f>
        <v/>
      </c>
      <c r="E918" s="33" t="str">
        <f>IF(OR(SD!E914=""),"",SD!E914)</f>
        <v/>
      </c>
      <c r="F918" s="33" t="str">
        <f>IF(OR(SD!G914=""),"",SD!G914)</f>
        <v/>
      </c>
      <c r="G918" s="33" t="str">
        <f>IF(OR(SD!I914=""),"",SD!I914)</f>
        <v/>
      </c>
      <c r="H918" s="33" t="str">
        <f>IF(OR(SD!O914=""),"",SD!O914)</f>
        <v/>
      </c>
      <c r="I918" s="34" t="str">
        <f>IF(OR(SD!V914=""),"",SD!V914)</f>
        <v/>
      </c>
      <c r="J918" s="35" t="str">
        <f>IF(SD!D914="","",SD!D914)</f>
        <v/>
      </c>
      <c r="K918" s="2"/>
    </row>
    <row r="919" spans="1:11" ht="15">
      <c r="A919" s="2"/>
      <c r="B919" s="32" t="str">
        <f>IF(E919="","",ROWS($B$6:B919))</f>
        <v/>
      </c>
      <c r="C919" s="33" t="str">
        <f>IF(OR(SD!A915=""),"",SD!A915)</f>
        <v/>
      </c>
      <c r="D919" s="33" t="str">
        <f>IF(OR(SD!C915=""),"",SD!C915)</f>
        <v/>
      </c>
      <c r="E919" s="33" t="str">
        <f>IF(OR(SD!E915=""),"",SD!E915)</f>
        <v/>
      </c>
      <c r="F919" s="33" t="str">
        <f>IF(OR(SD!G915=""),"",SD!G915)</f>
        <v/>
      </c>
      <c r="G919" s="33" t="str">
        <f>IF(OR(SD!I915=""),"",SD!I915)</f>
        <v/>
      </c>
      <c r="H919" s="33" t="str">
        <f>IF(OR(SD!O915=""),"",SD!O915)</f>
        <v/>
      </c>
      <c r="I919" s="34" t="str">
        <f>IF(OR(SD!V915=""),"",SD!V915)</f>
        <v/>
      </c>
      <c r="J919" s="35" t="str">
        <f>IF(SD!D915="","",SD!D915)</f>
        <v/>
      </c>
      <c r="K919" s="2"/>
    </row>
    <row r="920" spans="1:11" ht="15">
      <c r="A920" s="2"/>
      <c r="B920" s="32" t="str">
        <f>IF(E920="","",ROWS($B$6:B920))</f>
        <v/>
      </c>
      <c r="C920" s="33" t="str">
        <f>IF(OR(SD!A916=""),"",SD!A916)</f>
        <v/>
      </c>
      <c r="D920" s="33" t="str">
        <f>IF(OR(SD!C916=""),"",SD!C916)</f>
        <v/>
      </c>
      <c r="E920" s="33" t="str">
        <f>IF(OR(SD!E916=""),"",SD!E916)</f>
        <v/>
      </c>
      <c r="F920" s="33" t="str">
        <f>IF(OR(SD!G916=""),"",SD!G916)</f>
        <v/>
      </c>
      <c r="G920" s="33" t="str">
        <f>IF(OR(SD!I916=""),"",SD!I916)</f>
        <v/>
      </c>
      <c r="H920" s="33" t="str">
        <f>IF(OR(SD!O916=""),"",SD!O916)</f>
        <v/>
      </c>
      <c r="I920" s="34" t="str">
        <f>IF(OR(SD!V916=""),"",SD!V916)</f>
        <v/>
      </c>
      <c r="J920" s="35" t="str">
        <f>IF(SD!D916="","",SD!D916)</f>
        <v/>
      </c>
      <c r="K920" s="2"/>
    </row>
    <row r="921" spans="1:11" ht="15">
      <c r="A921" s="2"/>
      <c r="B921" s="32" t="str">
        <f>IF(E921="","",ROWS($B$6:B921))</f>
        <v/>
      </c>
      <c r="C921" s="33" t="str">
        <f>IF(OR(SD!A917=""),"",SD!A917)</f>
        <v/>
      </c>
      <c r="D921" s="33" t="str">
        <f>IF(OR(SD!C917=""),"",SD!C917)</f>
        <v/>
      </c>
      <c r="E921" s="33" t="str">
        <f>IF(OR(SD!E917=""),"",SD!E917)</f>
        <v/>
      </c>
      <c r="F921" s="33" t="str">
        <f>IF(OR(SD!G917=""),"",SD!G917)</f>
        <v/>
      </c>
      <c r="G921" s="33" t="str">
        <f>IF(OR(SD!I917=""),"",SD!I917)</f>
        <v/>
      </c>
      <c r="H921" s="33" t="str">
        <f>IF(OR(SD!O917=""),"",SD!O917)</f>
        <v/>
      </c>
      <c r="I921" s="34" t="str">
        <f>IF(OR(SD!V917=""),"",SD!V917)</f>
        <v/>
      </c>
      <c r="J921" s="35" t="str">
        <f>IF(SD!D917="","",SD!D917)</f>
        <v/>
      </c>
      <c r="K921" s="2"/>
    </row>
    <row r="922" spans="1:11" ht="15">
      <c r="A922" s="2"/>
      <c r="B922" s="32" t="str">
        <f>IF(E922="","",ROWS($B$6:B922))</f>
        <v/>
      </c>
      <c r="C922" s="33" t="str">
        <f>IF(OR(SD!A918=""),"",SD!A918)</f>
        <v/>
      </c>
      <c r="D922" s="33" t="str">
        <f>IF(OR(SD!C918=""),"",SD!C918)</f>
        <v/>
      </c>
      <c r="E922" s="33" t="str">
        <f>IF(OR(SD!E918=""),"",SD!E918)</f>
        <v/>
      </c>
      <c r="F922" s="33" t="str">
        <f>IF(OR(SD!G918=""),"",SD!G918)</f>
        <v/>
      </c>
      <c r="G922" s="33" t="str">
        <f>IF(OR(SD!I918=""),"",SD!I918)</f>
        <v/>
      </c>
      <c r="H922" s="33" t="str">
        <f>IF(OR(SD!O918=""),"",SD!O918)</f>
        <v/>
      </c>
      <c r="I922" s="34" t="str">
        <f>IF(OR(SD!V918=""),"",SD!V918)</f>
        <v/>
      </c>
      <c r="J922" s="35" t="str">
        <f>IF(SD!D918="","",SD!D918)</f>
        <v/>
      </c>
      <c r="K922" s="2"/>
    </row>
    <row r="923" spans="1:11" ht="15">
      <c r="A923" s="2"/>
      <c r="B923" s="32" t="str">
        <f>IF(E923="","",ROWS($B$6:B923))</f>
        <v/>
      </c>
      <c r="C923" s="33" t="str">
        <f>IF(OR(SD!A919=""),"",SD!A919)</f>
        <v/>
      </c>
      <c r="D923" s="33" t="str">
        <f>IF(OR(SD!C919=""),"",SD!C919)</f>
        <v/>
      </c>
      <c r="E923" s="33" t="str">
        <f>IF(OR(SD!E919=""),"",SD!E919)</f>
        <v/>
      </c>
      <c r="F923" s="33" t="str">
        <f>IF(OR(SD!G919=""),"",SD!G919)</f>
        <v/>
      </c>
      <c r="G923" s="33" t="str">
        <f>IF(OR(SD!I919=""),"",SD!I919)</f>
        <v/>
      </c>
      <c r="H923" s="33" t="str">
        <f>IF(OR(SD!O919=""),"",SD!O919)</f>
        <v/>
      </c>
      <c r="I923" s="34" t="str">
        <f>IF(OR(SD!V919=""),"",SD!V919)</f>
        <v/>
      </c>
      <c r="J923" s="35" t="str">
        <f>IF(SD!D919="","",SD!D919)</f>
        <v/>
      </c>
      <c r="K923" s="2"/>
    </row>
    <row r="924" spans="1:11" ht="15">
      <c r="A924" s="2"/>
      <c r="B924" s="32" t="str">
        <f>IF(E924="","",ROWS($B$6:B924))</f>
        <v/>
      </c>
      <c r="C924" s="33" t="str">
        <f>IF(OR(SD!A920=""),"",SD!A920)</f>
        <v/>
      </c>
      <c r="D924" s="33" t="str">
        <f>IF(OR(SD!C920=""),"",SD!C920)</f>
        <v/>
      </c>
      <c r="E924" s="33" t="str">
        <f>IF(OR(SD!E920=""),"",SD!E920)</f>
        <v/>
      </c>
      <c r="F924" s="33" t="str">
        <f>IF(OR(SD!G920=""),"",SD!G920)</f>
        <v/>
      </c>
      <c r="G924" s="33" t="str">
        <f>IF(OR(SD!I920=""),"",SD!I920)</f>
        <v/>
      </c>
      <c r="H924" s="33" t="str">
        <f>IF(OR(SD!O920=""),"",SD!O920)</f>
        <v/>
      </c>
      <c r="I924" s="34" t="str">
        <f>IF(OR(SD!V920=""),"",SD!V920)</f>
        <v/>
      </c>
      <c r="J924" s="35" t="str">
        <f>IF(SD!D920="","",SD!D920)</f>
        <v/>
      </c>
      <c r="K924" s="2"/>
    </row>
    <row r="925" spans="1:11" ht="15">
      <c r="A925" s="2"/>
      <c r="B925" s="32" t="str">
        <f>IF(E925="","",ROWS($B$6:B925))</f>
        <v/>
      </c>
      <c r="C925" s="33" t="str">
        <f>IF(OR(SD!A921=""),"",SD!A921)</f>
        <v/>
      </c>
      <c r="D925" s="33" t="str">
        <f>IF(OR(SD!C921=""),"",SD!C921)</f>
        <v/>
      </c>
      <c r="E925" s="33" t="str">
        <f>IF(OR(SD!E921=""),"",SD!E921)</f>
        <v/>
      </c>
      <c r="F925" s="33" t="str">
        <f>IF(OR(SD!G921=""),"",SD!G921)</f>
        <v/>
      </c>
      <c r="G925" s="33" t="str">
        <f>IF(OR(SD!I921=""),"",SD!I921)</f>
        <v/>
      </c>
      <c r="H925" s="33" t="str">
        <f>IF(OR(SD!O921=""),"",SD!O921)</f>
        <v/>
      </c>
      <c r="I925" s="34" t="str">
        <f>IF(OR(SD!V921=""),"",SD!V921)</f>
        <v/>
      </c>
      <c r="J925" s="35" t="str">
        <f>IF(SD!D921="","",SD!D921)</f>
        <v/>
      </c>
      <c r="K925" s="2"/>
    </row>
    <row r="926" spans="1:11" ht="15">
      <c r="A926" s="2"/>
      <c r="B926" s="32" t="str">
        <f>IF(E926="","",ROWS($B$6:B926))</f>
        <v/>
      </c>
      <c r="C926" s="33" t="str">
        <f>IF(OR(SD!A922=""),"",SD!A922)</f>
        <v/>
      </c>
      <c r="D926" s="33" t="str">
        <f>IF(OR(SD!C922=""),"",SD!C922)</f>
        <v/>
      </c>
      <c r="E926" s="33" t="str">
        <f>IF(OR(SD!E922=""),"",SD!E922)</f>
        <v/>
      </c>
      <c r="F926" s="33" t="str">
        <f>IF(OR(SD!G922=""),"",SD!G922)</f>
        <v/>
      </c>
      <c r="G926" s="33" t="str">
        <f>IF(OR(SD!I922=""),"",SD!I922)</f>
        <v/>
      </c>
      <c r="H926" s="33" t="str">
        <f>IF(OR(SD!O922=""),"",SD!O922)</f>
        <v/>
      </c>
      <c r="I926" s="34" t="str">
        <f>IF(OR(SD!V922=""),"",SD!V922)</f>
        <v/>
      </c>
      <c r="J926" s="35" t="str">
        <f>IF(SD!D922="","",SD!D922)</f>
        <v/>
      </c>
      <c r="K926" s="2"/>
    </row>
    <row r="927" spans="1:11" ht="15">
      <c r="A927" s="2"/>
      <c r="B927" s="32" t="str">
        <f>IF(E927="","",ROWS($B$6:B927))</f>
        <v/>
      </c>
      <c r="C927" s="33" t="str">
        <f>IF(OR(SD!A923=""),"",SD!A923)</f>
        <v/>
      </c>
      <c r="D927" s="33" t="str">
        <f>IF(OR(SD!C923=""),"",SD!C923)</f>
        <v/>
      </c>
      <c r="E927" s="33" t="str">
        <f>IF(OR(SD!E923=""),"",SD!E923)</f>
        <v/>
      </c>
      <c r="F927" s="33" t="str">
        <f>IF(OR(SD!G923=""),"",SD!G923)</f>
        <v/>
      </c>
      <c r="G927" s="33" t="str">
        <f>IF(OR(SD!I923=""),"",SD!I923)</f>
        <v/>
      </c>
      <c r="H927" s="33" t="str">
        <f>IF(OR(SD!O923=""),"",SD!O923)</f>
        <v/>
      </c>
      <c r="I927" s="34" t="str">
        <f>IF(OR(SD!V923=""),"",SD!V923)</f>
        <v/>
      </c>
      <c r="J927" s="35" t="str">
        <f>IF(SD!D923="","",SD!D923)</f>
        <v/>
      </c>
      <c r="K927" s="2"/>
    </row>
    <row r="928" spans="1:11" ht="15">
      <c r="A928" s="2"/>
      <c r="B928" s="32" t="str">
        <f>IF(E928="","",ROWS($B$6:B928))</f>
        <v/>
      </c>
      <c r="C928" s="33" t="str">
        <f>IF(OR(SD!A924=""),"",SD!A924)</f>
        <v/>
      </c>
      <c r="D928" s="33" t="str">
        <f>IF(OR(SD!C924=""),"",SD!C924)</f>
        <v/>
      </c>
      <c r="E928" s="33" t="str">
        <f>IF(OR(SD!E924=""),"",SD!E924)</f>
        <v/>
      </c>
      <c r="F928" s="33" t="str">
        <f>IF(OR(SD!G924=""),"",SD!G924)</f>
        <v/>
      </c>
      <c r="G928" s="33" t="str">
        <f>IF(OR(SD!I924=""),"",SD!I924)</f>
        <v/>
      </c>
      <c r="H928" s="33" t="str">
        <f>IF(OR(SD!O924=""),"",SD!O924)</f>
        <v/>
      </c>
      <c r="I928" s="34" t="str">
        <f>IF(OR(SD!V924=""),"",SD!V924)</f>
        <v/>
      </c>
      <c r="J928" s="35" t="str">
        <f>IF(SD!D924="","",SD!D924)</f>
        <v/>
      </c>
      <c r="K928" s="2"/>
    </row>
    <row r="929" spans="1:11" ht="15">
      <c r="A929" s="2"/>
      <c r="B929" s="32" t="str">
        <f>IF(E929="","",ROWS($B$6:B929))</f>
        <v/>
      </c>
      <c r="C929" s="33" t="str">
        <f>IF(OR(SD!A925=""),"",SD!A925)</f>
        <v/>
      </c>
      <c r="D929" s="33" t="str">
        <f>IF(OR(SD!C925=""),"",SD!C925)</f>
        <v/>
      </c>
      <c r="E929" s="33" t="str">
        <f>IF(OR(SD!E925=""),"",SD!E925)</f>
        <v/>
      </c>
      <c r="F929" s="33" t="str">
        <f>IF(OR(SD!G925=""),"",SD!G925)</f>
        <v/>
      </c>
      <c r="G929" s="33" t="str">
        <f>IF(OR(SD!I925=""),"",SD!I925)</f>
        <v/>
      </c>
      <c r="H929" s="33" t="str">
        <f>IF(OR(SD!O925=""),"",SD!O925)</f>
        <v/>
      </c>
      <c r="I929" s="34" t="str">
        <f>IF(OR(SD!V925=""),"",SD!V925)</f>
        <v/>
      </c>
      <c r="J929" s="35" t="str">
        <f>IF(SD!D925="","",SD!D925)</f>
        <v/>
      </c>
      <c r="K929" s="2"/>
    </row>
    <row r="930" spans="1:11" ht="15">
      <c r="A930" s="2"/>
      <c r="B930" s="32" t="str">
        <f>IF(E930="","",ROWS($B$6:B930))</f>
        <v/>
      </c>
      <c r="C930" s="33" t="str">
        <f>IF(OR(SD!A926=""),"",SD!A926)</f>
        <v/>
      </c>
      <c r="D930" s="33" t="str">
        <f>IF(OR(SD!C926=""),"",SD!C926)</f>
        <v/>
      </c>
      <c r="E930" s="33" t="str">
        <f>IF(OR(SD!E926=""),"",SD!E926)</f>
        <v/>
      </c>
      <c r="F930" s="33" t="str">
        <f>IF(OR(SD!G926=""),"",SD!G926)</f>
        <v/>
      </c>
      <c r="G930" s="33" t="str">
        <f>IF(OR(SD!I926=""),"",SD!I926)</f>
        <v/>
      </c>
      <c r="H930" s="33" t="str">
        <f>IF(OR(SD!O926=""),"",SD!O926)</f>
        <v/>
      </c>
      <c r="I930" s="34" t="str">
        <f>IF(OR(SD!V926=""),"",SD!V926)</f>
        <v/>
      </c>
      <c r="J930" s="35" t="str">
        <f>IF(SD!D926="","",SD!D926)</f>
        <v/>
      </c>
      <c r="K930" s="2"/>
    </row>
    <row r="931" spans="1:11" ht="15">
      <c r="A931" s="2"/>
      <c r="B931" s="32" t="str">
        <f>IF(E931="","",ROWS($B$6:B931))</f>
        <v/>
      </c>
      <c r="C931" s="33" t="str">
        <f>IF(OR(SD!A927=""),"",SD!A927)</f>
        <v/>
      </c>
      <c r="D931" s="33" t="str">
        <f>IF(OR(SD!C927=""),"",SD!C927)</f>
        <v/>
      </c>
      <c r="E931" s="33" t="str">
        <f>IF(OR(SD!E927=""),"",SD!E927)</f>
        <v/>
      </c>
      <c r="F931" s="33" t="str">
        <f>IF(OR(SD!G927=""),"",SD!G927)</f>
        <v/>
      </c>
      <c r="G931" s="33" t="str">
        <f>IF(OR(SD!I927=""),"",SD!I927)</f>
        <v/>
      </c>
      <c r="H931" s="33" t="str">
        <f>IF(OR(SD!O927=""),"",SD!O927)</f>
        <v/>
      </c>
      <c r="I931" s="34" t="str">
        <f>IF(OR(SD!V927=""),"",SD!V927)</f>
        <v/>
      </c>
      <c r="J931" s="35" t="str">
        <f>IF(SD!D927="","",SD!D927)</f>
        <v/>
      </c>
      <c r="K931" s="2"/>
    </row>
    <row r="932" spans="1:11" ht="15">
      <c r="A932" s="2"/>
      <c r="B932" s="32" t="str">
        <f>IF(E932="","",ROWS($B$6:B932))</f>
        <v/>
      </c>
      <c r="C932" s="33" t="str">
        <f>IF(OR(SD!A928=""),"",SD!A928)</f>
        <v/>
      </c>
      <c r="D932" s="33" t="str">
        <f>IF(OR(SD!C928=""),"",SD!C928)</f>
        <v/>
      </c>
      <c r="E932" s="33" t="str">
        <f>IF(OR(SD!E928=""),"",SD!E928)</f>
        <v/>
      </c>
      <c r="F932" s="33" t="str">
        <f>IF(OR(SD!G928=""),"",SD!G928)</f>
        <v/>
      </c>
      <c r="G932" s="33" t="str">
        <f>IF(OR(SD!I928=""),"",SD!I928)</f>
        <v/>
      </c>
      <c r="H932" s="33" t="str">
        <f>IF(OR(SD!O928=""),"",SD!O928)</f>
        <v/>
      </c>
      <c r="I932" s="34" t="str">
        <f>IF(OR(SD!V928=""),"",SD!V928)</f>
        <v/>
      </c>
      <c r="J932" s="35" t="str">
        <f>IF(SD!D928="","",SD!D928)</f>
        <v/>
      </c>
      <c r="K932" s="2"/>
    </row>
    <row r="933" spans="1:11" ht="15">
      <c r="A933" s="2"/>
      <c r="B933" s="32" t="str">
        <f>IF(E933="","",ROWS($B$6:B933))</f>
        <v/>
      </c>
      <c r="C933" s="33" t="str">
        <f>IF(OR(SD!A929=""),"",SD!A929)</f>
        <v/>
      </c>
      <c r="D933" s="33" t="str">
        <f>IF(OR(SD!C929=""),"",SD!C929)</f>
        <v/>
      </c>
      <c r="E933" s="33" t="str">
        <f>IF(OR(SD!E929=""),"",SD!E929)</f>
        <v/>
      </c>
      <c r="F933" s="33" t="str">
        <f>IF(OR(SD!G929=""),"",SD!G929)</f>
        <v/>
      </c>
      <c r="G933" s="33" t="str">
        <f>IF(OR(SD!I929=""),"",SD!I929)</f>
        <v/>
      </c>
      <c r="H933" s="33" t="str">
        <f>IF(OR(SD!O929=""),"",SD!O929)</f>
        <v/>
      </c>
      <c r="I933" s="34" t="str">
        <f>IF(OR(SD!V929=""),"",SD!V929)</f>
        <v/>
      </c>
      <c r="J933" s="35" t="str">
        <f>IF(SD!D929="","",SD!D929)</f>
        <v/>
      </c>
      <c r="K933" s="2"/>
    </row>
    <row r="934" spans="1:11" ht="15">
      <c r="A934" s="2"/>
      <c r="B934" s="32" t="str">
        <f>IF(E934="","",ROWS($B$6:B934))</f>
        <v/>
      </c>
      <c r="C934" s="33" t="str">
        <f>IF(OR(SD!A930=""),"",SD!A930)</f>
        <v/>
      </c>
      <c r="D934" s="33" t="str">
        <f>IF(OR(SD!C930=""),"",SD!C930)</f>
        <v/>
      </c>
      <c r="E934" s="33" t="str">
        <f>IF(OR(SD!E930=""),"",SD!E930)</f>
        <v/>
      </c>
      <c r="F934" s="33" t="str">
        <f>IF(OR(SD!G930=""),"",SD!G930)</f>
        <v/>
      </c>
      <c r="G934" s="33" t="str">
        <f>IF(OR(SD!I930=""),"",SD!I930)</f>
        <v/>
      </c>
      <c r="H934" s="33" t="str">
        <f>IF(OR(SD!O930=""),"",SD!O930)</f>
        <v/>
      </c>
      <c r="I934" s="34" t="str">
        <f>IF(OR(SD!V930=""),"",SD!V930)</f>
        <v/>
      </c>
      <c r="J934" s="35" t="str">
        <f>IF(SD!D930="","",SD!D930)</f>
        <v/>
      </c>
      <c r="K934" s="2"/>
    </row>
    <row r="935" spans="1:11" ht="15">
      <c r="A935" s="2"/>
      <c r="B935" s="32" t="str">
        <f>IF(E935="","",ROWS($B$6:B935))</f>
        <v/>
      </c>
      <c r="C935" s="33" t="str">
        <f>IF(OR(SD!A931=""),"",SD!A931)</f>
        <v/>
      </c>
      <c r="D935" s="33" t="str">
        <f>IF(OR(SD!C931=""),"",SD!C931)</f>
        <v/>
      </c>
      <c r="E935" s="33" t="str">
        <f>IF(OR(SD!E931=""),"",SD!E931)</f>
        <v/>
      </c>
      <c r="F935" s="33" t="str">
        <f>IF(OR(SD!G931=""),"",SD!G931)</f>
        <v/>
      </c>
      <c r="G935" s="33" t="str">
        <f>IF(OR(SD!I931=""),"",SD!I931)</f>
        <v/>
      </c>
      <c r="H935" s="33" t="str">
        <f>IF(OR(SD!O931=""),"",SD!O931)</f>
        <v/>
      </c>
      <c r="I935" s="34" t="str">
        <f>IF(OR(SD!V931=""),"",SD!V931)</f>
        <v/>
      </c>
      <c r="J935" s="35" t="str">
        <f>IF(SD!D931="","",SD!D931)</f>
        <v/>
      </c>
      <c r="K935" s="2"/>
    </row>
    <row r="936" spans="1:11" ht="15">
      <c r="A936" s="2"/>
      <c r="B936" s="32" t="str">
        <f>IF(E936="","",ROWS($B$6:B936))</f>
        <v/>
      </c>
      <c r="C936" s="33" t="str">
        <f>IF(OR(SD!A932=""),"",SD!A932)</f>
        <v/>
      </c>
      <c r="D936" s="33" t="str">
        <f>IF(OR(SD!C932=""),"",SD!C932)</f>
        <v/>
      </c>
      <c r="E936" s="33" t="str">
        <f>IF(OR(SD!E932=""),"",SD!E932)</f>
        <v/>
      </c>
      <c r="F936" s="33" t="str">
        <f>IF(OR(SD!G932=""),"",SD!G932)</f>
        <v/>
      </c>
      <c r="G936" s="33" t="str">
        <f>IF(OR(SD!I932=""),"",SD!I932)</f>
        <v/>
      </c>
      <c r="H936" s="33" t="str">
        <f>IF(OR(SD!O932=""),"",SD!O932)</f>
        <v/>
      </c>
      <c r="I936" s="34" t="str">
        <f>IF(OR(SD!V932=""),"",SD!V932)</f>
        <v/>
      </c>
      <c r="J936" s="35" t="str">
        <f>IF(SD!D932="","",SD!D932)</f>
        <v/>
      </c>
      <c r="K936" s="2"/>
    </row>
    <row r="937" spans="1:11" ht="15">
      <c r="A937" s="2"/>
      <c r="B937" s="32" t="str">
        <f>IF(E937="","",ROWS($B$6:B937))</f>
        <v/>
      </c>
      <c r="C937" s="33" t="str">
        <f>IF(OR(SD!A933=""),"",SD!A933)</f>
        <v/>
      </c>
      <c r="D937" s="33" t="str">
        <f>IF(OR(SD!C933=""),"",SD!C933)</f>
        <v/>
      </c>
      <c r="E937" s="33" t="str">
        <f>IF(OR(SD!E933=""),"",SD!E933)</f>
        <v/>
      </c>
      <c r="F937" s="33" t="str">
        <f>IF(OR(SD!G933=""),"",SD!G933)</f>
        <v/>
      </c>
      <c r="G937" s="33" t="str">
        <f>IF(OR(SD!I933=""),"",SD!I933)</f>
        <v/>
      </c>
      <c r="H937" s="33" t="str">
        <f>IF(OR(SD!O933=""),"",SD!O933)</f>
        <v/>
      </c>
      <c r="I937" s="34" t="str">
        <f>IF(OR(SD!V933=""),"",SD!V933)</f>
        <v/>
      </c>
      <c r="J937" s="35" t="str">
        <f>IF(SD!D933="","",SD!D933)</f>
        <v/>
      </c>
      <c r="K937" s="2"/>
    </row>
    <row r="938" spans="1:11" ht="15">
      <c r="A938" s="2"/>
      <c r="B938" s="32" t="str">
        <f>IF(E938="","",ROWS($B$6:B938))</f>
        <v/>
      </c>
      <c r="C938" s="33" t="str">
        <f>IF(OR(SD!A934=""),"",SD!A934)</f>
        <v/>
      </c>
      <c r="D938" s="33" t="str">
        <f>IF(OR(SD!C934=""),"",SD!C934)</f>
        <v/>
      </c>
      <c r="E938" s="33" t="str">
        <f>IF(OR(SD!E934=""),"",SD!E934)</f>
        <v/>
      </c>
      <c r="F938" s="33" t="str">
        <f>IF(OR(SD!G934=""),"",SD!G934)</f>
        <v/>
      </c>
      <c r="G938" s="33" t="str">
        <f>IF(OR(SD!I934=""),"",SD!I934)</f>
        <v/>
      </c>
      <c r="H938" s="33" t="str">
        <f>IF(OR(SD!O934=""),"",SD!O934)</f>
        <v/>
      </c>
      <c r="I938" s="34" t="str">
        <f>IF(OR(SD!V934=""),"",SD!V934)</f>
        <v/>
      </c>
      <c r="J938" s="35" t="str">
        <f>IF(SD!D934="","",SD!D934)</f>
        <v/>
      </c>
      <c r="K938" s="2"/>
    </row>
    <row r="939" spans="1:11" ht="15">
      <c r="A939" s="2"/>
      <c r="B939" s="32" t="str">
        <f>IF(E939="","",ROWS($B$6:B939))</f>
        <v/>
      </c>
      <c r="C939" s="33" t="str">
        <f>IF(OR(SD!A935=""),"",SD!A935)</f>
        <v/>
      </c>
      <c r="D939" s="33" t="str">
        <f>IF(OR(SD!C935=""),"",SD!C935)</f>
        <v/>
      </c>
      <c r="E939" s="33" t="str">
        <f>IF(OR(SD!E935=""),"",SD!E935)</f>
        <v/>
      </c>
      <c r="F939" s="33" t="str">
        <f>IF(OR(SD!G935=""),"",SD!G935)</f>
        <v/>
      </c>
      <c r="G939" s="33" t="str">
        <f>IF(OR(SD!I935=""),"",SD!I935)</f>
        <v/>
      </c>
      <c r="H939" s="33" t="str">
        <f>IF(OR(SD!O935=""),"",SD!O935)</f>
        <v/>
      </c>
      <c r="I939" s="34" t="str">
        <f>IF(OR(SD!V935=""),"",SD!V935)</f>
        <v/>
      </c>
      <c r="J939" s="35" t="str">
        <f>IF(SD!D935="","",SD!D935)</f>
        <v/>
      </c>
      <c r="K939" s="2"/>
    </row>
    <row r="940" spans="1:11" ht="15">
      <c r="A940" s="2"/>
      <c r="B940" s="32" t="str">
        <f>IF(E940="","",ROWS($B$6:B940))</f>
        <v/>
      </c>
      <c r="C940" s="33" t="str">
        <f>IF(OR(SD!A936=""),"",SD!A936)</f>
        <v/>
      </c>
      <c r="D940" s="33" t="str">
        <f>IF(OR(SD!C936=""),"",SD!C936)</f>
        <v/>
      </c>
      <c r="E940" s="33" t="str">
        <f>IF(OR(SD!E936=""),"",SD!E936)</f>
        <v/>
      </c>
      <c r="F940" s="33" t="str">
        <f>IF(OR(SD!G936=""),"",SD!G936)</f>
        <v/>
      </c>
      <c r="G940" s="33" t="str">
        <f>IF(OR(SD!I936=""),"",SD!I936)</f>
        <v/>
      </c>
      <c r="H940" s="33" t="str">
        <f>IF(OR(SD!O936=""),"",SD!O936)</f>
        <v/>
      </c>
      <c r="I940" s="34" t="str">
        <f>IF(OR(SD!V936=""),"",SD!V936)</f>
        <v/>
      </c>
      <c r="J940" s="35" t="str">
        <f>IF(SD!D936="","",SD!D936)</f>
        <v/>
      </c>
      <c r="K940" s="2"/>
    </row>
    <row r="941" spans="1:11" ht="15">
      <c r="A941" s="2"/>
      <c r="B941" s="32" t="str">
        <f>IF(E941="","",ROWS($B$6:B941))</f>
        <v/>
      </c>
      <c r="C941" s="33" t="str">
        <f>IF(OR(SD!A937=""),"",SD!A937)</f>
        <v/>
      </c>
      <c r="D941" s="33" t="str">
        <f>IF(OR(SD!C937=""),"",SD!C937)</f>
        <v/>
      </c>
      <c r="E941" s="33" t="str">
        <f>IF(OR(SD!E937=""),"",SD!E937)</f>
        <v/>
      </c>
      <c r="F941" s="33" t="str">
        <f>IF(OR(SD!G937=""),"",SD!G937)</f>
        <v/>
      </c>
      <c r="G941" s="33" t="str">
        <f>IF(OR(SD!I937=""),"",SD!I937)</f>
        <v/>
      </c>
      <c r="H941" s="33" t="str">
        <f>IF(OR(SD!O937=""),"",SD!O937)</f>
        <v/>
      </c>
      <c r="I941" s="34" t="str">
        <f>IF(OR(SD!V937=""),"",SD!V937)</f>
        <v/>
      </c>
      <c r="J941" s="35" t="str">
        <f>IF(SD!D937="","",SD!D937)</f>
        <v/>
      </c>
      <c r="K941" s="2"/>
    </row>
    <row r="942" spans="1:11" ht="15">
      <c r="A942" s="2"/>
      <c r="B942" s="32" t="str">
        <f>IF(E942="","",ROWS($B$6:B942))</f>
        <v/>
      </c>
      <c r="C942" s="33" t="str">
        <f>IF(OR(SD!A938=""),"",SD!A938)</f>
        <v/>
      </c>
      <c r="D942" s="33" t="str">
        <f>IF(OR(SD!C938=""),"",SD!C938)</f>
        <v/>
      </c>
      <c r="E942" s="33" t="str">
        <f>IF(OR(SD!E938=""),"",SD!E938)</f>
        <v/>
      </c>
      <c r="F942" s="33" t="str">
        <f>IF(OR(SD!G938=""),"",SD!G938)</f>
        <v/>
      </c>
      <c r="G942" s="33" t="str">
        <f>IF(OR(SD!I938=""),"",SD!I938)</f>
        <v/>
      </c>
      <c r="H942" s="33" t="str">
        <f>IF(OR(SD!O938=""),"",SD!O938)</f>
        <v/>
      </c>
      <c r="I942" s="34" t="str">
        <f>IF(OR(SD!V938=""),"",SD!V938)</f>
        <v/>
      </c>
      <c r="J942" s="35" t="str">
        <f>IF(SD!D938="","",SD!D938)</f>
        <v/>
      </c>
      <c r="K942" s="2"/>
    </row>
    <row r="943" spans="1:11" ht="15">
      <c r="A943" s="2"/>
      <c r="B943" s="32" t="str">
        <f>IF(E943="","",ROWS($B$6:B943))</f>
        <v/>
      </c>
      <c r="C943" s="33" t="str">
        <f>IF(OR(SD!A939=""),"",SD!A939)</f>
        <v/>
      </c>
      <c r="D943" s="33" t="str">
        <f>IF(OR(SD!C939=""),"",SD!C939)</f>
        <v/>
      </c>
      <c r="E943" s="33" t="str">
        <f>IF(OR(SD!E939=""),"",SD!E939)</f>
        <v/>
      </c>
      <c r="F943" s="33" t="str">
        <f>IF(OR(SD!G939=""),"",SD!G939)</f>
        <v/>
      </c>
      <c r="G943" s="33" t="str">
        <f>IF(OR(SD!I939=""),"",SD!I939)</f>
        <v/>
      </c>
      <c r="H943" s="33" t="str">
        <f>IF(OR(SD!O939=""),"",SD!O939)</f>
        <v/>
      </c>
      <c r="I943" s="34" t="str">
        <f>IF(OR(SD!V939=""),"",SD!V939)</f>
        <v/>
      </c>
      <c r="J943" s="35" t="str">
        <f>IF(SD!D939="","",SD!D939)</f>
        <v/>
      </c>
      <c r="K943" s="2"/>
    </row>
    <row r="944" spans="1:11" ht="15">
      <c r="A944" s="2"/>
      <c r="B944" s="32" t="str">
        <f>IF(E944="","",ROWS($B$6:B944))</f>
        <v/>
      </c>
      <c r="C944" s="33" t="str">
        <f>IF(OR(SD!A940=""),"",SD!A940)</f>
        <v/>
      </c>
      <c r="D944" s="33" t="str">
        <f>IF(OR(SD!C940=""),"",SD!C940)</f>
        <v/>
      </c>
      <c r="E944" s="33" t="str">
        <f>IF(OR(SD!E940=""),"",SD!E940)</f>
        <v/>
      </c>
      <c r="F944" s="33" t="str">
        <f>IF(OR(SD!G940=""),"",SD!G940)</f>
        <v/>
      </c>
      <c r="G944" s="33" t="str">
        <f>IF(OR(SD!I940=""),"",SD!I940)</f>
        <v/>
      </c>
      <c r="H944" s="33" t="str">
        <f>IF(OR(SD!O940=""),"",SD!O940)</f>
        <v/>
      </c>
      <c r="I944" s="34" t="str">
        <f>IF(OR(SD!V940=""),"",SD!V940)</f>
        <v/>
      </c>
      <c r="J944" s="35" t="str">
        <f>IF(SD!D940="","",SD!D940)</f>
        <v/>
      </c>
      <c r="K944" s="2"/>
    </row>
    <row r="945" spans="1:11" ht="15">
      <c r="A945" s="2"/>
      <c r="B945" s="32" t="str">
        <f>IF(E945="","",ROWS($B$6:B945))</f>
        <v/>
      </c>
      <c r="C945" s="33" t="str">
        <f>IF(OR(SD!A941=""),"",SD!A941)</f>
        <v/>
      </c>
      <c r="D945" s="33" t="str">
        <f>IF(OR(SD!C941=""),"",SD!C941)</f>
        <v/>
      </c>
      <c r="E945" s="33" t="str">
        <f>IF(OR(SD!E941=""),"",SD!E941)</f>
        <v/>
      </c>
      <c r="F945" s="33" t="str">
        <f>IF(OR(SD!G941=""),"",SD!G941)</f>
        <v/>
      </c>
      <c r="G945" s="33" t="str">
        <f>IF(OR(SD!I941=""),"",SD!I941)</f>
        <v/>
      </c>
      <c r="H945" s="33" t="str">
        <f>IF(OR(SD!O941=""),"",SD!O941)</f>
        <v/>
      </c>
      <c r="I945" s="34" t="str">
        <f>IF(OR(SD!V941=""),"",SD!V941)</f>
        <v/>
      </c>
      <c r="J945" s="35" t="str">
        <f>IF(SD!D941="","",SD!D941)</f>
        <v/>
      </c>
      <c r="K945" s="2"/>
    </row>
    <row r="946" spans="1:11" ht="15">
      <c r="A946" s="2"/>
      <c r="B946" s="32" t="str">
        <f>IF(E946="","",ROWS($B$6:B946))</f>
        <v/>
      </c>
      <c r="C946" s="33" t="str">
        <f>IF(OR(SD!A942=""),"",SD!A942)</f>
        <v/>
      </c>
      <c r="D946" s="33" t="str">
        <f>IF(OR(SD!C942=""),"",SD!C942)</f>
        <v/>
      </c>
      <c r="E946" s="33" t="str">
        <f>IF(OR(SD!E942=""),"",SD!E942)</f>
        <v/>
      </c>
      <c r="F946" s="33" t="str">
        <f>IF(OR(SD!G942=""),"",SD!G942)</f>
        <v/>
      </c>
      <c r="G946" s="33" t="str">
        <f>IF(OR(SD!I942=""),"",SD!I942)</f>
        <v/>
      </c>
      <c r="H946" s="33" t="str">
        <f>IF(OR(SD!O942=""),"",SD!O942)</f>
        <v/>
      </c>
      <c r="I946" s="34" t="str">
        <f>IF(OR(SD!V942=""),"",SD!V942)</f>
        <v/>
      </c>
      <c r="J946" s="35" t="str">
        <f>IF(SD!D942="","",SD!D942)</f>
        <v/>
      </c>
      <c r="K946" s="2"/>
    </row>
    <row r="947" spans="1:11" ht="15">
      <c r="A947" s="2"/>
      <c r="B947" s="32" t="str">
        <f>IF(E947="","",ROWS($B$6:B947))</f>
        <v/>
      </c>
      <c r="C947" s="33" t="str">
        <f>IF(OR(SD!A943=""),"",SD!A943)</f>
        <v/>
      </c>
      <c r="D947" s="33" t="str">
        <f>IF(OR(SD!C943=""),"",SD!C943)</f>
        <v/>
      </c>
      <c r="E947" s="33" t="str">
        <f>IF(OR(SD!E943=""),"",SD!E943)</f>
        <v/>
      </c>
      <c r="F947" s="33" t="str">
        <f>IF(OR(SD!G943=""),"",SD!G943)</f>
        <v/>
      </c>
      <c r="G947" s="33" t="str">
        <f>IF(OR(SD!I943=""),"",SD!I943)</f>
        <v/>
      </c>
      <c r="H947" s="33" t="str">
        <f>IF(OR(SD!O943=""),"",SD!O943)</f>
        <v/>
      </c>
      <c r="I947" s="34" t="str">
        <f>IF(OR(SD!V943=""),"",SD!V943)</f>
        <v/>
      </c>
      <c r="J947" s="35" t="str">
        <f>IF(SD!D943="","",SD!D943)</f>
        <v/>
      </c>
      <c r="K947" s="2"/>
    </row>
    <row r="948" spans="1:11" ht="15">
      <c r="A948" s="2"/>
      <c r="B948" s="32" t="str">
        <f>IF(E948="","",ROWS($B$6:B948))</f>
        <v/>
      </c>
      <c r="C948" s="33" t="str">
        <f>IF(OR(SD!A944=""),"",SD!A944)</f>
        <v/>
      </c>
      <c r="D948" s="33" t="str">
        <f>IF(OR(SD!C944=""),"",SD!C944)</f>
        <v/>
      </c>
      <c r="E948" s="33" t="str">
        <f>IF(OR(SD!E944=""),"",SD!E944)</f>
        <v/>
      </c>
      <c r="F948" s="33" t="str">
        <f>IF(OR(SD!G944=""),"",SD!G944)</f>
        <v/>
      </c>
      <c r="G948" s="33" t="str">
        <f>IF(OR(SD!I944=""),"",SD!I944)</f>
        <v/>
      </c>
      <c r="H948" s="33" t="str">
        <f>IF(OR(SD!O944=""),"",SD!O944)</f>
        <v/>
      </c>
      <c r="I948" s="34" t="str">
        <f>IF(OR(SD!V944=""),"",SD!V944)</f>
        <v/>
      </c>
      <c r="J948" s="35" t="str">
        <f>IF(SD!D944="","",SD!D944)</f>
        <v/>
      </c>
      <c r="K948" s="2"/>
    </row>
    <row r="949" spans="1:11" ht="15">
      <c r="A949" s="2"/>
      <c r="B949" s="32" t="str">
        <f>IF(E949="","",ROWS($B$6:B949))</f>
        <v/>
      </c>
      <c r="C949" s="33" t="str">
        <f>IF(OR(SD!A945=""),"",SD!A945)</f>
        <v/>
      </c>
      <c r="D949" s="33" t="str">
        <f>IF(OR(SD!C945=""),"",SD!C945)</f>
        <v/>
      </c>
      <c r="E949" s="33" t="str">
        <f>IF(OR(SD!E945=""),"",SD!E945)</f>
        <v/>
      </c>
      <c r="F949" s="33" t="str">
        <f>IF(OR(SD!G945=""),"",SD!G945)</f>
        <v/>
      </c>
      <c r="G949" s="33" t="str">
        <f>IF(OR(SD!I945=""),"",SD!I945)</f>
        <v/>
      </c>
      <c r="H949" s="33" t="str">
        <f>IF(OR(SD!O945=""),"",SD!O945)</f>
        <v/>
      </c>
      <c r="I949" s="34" t="str">
        <f>IF(OR(SD!V945=""),"",SD!V945)</f>
        <v/>
      </c>
      <c r="J949" s="35" t="str">
        <f>IF(SD!D945="","",SD!D945)</f>
        <v/>
      </c>
      <c r="K949" s="2"/>
    </row>
    <row r="950" spans="1:11" ht="15">
      <c r="A950" s="2"/>
      <c r="B950" s="32" t="str">
        <f>IF(E950="","",ROWS($B$6:B950))</f>
        <v/>
      </c>
      <c r="C950" s="33" t="str">
        <f>IF(OR(SD!A946=""),"",SD!A946)</f>
        <v/>
      </c>
      <c r="D950" s="33" t="str">
        <f>IF(OR(SD!C946=""),"",SD!C946)</f>
        <v/>
      </c>
      <c r="E950" s="33" t="str">
        <f>IF(OR(SD!E946=""),"",SD!E946)</f>
        <v/>
      </c>
      <c r="F950" s="33" t="str">
        <f>IF(OR(SD!G946=""),"",SD!G946)</f>
        <v/>
      </c>
      <c r="G950" s="33" t="str">
        <f>IF(OR(SD!I946=""),"",SD!I946)</f>
        <v/>
      </c>
      <c r="H950" s="33" t="str">
        <f>IF(OR(SD!O946=""),"",SD!O946)</f>
        <v/>
      </c>
      <c r="I950" s="34" t="str">
        <f>IF(OR(SD!V946=""),"",SD!V946)</f>
        <v/>
      </c>
      <c r="J950" s="35" t="str">
        <f>IF(SD!D946="","",SD!D946)</f>
        <v/>
      </c>
      <c r="K950" s="2"/>
    </row>
    <row r="951" spans="1:11" ht="15">
      <c r="A951" s="2"/>
      <c r="B951" s="32" t="str">
        <f>IF(E951="","",ROWS($B$6:B951))</f>
        <v/>
      </c>
      <c r="C951" s="33" t="str">
        <f>IF(OR(SD!A947=""),"",SD!A947)</f>
        <v/>
      </c>
      <c r="D951" s="33" t="str">
        <f>IF(OR(SD!C947=""),"",SD!C947)</f>
        <v/>
      </c>
      <c r="E951" s="33" t="str">
        <f>IF(OR(SD!E947=""),"",SD!E947)</f>
        <v/>
      </c>
      <c r="F951" s="33" t="str">
        <f>IF(OR(SD!G947=""),"",SD!G947)</f>
        <v/>
      </c>
      <c r="G951" s="33" t="str">
        <f>IF(OR(SD!I947=""),"",SD!I947)</f>
        <v/>
      </c>
      <c r="H951" s="33" t="str">
        <f>IF(OR(SD!O947=""),"",SD!O947)</f>
        <v/>
      </c>
      <c r="I951" s="34" t="str">
        <f>IF(OR(SD!V947=""),"",SD!V947)</f>
        <v/>
      </c>
      <c r="J951" s="35" t="str">
        <f>IF(SD!D947="","",SD!D947)</f>
        <v/>
      </c>
      <c r="K951" s="2"/>
    </row>
    <row r="952" spans="1:11" ht="15">
      <c r="A952" s="2"/>
      <c r="B952" s="32" t="str">
        <f>IF(E952="","",ROWS($B$6:B952))</f>
        <v/>
      </c>
      <c r="C952" s="33" t="str">
        <f>IF(OR(SD!A948=""),"",SD!A948)</f>
        <v/>
      </c>
      <c r="D952" s="33" t="str">
        <f>IF(OR(SD!C948=""),"",SD!C948)</f>
        <v/>
      </c>
      <c r="E952" s="33" t="str">
        <f>IF(OR(SD!E948=""),"",SD!E948)</f>
        <v/>
      </c>
      <c r="F952" s="33" t="str">
        <f>IF(OR(SD!G948=""),"",SD!G948)</f>
        <v/>
      </c>
      <c r="G952" s="33" t="str">
        <f>IF(OR(SD!I948=""),"",SD!I948)</f>
        <v/>
      </c>
      <c r="H952" s="33" t="str">
        <f>IF(OR(SD!O948=""),"",SD!O948)</f>
        <v/>
      </c>
      <c r="I952" s="34" t="str">
        <f>IF(OR(SD!V948=""),"",SD!V948)</f>
        <v/>
      </c>
      <c r="J952" s="35" t="str">
        <f>IF(SD!D948="","",SD!D948)</f>
        <v/>
      </c>
      <c r="K952" s="2"/>
    </row>
    <row r="953" spans="1:11" ht="15">
      <c r="A953" s="2"/>
      <c r="B953" s="32" t="str">
        <f>IF(E953="","",ROWS($B$6:B953))</f>
        <v/>
      </c>
      <c r="C953" s="33" t="str">
        <f>IF(OR(SD!A949=""),"",SD!A949)</f>
        <v/>
      </c>
      <c r="D953" s="33" t="str">
        <f>IF(OR(SD!C949=""),"",SD!C949)</f>
        <v/>
      </c>
      <c r="E953" s="33" t="str">
        <f>IF(OR(SD!E949=""),"",SD!E949)</f>
        <v/>
      </c>
      <c r="F953" s="33" t="str">
        <f>IF(OR(SD!G949=""),"",SD!G949)</f>
        <v/>
      </c>
      <c r="G953" s="33" t="str">
        <f>IF(OR(SD!I949=""),"",SD!I949)</f>
        <v/>
      </c>
      <c r="H953" s="33" t="str">
        <f>IF(OR(SD!O949=""),"",SD!O949)</f>
        <v/>
      </c>
      <c r="I953" s="34" t="str">
        <f>IF(OR(SD!V949=""),"",SD!V949)</f>
        <v/>
      </c>
      <c r="J953" s="35" t="str">
        <f>IF(SD!D949="","",SD!D949)</f>
        <v/>
      </c>
      <c r="K953" s="2"/>
    </row>
    <row r="954" spans="1:11" ht="15">
      <c r="A954" s="2"/>
      <c r="B954" s="32" t="str">
        <f>IF(E954="","",ROWS($B$6:B954))</f>
        <v/>
      </c>
      <c r="C954" s="33" t="str">
        <f>IF(OR(SD!A950=""),"",SD!A950)</f>
        <v/>
      </c>
      <c r="D954" s="33" t="str">
        <f>IF(OR(SD!C950=""),"",SD!C950)</f>
        <v/>
      </c>
      <c r="E954" s="33" t="str">
        <f>IF(OR(SD!E950=""),"",SD!E950)</f>
        <v/>
      </c>
      <c r="F954" s="33" t="str">
        <f>IF(OR(SD!G950=""),"",SD!G950)</f>
        <v/>
      </c>
      <c r="G954" s="33" t="str">
        <f>IF(OR(SD!I950=""),"",SD!I950)</f>
        <v/>
      </c>
      <c r="H954" s="33" t="str">
        <f>IF(OR(SD!O950=""),"",SD!O950)</f>
        <v/>
      </c>
      <c r="I954" s="34" t="str">
        <f>IF(OR(SD!V950=""),"",SD!V950)</f>
        <v/>
      </c>
      <c r="J954" s="35" t="str">
        <f>IF(SD!D950="","",SD!D950)</f>
        <v/>
      </c>
      <c r="K954" s="2"/>
    </row>
    <row r="955" spans="1:11" ht="15">
      <c r="A955" s="2"/>
      <c r="B955" s="32" t="str">
        <f>IF(E955="","",ROWS($B$6:B955))</f>
        <v/>
      </c>
      <c r="C955" s="33" t="str">
        <f>IF(OR(SD!A951=""),"",SD!A951)</f>
        <v/>
      </c>
      <c r="D955" s="33" t="str">
        <f>IF(OR(SD!C951=""),"",SD!C951)</f>
        <v/>
      </c>
      <c r="E955" s="33" t="str">
        <f>IF(OR(SD!E951=""),"",SD!E951)</f>
        <v/>
      </c>
      <c r="F955" s="33" t="str">
        <f>IF(OR(SD!G951=""),"",SD!G951)</f>
        <v/>
      </c>
      <c r="G955" s="33" t="str">
        <f>IF(OR(SD!I951=""),"",SD!I951)</f>
        <v/>
      </c>
      <c r="H955" s="33" t="str">
        <f>IF(OR(SD!O951=""),"",SD!O951)</f>
        <v/>
      </c>
      <c r="I955" s="34" t="str">
        <f>IF(OR(SD!V951=""),"",SD!V951)</f>
        <v/>
      </c>
      <c r="J955" s="35" t="str">
        <f>IF(SD!D951="","",SD!D951)</f>
        <v/>
      </c>
      <c r="K955" s="2"/>
    </row>
    <row r="956" spans="1:11" ht="15">
      <c r="A956" s="2"/>
      <c r="B956" s="32" t="str">
        <f>IF(E956="","",ROWS($B$6:B956))</f>
        <v/>
      </c>
      <c r="C956" s="33" t="str">
        <f>IF(OR(SD!A952=""),"",SD!A952)</f>
        <v/>
      </c>
      <c r="D956" s="33" t="str">
        <f>IF(OR(SD!C952=""),"",SD!C952)</f>
        <v/>
      </c>
      <c r="E956" s="33" t="str">
        <f>IF(OR(SD!E952=""),"",SD!E952)</f>
        <v/>
      </c>
      <c r="F956" s="33" t="str">
        <f>IF(OR(SD!G952=""),"",SD!G952)</f>
        <v/>
      </c>
      <c r="G956" s="33" t="str">
        <f>IF(OR(SD!I952=""),"",SD!I952)</f>
        <v/>
      </c>
      <c r="H956" s="33" t="str">
        <f>IF(OR(SD!O952=""),"",SD!O952)</f>
        <v/>
      </c>
      <c r="I956" s="34" t="str">
        <f>IF(OR(SD!V952=""),"",SD!V952)</f>
        <v/>
      </c>
      <c r="J956" s="35" t="str">
        <f>IF(SD!D952="","",SD!D952)</f>
        <v/>
      </c>
      <c r="K956" s="2"/>
    </row>
    <row r="957" spans="1:11" ht="15">
      <c r="A957" s="2"/>
      <c r="B957" s="32" t="str">
        <f>IF(E957="","",ROWS($B$6:B957))</f>
        <v/>
      </c>
      <c r="C957" s="33" t="str">
        <f>IF(OR(SD!A953=""),"",SD!A953)</f>
        <v/>
      </c>
      <c r="D957" s="33" t="str">
        <f>IF(OR(SD!C953=""),"",SD!C953)</f>
        <v/>
      </c>
      <c r="E957" s="33" t="str">
        <f>IF(OR(SD!E953=""),"",SD!E953)</f>
        <v/>
      </c>
      <c r="F957" s="33" t="str">
        <f>IF(OR(SD!G953=""),"",SD!G953)</f>
        <v/>
      </c>
      <c r="G957" s="33" t="str">
        <f>IF(OR(SD!I953=""),"",SD!I953)</f>
        <v/>
      </c>
      <c r="H957" s="33" t="str">
        <f>IF(OR(SD!O953=""),"",SD!O953)</f>
        <v/>
      </c>
      <c r="I957" s="34" t="str">
        <f>IF(OR(SD!V953=""),"",SD!V953)</f>
        <v/>
      </c>
      <c r="J957" s="35" t="str">
        <f>IF(SD!D953="","",SD!D953)</f>
        <v/>
      </c>
      <c r="K957" s="2"/>
    </row>
    <row r="958" spans="1:11" ht="15">
      <c r="A958" s="2"/>
      <c r="B958" s="32" t="str">
        <f>IF(E958="","",ROWS($B$6:B958))</f>
        <v/>
      </c>
      <c r="C958" s="33" t="str">
        <f>IF(OR(SD!A954=""),"",SD!A954)</f>
        <v/>
      </c>
      <c r="D958" s="33" t="str">
        <f>IF(OR(SD!C954=""),"",SD!C954)</f>
        <v/>
      </c>
      <c r="E958" s="33" t="str">
        <f>IF(OR(SD!E954=""),"",SD!E954)</f>
        <v/>
      </c>
      <c r="F958" s="33" t="str">
        <f>IF(OR(SD!G954=""),"",SD!G954)</f>
        <v/>
      </c>
      <c r="G958" s="33" t="str">
        <f>IF(OR(SD!I954=""),"",SD!I954)</f>
        <v/>
      </c>
      <c r="H958" s="33" t="str">
        <f>IF(OR(SD!O954=""),"",SD!O954)</f>
        <v/>
      </c>
      <c r="I958" s="34" t="str">
        <f>IF(OR(SD!V954=""),"",SD!V954)</f>
        <v/>
      </c>
      <c r="J958" s="35" t="str">
        <f>IF(SD!D954="","",SD!D954)</f>
        <v/>
      </c>
      <c r="K958" s="2"/>
    </row>
    <row r="959" spans="1:11" ht="15">
      <c r="A959" s="2"/>
      <c r="B959" s="32" t="str">
        <f>IF(E959="","",ROWS($B$6:B959))</f>
        <v/>
      </c>
      <c r="C959" s="33" t="str">
        <f>IF(OR(SD!A955=""),"",SD!A955)</f>
        <v/>
      </c>
      <c r="D959" s="33" t="str">
        <f>IF(OR(SD!C955=""),"",SD!C955)</f>
        <v/>
      </c>
      <c r="E959" s="33" t="str">
        <f>IF(OR(SD!E955=""),"",SD!E955)</f>
        <v/>
      </c>
      <c r="F959" s="33" t="str">
        <f>IF(OR(SD!G955=""),"",SD!G955)</f>
        <v/>
      </c>
      <c r="G959" s="33" t="str">
        <f>IF(OR(SD!I955=""),"",SD!I955)</f>
        <v/>
      </c>
      <c r="H959" s="33" t="str">
        <f>IF(OR(SD!O955=""),"",SD!O955)</f>
        <v/>
      </c>
      <c r="I959" s="34" t="str">
        <f>IF(OR(SD!V955=""),"",SD!V955)</f>
        <v/>
      </c>
      <c r="J959" s="35" t="str">
        <f>IF(SD!D955="","",SD!D955)</f>
        <v/>
      </c>
      <c r="K959" s="2"/>
    </row>
    <row r="960" spans="1:11" ht="15">
      <c r="A960" s="2"/>
      <c r="B960" s="32" t="str">
        <f>IF(E960="","",ROWS($B$6:B960))</f>
        <v/>
      </c>
      <c r="C960" s="33" t="str">
        <f>IF(OR(SD!A956=""),"",SD!A956)</f>
        <v/>
      </c>
      <c r="D960" s="33" t="str">
        <f>IF(OR(SD!C956=""),"",SD!C956)</f>
        <v/>
      </c>
      <c r="E960" s="33" t="str">
        <f>IF(OR(SD!E956=""),"",SD!E956)</f>
        <v/>
      </c>
      <c r="F960" s="33" t="str">
        <f>IF(OR(SD!G956=""),"",SD!G956)</f>
        <v/>
      </c>
      <c r="G960" s="33" t="str">
        <f>IF(OR(SD!I956=""),"",SD!I956)</f>
        <v/>
      </c>
      <c r="H960" s="33" t="str">
        <f>IF(OR(SD!O956=""),"",SD!O956)</f>
        <v/>
      </c>
      <c r="I960" s="34" t="str">
        <f>IF(OR(SD!V956=""),"",SD!V956)</f>
        <v/>
      </c>
      <c r="J960" s="35" t="str">
        <f>IF(SD!D956="","",SD!D956)</f>
        <v/>
      </c>
      <c r="K960" s="2"/>
    </row>
    <row r="961" spans="1:11" ht="15">
      <c r="A961" s="2"/>
      <c r="B961" s="32" t="str">
        <f>IF(E961="","",ROWS($B$6:B961))</f>
        <v/>
      </c>
      <c r="C961" s="33" t="str">
        <f>IF(OR(SD!A957=""),"",SD!A957)</f>
        <v/>
      </c>
      <c r="D961" s="33" t="str">
        <f>IF(OR(SD!C957=""),"",SD!C957)</f>
        <v/>
      </c>
      <c r="E961" s="33" t="str">
        <f>IF(OR(SD!E957=""),"",SD!E957)</f>
        <v/>
      </c>
      <c r="F961" s="33" t="str">
        <f>IF(OR(SD!G957=""),"",SD!G957)</f>
        <v/>
      </c>
      <c r="G961" s="33" t="str">
        <f>IF(OR(SD!I957=""),"",SD!I957)</f>
        <v/>
      </c>
      <c r="H961" s="33" t="str">
        <f>IF(OR(SD!O957=""),"",SD!O957)</f>
        <v/>
      </c>
      <c r="I961" s="34" t="str">
        <f>IF(OR(SD!V957=""),"",SD!V957)</f>
        <v/>
      </c>
      <c r="J961" s="35" t="str">
        <f>IF(SD!D957="","",SD!D957)</f>
        <v/>
      </c>
      <c r="K961" s="2"/>
    </row>
    <row r="962" spans="1:11" ht="15">
      <c r="A962" s="2"/>
      <c r="B962" s="32" t="str">
        <f>IF(E962="","",ROWS($B$6:B962))</f>
        <v/>
      </c>
      <c r="C962" s="33" t="str">
        <f>IF(OR(SD!A958=""),"",SD!A958)</f>
        <v/>
      </c>
      <c r="D962" s="33" t="str">
        <f>IF(OR(SD!C958=""),"",SD!C958)</f>
        <v/>
      </c>
      <c r="E962" s="33" t="str">
        <f>IF(OR(SD!E958=""),"",SD!E958)</f>
        <v/>
      </c>
      <c r="F962" s="33" t="str">
        <f>IF(OR(SD!G958=""),"",SD!G958)</f>
        <v/>
      </c>
      <c r="G962" s="33" t="str">
        <f>IF(OR(SD!I958=""),"",SD!I958)</f>
        <v/>
      </c>
      <c r="H962" s="33" t="str">
        <f>IF(OR(SD!O958=""),"",SD!O958)</f>
        <v/>
      </c>
      <c r="I962" s="34" t="str">
        <f>IF(OR(SD!V958=""),"",SD!V958)</f>
        <v/>
      </c>
      <c r="J962" s="35" t="str">
        <f>IF(SD!D958="","",SD!D958)</f>
        <v/>
      </c>
      <c r="K962" s="2"/>
    </row>
    <row r="963" spans="1:11" ht="15">
      <c r="A963" s="2"/>
      <c r="B963" s="32" t="str">
        <f>IF(E963="","",ROWS($B$6:B963))</f>
        <v/>
      </c>
      <c r="C963" s="33" t="str">
        <f>IF(OR(SD!A959=""),"",SD!A959)</f>
        <v/>
      </c>
      <c r="D963" s="33" t="str">
        <f>IF(OR(SD!C959=""),"",SD!C959)</f>
        <v/>
      </c>
      <c r="E963" s="33" t="str">
        <f>IF(OR(SD!E959=""),"",SD!E959)</f>
        <v/>
      </c>
      <c r="F963" s="33" t="str">
        <f>IF(OR(SD!G959=""),"",SD!G959)</f>
        <v/>
      </c>
      <c r="G963" s="33" t="str">
        <f>IF(OR(SD!I959=""),"",SD!I959)</f>
        <v/>
      </c>
      <c r="H963" s="33" t="str">
        <f>IF(OR(SD!O959=""),"",SD!O959)</f>
        <v/>
      </c>
      <c r="I963" s="34" t="str">
        <f>IF(OR(SD!V959=""),"",SD!V959)</f>
        <v/>
      </c>
      <c r="J963" s="35" t="str">
        <f>IF(SD!D959="","",SD!D959)</f>
        <v/>
      </c>
      <c r="K963" s="2"/>
    </row>
    <row r="964" spans="1:11" ht="15">
      <c r="A964" s="2"/>
      <c r="B964" s="32" t="str">
        <f>IF(E964="","",ROWS($B$6:B964))</f>
        <v/>
      </c>
      <c r="C964" s="33" t="str">
        <f>IF(OR(SD!A960=""),"",SD!A960)</f>
        <v/>
      </c>
      <c r="D964" s="33" t="str">
        <f>IF(OR(SD!C960=""),"",SD!C960)</f>
        <v/>
      </c>
      <c r="E964" s="33" t="str">
        <f>IF(OR(SD!E960=""),"",SD!E960)</f>
        <v/>
      </c>
      <c r="F964" s="33" t="str">
        <f>IF(OR(SD!G960=""),"",SD!G960)</f>
        <v/>
      </c>
      <c r="G964" s="33" t="str">
        <f>IF(OR(SD!I960=""),"",SD!I960)</f>
        <v/>
      </c>
      <c r="H964" s="33" t="str">
        <f>IF(OR(SD!O960=""),"",SD!O960)</f>
        <v/>
      </c>
      <c r="I964" s="34" t="str">
        <f>IF(OR(SD!V960=""),"",SD!V960)</f>
        <v/>
      </c>
      <c r="J964" s="35" t="str">
        <f>IF(SD!D960="","",SD!D960)</f>
        <v/>
      </c>
      <c r="K964" s="2"/>
    </row>
    <row r="965" spans="1:11" ht="15">
      <c r="A965" s="2"/>
      <c r="B965" s="32" t="str">
        <f>IF(E965="","",ROWS($B$6:B965))</f>
        <v/>
      </c>
      <c r="C965" s="33" t="str">
        <f>IF(OR(SD!A961=""),"",SD!A961)</f>
        <v/>
      </c>
      <c r="D965" s="33" t="str">
        <f>IF(OR(SD!C961=""),"",SD!C961)</f>
        <v/>
      </c>
      <c r="E965" s="33" t="str">
        <f>IF(OR(SD!E961=""),"",SD!E961)</f>
        <v/>
      </c>
      <c r="F965" s="33" t="str">
        <f>IF(OR(SD!G961=""),"",SD!G961)</f>
        <v/>
      </c>
      <c r="G965" s="33" t="str">
        <f>IF(OR(SD!I961=""),"",SD!I961)</f>
        <v/>
      </c>
      <c r="H965" s="33" t="str">
        <f>IF(OR(SD!O961=""),"",SD!O961)</f>
        <v/>
      </c>
      <c r="I965" s="34" t="str">
        <f>IF(OR(SD!V961=""),"",SD!V961)</f>
        <v/>
      </c>
      <c r="J965" s="35" t="str">
        <f>IF(SD!D961="","",SD!D961)</f>
        <v/>
      </c>
      <c r="K965" s="2"/>
    </row>
    <row r="966" spans="1:11" ht="15">
      <c r="A966" s="2"/>
      <c r="B966" s="32" t="str">
        <f>IF(E966="","",ROWS($B$6:B966))</f>
        <v/>
      </c>
      <c r="C966" s="33" t="str">
        <f>IF(OR(SD!A962=""),"",SD!A962)</f>
        <v/>
      </c>
      <c r="D966" s="33" t="str">
        <f>IF(OR(SD!C962=""),"",SD!C962)</f>
        <v/>
      </c>
      <c r="E966" s="33" t="str">
        <f>IF(OR(SD!E962=""),"",SD!E962)</f>
        <v/>
      </c>
      <c r="F966" s="33" t="str">
        <f>IF(OR(SD!G962=""),"",SD!G962)</f>
        <v/>
      </c>
      <c r="G966" s="33" t="str">
        <f>IF(OR(SD!I962=""),"",SD!I962)</f>
        <v/>
      </c>
      <c r="H966" s="33" t="str">
        <f>IF(OR(SD!O962=""),"",SD!O962)</f>
        <v/>
      </c>
      <c r="I966" s="34" t="str">
        <f>IF(OR(SD!V962=""),"",SD!V962)</f>
        <v/>
      </c>
      <c r="J966" s="35" t="str">
        <f>IF(SD!D962="","",SD!D962)</f>
        <v/>
      </c>
      <c r="K966" s="2"/>
    </row>
    <row r="967" spans="1:11" ht="15">
      <c r="A967" s="2"/>
      <c r="B967" s="32" t="str">
        <f>IF(E967="","",ROWS($B$6:B967))</f>
        <v/>
      </c>
      <c r="C967" s="33" t="str">
        <f>IF(OR(SD!A963=""),"",SD!A963)</f>
        <v/>
      </c>
      <c r="D967" s="33" t="str">
        <f>IF(OR(SD!C963=""),"",SD!C963)</f>
        <v/>
      </c>
      <c r="E967" s="33" t="str">
        <f>IF(OR(SD!E963=""),"",SD!E963)</f>
        <v/>
      </c>
      <c r="F967" s="33" t="str">
        <f>IF(OR(SD!G963=""),"",SD!G963)</f>
        <v/>
      </c>
      <c r="G967" s="33" t="str">
        <f>IF(OR(SD!I963=""),"",SD!I963)</f>
        <v/>
      </c>
      <c r="H967" s="33" t="str">
        <f>IF(OR(SD!O963=""),"",SD!O963)</f>
        <v/>
      </c>
      <c r="I967" s="34" t="str">
        <f>IF(OR(SD!V963=""),"",SD!V963)</f>
        <v/>
      </c>
      <c r="J967" s="35" t="str">
        <f>IF(SD!D963="","",SD!D963)</f>
        <v/>
      </c>
      <c r="K967" s="2"/>
    </row>
    <row r="968" spans="1:11" ht="15">
      <c r="A968" s="2"/>
      <c r="B968" s="32" t="str">
        <f>IF(E968="","",ROWS($B$6:B968))</f>
        <v/>
      </c>
      <c r="C968" s="33" t="str">
        <f>IF(OR(SD!A964=""),"",SD!A964)</f>
        <v/>
      </c>
      <c r="D968" s="33" t="str">
        <f>IF(OR(SD!C964=""),"",SD!C964)</f>
        <v/>
      </c>
      <c r="E968" s="33" t="str">
        <f>IF(OR(SD!E964=""),"",SD!E964)</f>
        <v/>
      </c>
      <c r="F968" s="33" t="str">
        <f>IF(OR(SD!G964=""),"",SD!G964)</f>
        <v/>
      </c>
      <c r="G968" s="33" t="str">
        <f>IF(OR(SD!I964=""),"",SD!I964)</f>
        <v/>
      </c>
      <c r="H968" s="33" t="str">
        <f>IF(OR(SD!O964=""),"",SD!O964)</f>
        <v/>
      </c>
      <c r="I968" s="34" t="str">
        <f>IF(OR(SD!V964=""),"",SD!V964)</f>
        <v/>
      </c>
      <c r="J968" s="35" t="str">
        <f>IF(SD!D964="","",SD!D964)</f>
        <v/>
      </c>
      <c r="K968" s="2"/>
    </row>
    <row r="969" spans="1:11" ht="15">
      <c r="A969" s="2"/>
      <c r="B969" s="32" t="str">
        <f>IF(E969="","",ROWS($B$6:B969))</f>
        <v/>
      </c>
      <c r="C969" s="33" t="str">
        <f>IF(OR(SD!A965=""),"",SD!A965)</f>
        <v/>
      </c>
      <c r="D969" s="33" t="str">
        <f>IF(OR(SD!C965=""),"",SD!C965)</f>
        <v/>
      </c>
      <c r="E969" s="33" t="str">
        <f>IF(OR(SD!E965=""),"",SD!E965)</f>
        <v/>
      </c>
      <c r="F969" s="33" t="str">
        <f>IF(OR(SD!G965=""),"",SD!G965)</f>
        <v/>
      </c>
      <c r="G969" s="33" t="str">
        <f>IF(OR(SD!I965=""),"",SD!I965)</f>
        <v/>
      </c>
      <c r="H969" s="33" t="str">
        <f>IF(OR(SD!O965=""),"",SD!O965)</f>
        <v/>
      </c>
      <c r="I969" s="34" t="str">
        <f>IF(OR(SD!V965=""),"",SD!V965)</f>
        <v/>
      </c>
      <c r="J969" s="35" t="str">
        <f>IF(SD!D965="","",SD!D965)</f>
        <v/>
      </c>
      <c r="K969" s="2"/>
    </row>
    <row r="970" spans="1:11" ht="15">
      <c r="A970" s="2"/>
      <c r="B970" s="32" t="str">
        <f>IF(E970="","",ROWS($B$6:B970))</f>
        <v/>
      </c>
      <c r="C970" s="33" t="str">
        <f>IF(OR(SD!A966=""),"",SD!A966)</f>
        <v/>
      </c>
      <c r="D970" s="33" t="str">
        <f>IF(OR(SD!C966=""),"",SD!C966)</f>
        <v/>
      </c>
      <c r="E970" s="33" t="str">
        <f>IF(OR(SD!E966=""),"",SD!E966)</f>
        <v/>
      </c>
      <c r="F970" s="33" t="str">
        <f>IF(OR(SD!G966=""),"",SD!G966)</f>
        <v/>
      </c>
      <c r="G970" s="33" t="str">
        <f>IF(OR(SD!I966=""),"",SD!I966)</f>
        <v/>
      </c>
      <c r="H970" s="33" t="str">
        <f>IF(OR(SD!O966=""),"",SD!O966)</f>
        <v/>
      </c>
      <c r="I970" s="34" t="str">
        <f>IF(OR(SD!V966=""),"",SD!V966)</f>
        <v/>
      </c>
      <c r="J970" s="35" t="str">
        <f>IF(SD!D966="","",SD!D966)</f>
        <v/>
      </c>
      <c r="K970" s="2"/>
    </row>
    <row r="971" spans="1:11" ht="15">
      <c r="A971" s="2"/>
      <c r="B971" s="32" t="str">
        <f>IF(E971="","",ROWS($B$6:B971))</f>
        <v/>
      </c>
      <c r="C971" s="33" t="str">
        <f>IF(OR(SD!A967=""),"",SD!A967)</f>
        <v/>
      </c>
      <c r="D971" s="33" t="str">
        <f>IF(OR(SD!C967=""),"",SD!C967)</f>
        <v/>
      </c>
      <c r="E971" s="33" t="str">
        <f>IF(OR(SD!E967=""),"",SD!E967)</f>
        <v/>
      </c>
      <c r="F971" s="33" t="str">
        <f>IF(OR(SD!G967=""),"",SD!G967)</f>
        <v/>
      </c>
      <c r="G971" s="33" t="str">
        <f>IF(OR(SD!I967=""),"",SD!I967)</f>
        <v/>
      </c>
      <c r="H971" s="33" t="str">
        <f>IF(OR(SD!O967=""),"",SD!O967)</f>
        <v/>
      </c>
      <c r="I971" s="34" t="str">
        <f>IF(OR(SD!V967=""),"",SD!V967)</f>
        <v/>
      </c>
      <c r="J971" s="35" t="str">
        <f>IF(SD!D967="","",SD!D967)</f>
        <v/>
      </c>
      <c r="K971" s="2"/>
    </row>
    <row r="972" spans="1:11" ht="15">
      <c r="A972" s="2"/>
      <c r="B972" s="32" t="str">
        <f>IF(E972="","",ROWS($B$6:B972))</f>
        <v/>
      </c>
      <c r="C972" s="33" t="str">
        <f>IF(OR(SD!A968=""),"",SD!A968)</f>
        <v/>
      </c>
      <c r="D972" s="33" t="str">
        <f>IF(OR(SD!C968=""),"",SD!C968)</f>
        <v/>
      </c>
      <c r="E972" s="33" t="str">
        <f>IF(OR(SD!E968=""),"",SD!E968)</f>
        <v/>
      </c>
      <c r="F972" s="33" t="str">
        <f>IF(OR(SD!G968=""),"",SD!G968)</f>
        <v/>
      </c>
      <c r="G972" s="33" t="str">
        <f>IF(OR(SD!I968=""),"",SD!I968)</f>
        <v/>
      </c>
      <c r="H972" s="33" t="str">
        <f>IF(OR(SD!O968=""),"",SD!O968)</f>
        <v/>
      </c>
      <c r="I972" s="34" t="str">
        <f>IF(OR(SD!V968=""),"",SD!V968)</f>
        <v/>
      </c>
      <c r="J972" s="35" t="str">
        <f>IF(SD!D968="","",SD!D968)</f>
        <v/>
      </c>
      <c r="K972" s="2"/>
    </row>
    <row r="973" spans="1:11" ht="15">
      <c r="A973" s="2"/>
      <c r="B973" s="32" t="str">
        <f>IF(E973="","",ROWS($B$6:B973))</f>
        <v/>
      </c>
      <c r="C973" s="33" t="str">
        <f>IF(OR(SD!A969=""),"",SD!A969)</f>
        <v/>
      </c>
      <c r="D973" s="33" t="str">
        <f>IF(OR(SD!C969=""),"",SD!C969)</f>
        <v/>
      </c>
      <c r="E973" s="33" t="str">
        <f>IF(OR(SD!E969=""),"",SD!E969)</f>
        <v/>
      </c>
      <c r="F973" s="33" t="str">
        <f>IF(OR(SD!G969=""),"",SD!G969)</f>
        <v/>
      </c>
      <c r="G973" s="33" t="str">
        <f>IF(OR(SD!I969=""),"",SD!I969)</f>
        <v/>
      </c>
      <c r="H973" s="33" t="str">
        <f>IF(OR(SD!O969=""),"",SD!O969)</f>
        <v/>
      </c>
      <c r="I973" s="34" t="str">
        <f>IF(OR(SD!V969=""),"",SD!V969)</f>
        <v/>
      </c>
      <c r="J973" s="35" t="str">
        <f>IF(SD!D969="","",SD!D969)</f>
        <v/>
      </c>
      <c r="K973" s="2"/>
    </row>
    <row r="974" spans="1:11" ht="15">
      <c r="A974" s="2"/>
      <c r="B974" s="32" t="str">
        <f>IF(E974="","",ROWS($B$6:B974))</f>
        <v/>
      </c>
      <c r="C974" s="33" t="str">
        <f>IF(OR(SD!A970=""),"",SD!A970)</f>
        <v/>
      </c>
      <c r="D974" s="33" t="str">
        <f>IF(OR(SD!C970=""),"",SD!C970)</f>
        <v/>
      </c>
      <c r="E974" s="33" t="str">
        <f>IF(OR(SD!E970=""),"",SD!E970)</f>
        <v/>
      </c>
      <c r="F974" s="33" t="str">
        <f>IF(OR(SD!G970=""),"",SD!G970)</f>
        <v/>
      </c>
      <c r="G974" s="33" t="str">
        <f>IF(OR(SD!I970=""),"",SD!I970)</f>
        <v/>
      </c>
      <c r="H974" s="33" t="str">
        <f>IF(OR(SD!O970=""),"",SD!O970)</f>
        <v/>
      </c>
      <c r="I974" s="34" t="str">
        <f>IF(OR(SD!V970=""),"",SD!V970)</f>
        <v/>
      </c>
      <c r="J974" s="35" t="str">
        <f>IF(SD!D970="","",SD!D970)</f>
        <v/>
      </c>
      <c r="K974" s="2"/>
    </row>
    <row r="975" spans="1:11" ht="15">
      <c r="A975" s="2"/>
      <c r="B975" s="32" t="str">
        <f>IF(E975="","",ROWS($B$6:B975))</f>
        <v/>
      </c>
      <c r="C975" s="33" t="str">
        <f>IF(OR(SD!A971=""),"",SD!A971)</f>
        <v/>
      </c>
      <c r="D975" s="33" t="str">
        <f>IF(OR(SD!C971=""),"",SD!C971)</f>
        <v/>
      </c>
      <c r="E975" s="33" t="str">
        <f>IF(OR(SD!E971=""),"",SD!E971)</f>
        <v/>
      </c>
      <c r="F975" s="33" t="str">
        <f>IF(OR(SD!G971=""),"",SD!G971)</f>
        <v/>
      </c>
      <c r="G975" s="33" t="str">
        <f>IF(OR(SD!I971=""),"",SD!I971)</f>
        <v/>
      </c>
      <c r="H975" s="33" t="str">
        <f>IF(OR(SD!O971=""),"",SD!O971)</f>
        <v/>
      </c>
      <c r="I975" s="34" t="str">
        <f>IF(OR(SD!V971=""),"",SD!V971)</f>
        <v/>
      </c>
      <c r="J975" s="35" t="str">
        <f>IF(SD!D971="","",SD!D971)</f>
        <v/>
      </c>
      <c r="K975" s="2"/>
    </row>
    <row r="976" spans="1:11" ht="15">
      <c r="A976" s="2"/>
      <c r="B976" s="32" t="str">
        <f>IF(E976="","",ROWS($B$6:B976))</f>
        <v/>
      </c>
      <c r="C976" s="33" t="str">
        <f>IF(OR(SD!A972=""),"",SD!A972)</f>
        <v/>
      </c>
      <c r="D976" s="33" t="str">
        <f>IF(OR(SD!C972=""),"",SD!C972)</f>
        <v/>
      </c>
      <c r="E976" s="33" t="str">
        <f>IF(OR(SD!E972=""),"",SD!E972)</f>
        <v/>
      </c>
      <c r="F976" s="33" t="str">
        <f>IF(OR(SD!G972=""),"",SD!G972)</f>
        <v/>
      </c>
      <c r="G976" s="33" t="str">
        <f>IF(OR(SD!I972=""),"",SD!I972)</f>
        <v/>
      </c>
      <c r="H976" s="33" t="str">
        <f>IF(OR(SD!O972=""),"",SD!O972)</f>
        <v/>
      </c>
      <c r="I976" s="34" t="str">
        <f>IF(OR(SD!V972=""),"",SD!V972)</f>
        <v/>
      </c>
      <c r="J976" s="35" t="str">
        <f>IF(SD!D972="","",SD!D972)</f>
        <v/>
      </c>
      <c r="K976" s="2"/>
    </row>
    <row r="977" spans="1:11" ht="15">
      <c r="A977" s="2"/>
      <c r="B977" s="32" t="str">
        <f>IF(E977="","",ROWS($B$6:B977))</f>
        <v/>
      </c>
      <c r="C977" s="33" t="str">
        <f>IF(OR(SD!A973=""),"",SD!A973)</f>
        <v/>
      </c>
      <c r="D977" s="33" t="str">
        <f>IF(OR(SD!C973=""),"",SD!C973)</f>
        <v/>
      </c>
      <c r="E977" s="33" t="str">
        <f>IF(OR(SD!E973=""),"",SD!E973)</f>
        <v/>
      </c>
      <c r="F977" s="33" t="str">
        <f>IF(OR(SD!G973=""),"",SD!G973)</f>
        <v/>
      </c>
      <c r="G977" s="33" t="str">
        <f>IF(OR(SD!I973=""),"",SD!I973)</f>
        <v/>
      </c>
      <c r="H977" s="33" t="str">
        <f>IF(OR(SD!O973=""),"",SD!O973)</f>
        <v/>
      </c>
      <c r="I977" s="34" t="str">
        <f>IF(OR(SD!V973=""),"",SD!V973)</f>
        <v/>
      </c>
      <c r="J977" s="35" t="str">
        <f>IF(SD!D973="","",SD!D973)</f>
        <v/>
      </c>
      <c r="K977" s="2"/>
    </row>
    <row r="978" spans="1:11" ht="15">
      <c r="A978" s="2"/>
      <c r="B978" s="32" t="str">
        <f>IF(E978="","",ROWS($B$6:B978))</f>
        <v/>
      </c>
      <c r="C978" s="33" t="str">
        <f>IF(OR(SD!A974=""),"",SD!A974)</f>
        <v/>
      </c>
      <c r="D978" s="33" t="str">
        <f>IF(OR(SD!C974=""),"",SD!C974)</f>
        <v/>
      </c>
      <c r="E978" s="33" t="str">
        <f>IF(OR(SD!E974=""),"",SD!E974)</f>
        <v/>
      </c>
      <c r="F978" s="33" t="str">
        <f>IF(OR(SD!G974=""),"",SD!G974)</f>
        <v/>
      </c>
      <c r="G978" s="33" t="str">
        <f>IF(OR(SD!I974=""),"",SD!I974)</f>
        <v/>
      </c>
      <c r="H978" s="33" t="str">
        <f>IF(OR(SD!O974=""),"",SD!O974)</f>
        <v/>
      </c>
      <c r="I978" s="34" t="str">
        <f>IF(OR(SD!V974=""),"",SD!V974)</f>
        <v/>
      </c>
      <c r="J978" s="35" t="str">
        <f>IF(SD!D974="","",SD!D974)</f>
        <v/>
      </c>
      <c r="K978" s="2"/>
    </row>
    <row r="979" spans="1:11" ht="15">
      <c r="A979" s="2"/>
      <c r="B979" s="32" t="str">
        <f>IF(E979="","",ROWS($B$6:B979))</f>
        <v/>
      </c>
      <c r="C979" s="33" t="str">
        <f>IF(OR(SD!A975=""),"",SD!A975)</f>
        <v/>
      </c>
      <c r="D979" s="33" t="str">
        <f>IF(OR(SD!C975=""),"",SD!C975)</f>
        <v/>
      </c>
      <c r="E979" s="33" t="str">
        <f>IF(OR(SD!E975=""),"",SD!E975)</f>
        <v/>
      </c>
      <c r="F979" s="33" t="str">
        <f>IF(OR(SD!G975=""),"",SD!G975)</f>
        <v/>
      </c>
      <c r="G979" s="33" t="str">
        <f>IF(OR(SD!I975=""),"",SD!I975)</f>
        <v/>
      </c>
      <c r="H979" s="33" t="str">
        <f>IF(OR(SD!O975=""),"",SD!O975)</f>
        <v/>
      </c>
      <c r="I979" s="34" t="str">
        <f>IF(OR(SD!V975=""),"",SD!V975)</f>
        <v/>
      </c>
      <c r="J979" s="35" t="str">
        <f>IF(SD!D975="","",SD!D975)</f>
        <v/>
      </c>
      <c r="K979" s="2"/>
    </row>
    <row r="980" spans="1:11" ht="15">
      <c r="A980" s="2"/>
      <c r="B980" s="32" t="str">
        <f>IF(E980="","",ROWS($B$6:B980))</f>
        <v/>
      </c>
      <c r="C980" s="33" t="str">
        <f>IF(OR(SD!A976=""),"",SD!A976)</f>
        <v/>
      </c>
      <c r="D980" s="33" t="str">
        <f>IF(OR(SD!C976=""),"",SD!C976)</f>
        <v/>
      </c>
      <c r="E980" s="33" t="str">
        <f>IF(OR(SD!E976=""),"",SD!E976)</f>
        <v/>
      </c>
      <c r="F980" s="33" t="str">
        <f>IF(OR(SD!G976=""),"",SD!G976)</f>
        <v/>
      </c>
      <c r="G980" s="33" t="str">
        <f>IF(OR(SD!I976=""),"",SD!I976)</f>
        <v/>
      </c>
      <c r="H980" s="33" t="str">
        <f>IF(OR(SD!O976=""),"",SD!O976)</f>
        <v/>
      </c>
      <c r="I980" s="34" t="str">
        <f>IF(OR(SD!V976=""),"",SD!V976)</f>
        <v/>
      </c>
      <c r="J980" s="35" t="str">
        <f>IF(SD!D976="","",SD!D976)</f>
        <v/>
      </c>
      <c r="K980" s="2"/>
    </row>
    <row r="981" spans="1:11" ht="15">
      <c r="A981" s="2"/>
      <c r="B981" s="32" t="str">
        <f>IF(E981="","",ROWS($B$6:B981))</f>
        <v/>
      </c>
      <c r="C981" s="33" t="str">
        <f>IF(OR(SD!A977=""),"",SD!A977)</f>
        <v/>
      </c>
      <c r="D981" s="33" t="str">
        <f>IF(OR(SD!C977=""),"",SD!C977)</f>
        <v/>
      </c>
      <c r="E981" s="33" t="str">
        <f>IF(OR(SD!E977=""),"",SD!E977)</f>
        <v/>
      </c>
      <c r="F981" s="33" t="str">
        <f>IF(OR(SD!G977=""),"",SD!G977)</f>
        <v/>
      </c>
      <c r="G981" s="33" t="str">
        <f>IF(OR(SD!I977=""),"",SD!I977)</f>
        <v/>
      </c>
      <c r="H981" s="33" t="str">
        <f>IF(OR(SD!O977=""),"",SD!O977)</f>
        <v/>
      </c>
      <c r="I981" s="34" t="str">
        <f>IF(OR(SD!V977=""),"",SD!V977)</f>
        <v/>
      </c>
      <c r="J981" s="35" t="str">
        <f>IF(SD!D977="","",SD!D977)</f>
        <v/>
      </c>
      <c r="K981" s="2"/>
    </row>
    <row r="982" spans="1:11" ht="15">
      <c r="A982" s="2"/>
      <c r="B982" s="32" t="str">
        <f>IF(E982="","",ROWS($B$6:B982))</f>
        <v/>
      </c>
      <c r="C982" s="33" t="str">
        <f>IF(OR(SD!A978=""),"",SD!A978)</f>
        <v/>
      </c>
      <c r="D982" s="33" t="str">
        <f>IF(OR(SD!C978=""),"",SD!C978)</f>
        <v/>
      </c>
      <c r="E982" s="33" t="str">
        <f>IF(OR(SD!E978=""),"",SD!E978)</f>
        <v/>
      </c>
      <c r="F982" s="33" t="str">
        <f>IF(OR(SD!G978=""),"",SD!G978)</f>
        <v/>
      </c>
      <c r="G982" s="33" t="str">
        <f>IF(OR(SD!I978=""),"",SD!I978)</f>
        <v/>
      </c>
      <c r="H982" s="33" t="str">
        <f>IF(OR(SD!O978=""),"",SD!O978)</f>
        <v/>
      </c>
      <c r="I982" s="34" t="str">
        <f>IF(OR(SD!V978=""),"",SD!V978)</f>
        <v/>
      </c>
      <c r="J982" s="35" t="str">
        <f>IF(SD!D978="","",SD!D978)</f>
        <v/>
      </c>
      <c r="K982" s="2"/>
    </row>
    <row r="983" spans="1:11" ht="15">
      <c r="A983" s="2"/>
      <c r="B983" s="32" t="str">
        <f>IF(E983="","",ROWS($B$6:B983))</f>
        <v/>
      </c>
      <c r="C983" s="33" t="str">
        <f>IF(OR(SD!A979=""),"",SD!A979)</f>
        <v/>
      </c>
      <c r="D983" s="33" t="str">
        <f>IF(OR(SD!C979=""),"",SD!C979)</f>
        <v/>
      </c>
      <c r="E983" s="33" t="str">
        <f>IF(OR(SD!E979=""),"",SD!E979)</f>
        <v/>
      </c>
      <c r="F983" s="33" t="str">
        <f>IF(OR(SD!G979=""),"",SD!G979)</f>
        <v/>
      </c>
      <c r="G983" s="33" t="str">
        <f>IF(OR(SD!I979=""),"",SD!I979)</f>
        <v/>
      </c>
      <c r="H983" s="33" t="str">
        <f>IF(OR(SD!O979=""),"",SD!O979)</f>
        <v/>
      </c>
      <c r="I983" s="34" t="str">
        <f>IF(OR(SD!V979=""),"",SD!V979)</f>
        <v/>
      </c>
      <c r="J983" s="35" t="str">
        <f>IF(SD!D979="","",SD!D979)</f>
        <v/>
      </c>
      <c r="K983" s="2"/>
    </row>
    <row r="984" spans="1:11" ht="15">
      <c r="A984" s="2"/>
      <c r="B984" s="32" t="str">
        <f>IF(E984="","",ROWS($B$6:B984))</f>
        <v/>
      </c>
      <c r="C984" s="33" t="str">
        <f>IF(OR(SD!A980=""),"",SD!A980)</f>
        <v/>
      </c>
      <c r="D984" s="33" t="str">
        <f>IF(OR(SD!C980=""),"",SD!C980)</f>
        <v/>
      </c>
      <c r="E984" s="33" t="str">
        <f>IF(OR(SD!E980=""),"",SD!E980)</f>
        <v/>
      </c>
      <c r="F984" s="33" t="str">
        <f>IF(OR(SD!G980=""),"",SD!G980)</f>
        <v/>
      </c>
      <c r="G984" s="33" t="str">
        <f>IF(OR(SD!I980=""),"",SD!I980)</f>
        <v/>
      </c>
      <c r="H984" s="33" t="str">
        <f>IF(OR(SD!O980=""),"",SD!O980)</f>
        <v/>
      </c>
      <c r="I984" s="34" t="str">
        <f>IF(OR(SD!V980=""),"",SD!V980)</f>
        <v/>
      </c>
      <c r="J984" s="35" t="str">
        <f>IF(SD!D980="","",SD!D980)</f>
        <v/>
      </c>
      <c r="K984" s="2"/>
    </row>
    <row r="985" spans="1:11" ht="15">
      <c r="A985" s="2"/>
      <c r="B985" s="32" t="str">
        <f>IF(E985="","",ROWS($B$6:B985))</f>
        <v/>
      </c>
      <c r="C985" s="33" t="str">
        <f>IF(OR(SD!A981=""),"",SD!A981)</f>
        <v/>
      </c>
      <c r="D985" s="33" t="str">
        <f>IF(OR(SD!C981=""),"",SD!C981)</f>
        <v/>
      </c>
      <c r="E985" s="33" t="str">
        <f>IF(OR(SD!E981=""),"",SD!E981)</f>
        <v/>
      </c>
      <c r="F985" s="33" t="str">
        <f>IF(OR(SD!G981=""),"",SD!G981)</f>
        <v/>
      </c>
      <c r="G985" s="33" t="str">
        <f>IF(OR(SD!I981=""),"",SD!I981)</f>
        <v/>
      </c>
      <c r="H985" s="33" t="str">
        <f>IF(OR(SD!O981=""),"",SD!O981)</f>
        <v/>
      </c>
      <c r="I985" s="34" t="str">
        <f>IF(OR(SD!V981=""),"",SD!V981)</f>
        <v/>
      </c>
      <c r="J985" s="35" t="str">
        <f>IF(SD!D981="","",SD!D981)</f>
        <v/>
      </c>
      <c r="K985" s="2"/>
    </row>
    <row r="986" spans="1:11" ht="15">
      <c r="A986" s="2"/>
      <c r="B986" s="32" t="str">
        <f>IF(E986="","",ROWS($B$6:B986))</f>
        <v/>
      </c>
      <c r="C986" s="33" t="str">
        <f>IF(OR(SD!A982=""),"",SD!A982)</f>
        <v/>
      </c>
      <c r="D986" s="33" t="str">
        <f>IF(OR(SD!C982=""),"",SD!C982)</f>
        <v/>
      </c>
      <c r="E986" s="33" t="str">
        <f>IF(OR(SD!E982=""),"",SD!E982)</f>
        <v/>
      </c>
      <c r="F986" s="33" t="str">
        <f>IF(OR(SD!G982=""),"",SD!G982)</f>
        <v/>
      </c>
      <c r="G986" s="33" t="str">
        <f>IF(OR(SD!I982=""),"",SD!I982)</f>
        <v/>
      </c>
      <c r="H986" s="33" t="str">
        <f>IF(OR(SD!O982=""),"",SD!O982)</f>
        <v/>
      </c>
      <c r="I986" s="34" t="str">
        <f>IF(OR(SD!V982=""),"",SD!V982)</f>
        <v/>
      </c>
      <c r="J986" s="35" t="str">
        <f>IF(SD!D982="","",SD!D982)</f>
        <v/>
      </c>
      <c r="K986" s="2"/>
    </row>
    <row r="987" spans="1:11" ht="15">
      <c r="A987" s="2"/>
      <c r="B987" s="32" t="str">
        <f>IF(E987="","",ROWS($B$6:B987))</f>
        <v/>
      </c>
      <c r="C987" s="33" t="str">
        <f>IF(OR(SD!A983=""),"",SD!A983)</f>
        <v/>
      </c>
      <c r="D987" s="33" t="str">
        <f>IF(OR(SD!C983=""),"",SD!C983)</f>
        <v/>
      </c>
      <c r="E987" s="33" t="str">
        <f>IF(OR(SD!E983=""),"",SD!E983)</f>
        <v/>
      </c>
      <c r="F987" s="33" t="str">
        <f>IF(OR(SD!G983=""),"",SD!G983)</f>
        <v/>
      </c>
      <c r="G987" s="33" t="str">
        <f>IF(OR(SD!I983=""),"",SD!I983)</f>
        <v/>
      </c>
      <c r="H987" s="33" t="str">
        <f>IF(OR(SD!O983=""),"",SD!O983)</f>
        <v/>
      </c>
      <c r="I987" s="34" t="str">
        <f>IF(OR(SD!V983=""),"",SD!V983)</f>
        <v/>
      </c>
      <c r="J987" s="35" t="str">
        <f>IF(SD!D983="","",SD!D983)</f>
        <v/>
      </c>
      <c r="K987" s="2"/>
    </row>
    <row r="988" spans="1:11" ht="15">
      <c r="A988" s="2"/>
      <c r="B988" s="32" t="str">
        <f>IF(E988="","",ROWS($B$6:B988))</f>
        <v/>
      </c>
      <c r="C988" s="33" t="str">
        <f>IF(OR(SD!A984=""),"",SD!A984)</f>
        <v/>
      </c>
      <c r="D988" s="33" t="str">
        <f>IF(OR(SD!C984=""),"",SD!C984)</f>
        <v/>
      </c>
      <c r="E988" s="33" t="str">
        <f>IF(OR(SD!E984=""),"",SD!E984)</f>
        <v/>
      </c>
      <c r="F988" s="33" t="str">
        <f>IF(OR(SD!G984=""),"",SD!G984)</f>
        <v/>
      </c>
      <c r="G988" s="33" t="str">
        <f>IF(OR(SD!I984=""),"",SD!I984)</f>
        <v/>
      </c>
      <c r="H988" s="33" t="str">
        <f>IF(OR(SD!O984=""),"",SD!O984)</f>
        <v/>
      </c>
      <c r="I988" s="34" t="str">
        <f>IF(OR(SD!V984=""),"",SD!V984)</f>
        <v/>
      </c>
      <c r="J988" s="35" t="str">
        <f>IF(SD!D984="","",SD!D984)</f>
        <v/>
      </c>
      <c r="K988" s="2"/>
    </row>
    <row r="989" spans="1:11" ht="15">
      <c r="A989" s="2"/>
      <c r="B989" s="32" t="str">
        <f>IF(E989="","",ROWS($B$6:B989))</f>
        <v/>
      </c>
      <c r="C989" s="33" t="str">
        <f>IF(OR(SD!A985=""),"",SD!A985)</f>
        <v/>
      </c>
      <c r="D989" s="33" t="str">
        <f>IF(OR(SD!C985=""),"",SD!C985)</f>
        <v/>
      </c>
      <c r="E989" s="33" t="str">
        <f>IF(OR(SD!E985=""),"",SD!E985)</f>
        <v/>
      </c>
      <c r="F989" s="33" t="str">
        <f>IF(OR(SD!G985=""),"",SD!G985)</f>
        <v/>
      </c>
      <c r="G989" s="33" t="str">
        <f>IF(OR(SD!I985=""),"",SD!I985)</f>
        <v/>
      </c>
      <c r="H989" s="33" t="str">
        <f>IF(OR(SD!O985=""),"",SD!O985)</f>
        <v/>
      </c>
      <c r="I989" s="34" t="str">
        <f>IF(OR(SD!V985=""),"",SD!V985)</f>
        <v/>
      </c>
      <c r="J989" s="35" t="str">
        <f>IF(SD!D985="","",SD!D985)</f>
        <v/>
      </c>
      <c r="K989" s="2"/>
    </row>
    <row r="990" spans="1:11" ht="15">
      <c r="A990" s="2"/>
      <c r="B990" s="32" t="str">
        <f>IF(E990="","",ROWS($B$6:B990))</f>
        <v/>
      </c>
      <c r="C990" s="33" t="str">
        <f>IF(OR(SD!A986=""),"",SD!A986)</f>
        <v/>
      </c>
      <c r="D990" s="33" t="str">
        <f>IF(OR(SD!C986=""),"",SD!C986)</f>
        <v/>
      </c>
      <c r="E990" s="33" t="str">
        <f>IF(OR(SD!E986=""),"",SD!E986)</f>
        <v/>
      </c>
      <c r="F990" s="33" t="str">
        <f>IF(OR(SD!G986=""),"",SD!G986)</f>
        <v/>
      </c>
      <c r="G990" s="33" t="str">
        <f>IF(OR(SD!I986=""),"",SD!I986)</f>
        <v/>
      </c>
      <c r="H990" s="33" t="str">
        <f>IF(OR(SD!O986=""),"",SD!O986)</f>
        <v/>
      </c>
      <c r="I990" s="34" t="str">
        <f>IF(OR(SD!V986=""),"",SD!V986)</f>
        <v/>
      </c>
      <c r="J990" s="35" t="str">
        <f>IF(SD!D986="","",SD!D986)</f>
        <v/>
      </c>
      <c r="K990" s="2"/>
    </row>
    <row r="991" spans="1:11" ht="15">
      <c r="A991" s="2"/>
      <c r="B991" s="32" t="str">
        <f>IF(E991="","",ROWS($B$6:B991))</f>
        <v/>
      </c>
      <c r="C991" s="33" t="str">
        <f>IF(OR(SD!A987=""),"",SD!A987)</f>
        <v/>
      </c>
      <c r="D991" s="33" t="str">
        <f>IF(OR(SD!C987=""),"",SD!C987)</f>
        <v/>
      </c>
      <c r="E991" s="33" t="str">
        <f>IF(OR(SD!E987=""),"",SD!E987)</f>
        <v/>
      </c>
      <c r="F991" s="33" t="str">
        <f>IF(OR(SD!G987=""),"",SD!G987)</f>
        <v/>
      </c>
      <c r="G991" s="33" t="str">
        <f>IF(OR(SD!I987=""),"",SD!I987)</f>
        <v/>
      </c>
      <c r="H991" s="33" t="str">
        <f>IF(OR(SD!O987=""),"",SD!O987)</f>
        <v/>
      </c>
      <c r="I991" s="34" t="str">
        <f>IF(OR(SD!V987=""),"",SD!V987)</f>
        <v/>
      </c>
      <c r="J991" s="35" t="str">
        <f>IF(SD!D987="","",SD!D987)</f>
        <v/>
      </c>
      <c r="K991" s="2"/>
    </row>
    <row r="992" spans="1:11" ht="15">
      <c r="A992" s="2"/>
      <c r="B992" s="32" t="str">
        <f>IF(E992="","",ROWS($B$6:B992))</f>
        <v/>
      </c>
      <c r="C992" s="33" t="str">
        <f>IF(OR(SD!A988=""),"",SD!A988)</f>
        <v/>
      </c>
      <c r="D992" s="33" t="str">
        <f>IF(OR(SD!C988=""),"",SD!C988)</f>
        <v/>
      </c>
      <c r="E992" s="33" t="str">
        <f>IF(OR(SD!E988=""),"",SD!E988)</f>
        <v/>
      </c>
      <c r="F992" s="33" t="str">
        <f>IF(OR(SD!G988=""),"",SD!G988)</f>
        <v/>
      </c>
      <c r="G992" s="33" t="str">
        <f>IF(OR(SD!I988=""),"",SD!I988)</f>
        <v/>
      </c>
      <c r="H992" s="33" t="str">
        <f>IF(OR(SD!O988=""),"",SD!O988)</f>
        <v/>
      </c>
      <c r="I992" s="34" t="str">
        <f>IF(OR(SD!V988=""),"",SD!V988)</f>
        <v/>
      </c>
      <c r="J992" s="35" t="str">
        <f>IF(SD!D988="","",SD!D988)</f>
        <v/>
      </c>
      <c r="K992" s="2"/>
    </row>
    <row r="993" spans="1:11" ht="15">
      <c r="A993" s="2"/>
      <c r="B993" s="32" t="str">
        <f>IF(E993="","",ROWS($B$6:B993))</f>
        <v/>
      </c>
      <c r="C993" s="33" t="str">
        <f>IF(OR(SD!A989=""),"",SD!A989)</f>
        <v/>
      </c>
      <c r="D993" s="33" t="str">
        <f>IF(OR(SD!C989=""),"",SD!C989)</f>
        <v/>
      </c>
      <c r="E993" s="33" t="str">
        <f>IF(OR(SD!E989=""),"",SD!E989)</f>
        <v/>
      </c>
      <c r="F993" s="33" t="str">
        <f>IF(OR(SD!G989=""),"",SD!G989)</f>
        <v/>
      </c>
      <c r="G993" s="33" t="str">
        <f>IF(OR(SD!I989=""),"",SD!I989)</f>
        <v/>
      </c>
      <c r="H993" s="33" t="str">
        <f>IF(OR(SD!O989=""),"",SD!O989)</f>
        <v/>
      </c>
      <c r="I993" s="34" t="str">
        <f>IF(OR(SD!V989=""),"",SD!V989)</f>
        <v/>
      </c>
      <c r="J993" s="35" t="str">
        <f>IF(SD!D989="","",SD!D989)</f>
        <v/>
      </c>
      <c r="K993" s="2"/>
    </row>
    <row r="994" spans="1:11" ht="15">
      <c r="A994" s="2"/>
      <c r="B994" s="32" t="str">
        <f>IF(E994="","",ROWS($B$6:B994))</f>
        <v/>
      </c>
      <c r="C994" s="33" t="str">
        <f>IF(OR(SD!A990=""),"",SD!A990)</f>
        <v/>
      </c>
      <c r="D994" s="33" t="str">
        <f>IF(OR(SD!C990=""),"",SD!C990)</f>
        <v/>
      </c>
      <c r="E994" s="33" t="str">
        <f>IF(OR(SD!E990=""),"",SD!E990)</f>
        <v/>
      </c>
      <c r="F994" s="33" t="str">
        <f>IF(OR(SD!G990=""),"",SD!G990)</f>
        <v/>
      </c>
      <c r="G994" s="33" t="str">
        <f>IF(OR(SD!I990=""),"",SD!I990)</f>
        <v/>
      </c>
      <c r="H994" s="33" t="str">
        <f>IF(OR(SD!O990=""),"",SD!O990)</f>
        <v/>
      </c>
      <c r="I994" s="34" t="str">
        <f>IF(OR(SD!V990=""),"",SD!V990)</f>
        <v/>
      </c>
      <c r="J994" s="35" t="str">
        <f>IF(SD!D990="","",SD!D990)</f>
        <v/>
      </c>
      <c r="K994" s="2"/>
    </row>
    <row r="995" spans="1:11" ht="15">
      <c r="A995" s="2"/>
      <c r="B995" s="32" t="str">
        <f>IF(E995="","",ROWS($B$6:B995))</f>
        <v/>
      </c>
      <c r="C995" s="33" t="str">
        <f>IF(OR(SD!A991=""),"",SD!A991)</f>
        <v/>
      </c>
      <c r="D995" s="33" t="str">
        <f>IF(OR(SD!C991=""),"",SD!C991)</f>
        <v/>
      </c>
      <c r="E995" s="33" t="str">
        <f>IF(OR(SD!E991=""),"",SD!E991)</f>
        <v/>
      </c>
      <c r="F995" s="33" t="str">
        <f>IF(OR(SD!G991=""),"",SD!G991)</f>
        <v/>
      </c>
      <c r="G995" s="33" t="str">
        <f>IF(OR(SD!I991=""),"",SD!I991)</f>
        <v/>
      </c>
      <c r="H995" s="33" t="str">
        <f>IF(OR(SD!O991=""),"",SD!O991)</f>
        <v/>
      </c>
      <c r="I995" s="34" t="str">
        <f>IF(OR(SD!V991=""),"",SD!V991)</f>
        <v/>
      </c>
      <c r="J995" s="35" t="str">
        <f>IF(SD!D991="","",SD!D991)</f>
        <v/>
      </c>
      <c r="K995" s="2"/>
    </row>
    <row r="996" spans="1:11" ht="15">
      <c r="A996" s="2"/>
      <c r="B996" s="32" t="str">
        <f>IF(E996="","",ROWS($B$6:B996))</f>
        <v/>
      </c>
      <c r="C996" s="33" t="str">
        <f>IF(OR(SD!A992=""),"",SD!A992)</f>
        <v/>
      </c>
      <c r="D996" s="33" t="str">
        <f>IF(OR(SD!C992=""),"",SD!C992)</f>
        <v/>
      </c>
      <c r="E996" s="33" t="str">
        <f>IF(OR(SD!E992=""),"",SD!E992)</f>
        <v/>
      </c>
      <c r="F996" s="33" t="str">
        <f>IF(OR(SD!G992=""),"",SD!G992)</f>
        <v/>
      </c>
      <c r="G996" s="33" t="str">
        <f>IF(OR(SD!I992=""),"",SD!I992)</f>
        <v/>
      </c>
      <c r="H996" s="33" t="str">
        <f>IF(OR(SD!O992=""),"",SD!O992)</f>
        <v/>
      </c>
      <c r="I996" s="34" t="str">
        <f>IF(OR(SD!V992=""),"",SD!V992)</f>
        <v/>
      </c>
      <c r="J996" s="35" t="str">
        <f>IF(SD!D992="","",SD!D992)</f>
        <v/>
      </c>
      <c r="K996" s="2"/>
    </row>
    <row r="997" spans="1:11" ht="15">
      <c r="A997" s="2"/>
      <c r="B997" s="32" t="str">
        <f>IF(E997="","",ROWS($B$6:B997))</f>
        <v/>
      </c>
      <c r="C997" s="33" t="str">
        <f>IF(OR(SD!A993=""),"",SD!A993)</f>
        <v/>
      </c>
      <c r="D997" s="33" t="str">
        <f>IF(OR(SD!C993=""),"",SD!C993)</f>
        <v/>
      </c>
      <c r="E997" s="33" t="str">
        <f>IF(OR(SD!E993=""),"",SD!E993)</f>
        <v/>
      </c>
      <c r="F997" s="33" t="str">
        <f>IF(OR(SD!G993=""),"",SD!G993)</f>
        <v/>
      </c>
      <c r="G997" s="33" t="str">
        <f>IF(OR(SD!I993=""),"",SD!I993)</f>
        <v/>
      </c>
      <c r="H997" s="33" t="str">
        <f>IF(OR(SD!O993=""),"",SD!O993)</f>
        <v/>
      </c>
      <c r="I997" s="34" t="str">
        <f>IF(OR(SD!V993=""),"",SD!V993)</f>
        <v/>
      </c>
      <c r="J997" s="35" t="str">
        <f>IF(SD!D993="","",SD!D993)</f>
        <v/>
      </c>
      <c r="K997" s="2"/>
    </row>
    <row r="998" spans="1:11" ht="15">
      <c r="A998" s="2"/>
      <c r="B998" s="32" t="str">
        <f>IF(E998="","",ROWS($B$6:B998))</f>
        <v/>
      </c>
      <c r="C998" s="33" t="str">
        <f>IF(OR(SD!A994=""),"",SD!A994)</f>
        <v/>
      </c>
      <c r="D998" s="33" t="str">
        <f>IF(OR(SD!C994=""),"",SD!C994)</f>
        <v/>
      </c>
      <c r="E998" s="33" t="str">
        <f>IF(OR(SD!E994=""),"",SD!E994)</f>
        <v/>
      </c>
      <c r="F998" s="33" t="str">
        <f>IF(OR(SD!G994=""),"",SD!G994)</f>
        <v/>
      </c>
      <c r="G998" s="33" t="str">
        <f>IF(OR(SD!I994=""),"",SD!I994)</f>
        <v/>
      </c>
      <c r="H998" s="33" t="str">
        <f>IF(OR(SD!O994=""),"",SD!O994)</f>
        <v/>
      </c>
      <c r="I998" s="34" t="str">
        <f>IF(OR(SD!V994=""),"",SD!V994)</f>
        <v/>
      </c>
      <c r="J998" s="35" t="str">
        <f>IF(SD!D994="","",SD!D994)</f>
        <v/>
      </c>
      <c r="K998" s="2"/>
    </row>
    <row r="999" spans="1:11" ht="15">
      <c r="A999" s="2"/>
      <c r="B999" s="32" t="str">
        <f>IF(E999="","",ROWS($B$6:B999))</f>
        <v/>
      </c>
      <c r="C999" s="33" t="str">
        <f>IF(OR(SD!A995=""),"",SD!A995)</f>
        <v/>
      </c>
      <c r="D999" s="33" t="str">
        <f>IF(OR(SD!C995=""),"",SD!C995)</f>
        <v/>
      </c>
      <c r="E999" s="33" t="str">
        <f>IF(OR(SD!E995=""),"",SD!E995)</f>
        <v/>
      </c>
      <c r="F999" s="33" t="str">
        <f>IF(OR(SD!G995=""),"",SD!G995)</f>
        <v/>
      </c>
      <c r="G999" s="33" t="str">
        <f>IF(OR(SD!I995=""),"",SD!I995)</f>
        <v/>
      </c>
      <c r="H999" s="33" t="str">
        <f>IF(OR(SD!O995=""),"",SD!O995)</f>
        <v/>
      </c>
      <c r="I999" s="34" t="str">
        <f>IF(OR(SD!V995=""),"",SD!V995)</f>
        <v/>
      </c>
      <c r="J999" s="35" t="str">
        <f>IF(SD!D995="","",SD!D995)</f>
        <v/>
      </c>
      <c r="K999" s="2"/>
    </row>
    <row r="1000" spans="1:11" ht="15">
      <c r="A1000" s="2"/>
      <c r="B1000" s="32" t="str">
        <f>IF(E1000="","",ROWS($B$6:B1000))</f>
        <v/>
      </c>
      <c r="C1000" s="33" t="str">
        <f>IF(OR(SD!A996=""),"",SD!A996)</f>
        <v/>
      </c>
      <c r="D1000" s="33" t="str">
        <f>IF(OR(SD!C996=""),"",SD!C996)</f>
        <v/>
      </c>
      <c r="E1000" s="33" t="str">
        <f>IF(OR(SD!E996=""),"",SD!E996)</f>
        <v/>
      </c>
      <c r="F1000" s="33" t="str">
        <f>IF(OR(SD!G996=""),"",SD!G996)</f>
        <v/>
      </c>
      <c r="G1000" s="33" t="str">
        <f>IF(OR(SD!I996=""),"",SD!I996)</f>
        <v/>
      </c>
      <c r="H1000" s="33" t="str">
        <f>IF(OR(SD!O996=""),"",SD!O996)</f>
        <v/>
      </c>
      <c r="I1000" s="34" t="str">
        <f>IF(OR(SD!V996=""),"",SD!V996)</f>
        <v/>
      </c>
      <c r="J1000" s="35" t="str">
        <f>IF(SD!D996="","",SD!D996)</f>
        <v/>
      </c>
      <c r="K1000" s="2"/>
    </row>
    <row r="1001" spans="1:11" ht="15">
      <c r="A1001" s="2"/>
      <c r="B1001" s="2"/>
      <c r="C1001" s="2"/>
      <c r="D1001" s="2"/>
      <c r="E1001" s="2"/>
      <c r="F1001" s="2"/>
      <c r="G1001" s="2"/>
      <c r="H1001" s="2"/>
      <c r="I1001" s="2"/>
      <c r="J1001" s="2"/>
      <c r="K1001" s="2"/>
    </row>
  </sheetData>
  <sheetProtection password="CE20" sheet="1" objects="1" scenarios="1"/>
  <mergeCells count="1">
    <mergeCell ref="B2:J2"/>
  </mergeCells>
  <printOptions/>
  <pageMargins left="0.7" right="0.7" top="0.75" bottom="0.75" header="0.3" footer="0.3"/>
  <pageSetup horizontalDpi="600" verticalDpi="60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codeName="Sheet4">
    <tabColor rgb="FF92D050"/>
    <pageSetUpPr fitToPage="1"/>
  </sheetPr>
  <dimension ref="A1:AY1005"/>
  <sheetViews>
    <sheetView showGridLines="0" tabSelected="1" workbookViewId="0" topLeftCell="A1">
      <pane xSplit="6" ySplit="8" topLeftCell="G9" activePane="bottomRight" state="frozen"/>
      <selection pane="topRight" activeCell="G1" sqref="G1"/>
      <selection pane="bottomLeft" activeCell="A9" sqref="A9"/>
      <selection pane="bottomRight" activeCell="I9" sqref="I9"/>
    </sheetView>
  </sheetViews>
  <sheetFormatPr defaultColWidth="9.140625" defaultRowHeight="15"/>
  <cols>
    <col min="1" max="1" width="10.140625" style="0" hidden="1" customWidth="1"/>
    <col min="2" max="2" width="6.7109375" style="0" customWidth="1"/>
    <col min="3" max="3" width="19.140625" style="0" customWidth="1"/>
    <col min="4" max="4" width="22.00390625" style="0" customWidth="1"/>
    <col min="5" max="5" width="8.8515625" style="9" bestFit="1" customWidth="1"/>
    <col min="6" max="6" width="7.140625" style="10" customWidth="1"/>
    <col min="7" max="8" width="8.421875" style="10" customWidth="1"/>
    <col min="9" max="9" width="8.421875" style="144" customWidth="1"/>
    <col min="10" max="11" width="8.421875" style="10" customWidth="1"/>
    <col min="12" max="14" width="7.140625" style="10" customWidth="1"/>
    <col min="15" max="15" width="7.140625" style="144" customWidth="1"/>
    <col min="16" max="16" width="7.421875" style="10" customWidth="1"/>
    <col min="17" max="18" width="7.140625" style="10" customWidth="1"/>
    <col min="19" max="20" width="8.421875" style="10" customWidth="1"/>
    <col min="21" max="23" width="10.7109375" style="0" customWidth="1"/>
    <col min="24" max="34" width="10.7109375" style="9" customWidth="1"/>
    <col min="35" max="35" width="9.8515625" style="0" customWidth="1"/>
    <col min="36" max="36" width="15.421875" style="9" bestFit="1" customWidth="1"/>
    <col min="37" max="37" width="15.421875" style="9" customWidth="1"/>
    <col min="38" max="42" width="9.140625" style="9" customWidth="1"/>
    <col min="43" max="43" width="3.140625" style="0" customWidth="1"/>
    <col min="44" max="44" width="9.140625" style="0" hidden="1" customWidth="1"/>
    <col min="47" max="47" width="11.00390625" style="0" customWidth="1"/>
    <col min="50" max="50" width="7.28125" style="0" customWidth="1"/>
    <col min="51" max="51" width="14.57421875" style="0" customWidth="1"/>
  </cols>
  <sheetData>
    <row r="1" spans="1:43" ht="15">
      <c r="A1" s="11"/>
      <c r="B1" s="11"/>
      <c r="C1" s="311" t="s">
        <v>392</v>
      </c>
      <c r="D1" s="3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row>
    <row r="2" spans="1:43" ht="29" customHeight="1">
      <c r="A2" s="11"/>
      <c r="B2" s="383" t="str">
        <f>DASHBOARD!B2</f>
        <v>कार्यालय प्रधानाचार्य राजकीय उच्च माध्यमिक विद्यालय 13डीओएल, श्री गंगानगर</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165"/>
      <c r="AK2" s="165"/>
      <c r="AL2" s="295"/>
      <c r="AM2" s="295"/>
      <c r="AN2" s="295"/>
      <c r="AO2" s="295"/>
      <c r="AP2" s="295"/>
      <c r="AQ2" s="11"/>
    </row>
    <row r="3" spans="1:51" ht="28" customHeight="1">
      <c r="A3" s="11"/>
      <c r="AQ3" s="11"/>
      <c r="AT3" s="368" t="s">
        <v>337</v>
      </c>
      <c r="AU3" s="368"/>
      <c r="AV3" s="368"/>
      <c r="AW3" s="368"/>
      <c r="AX3" s="368"/>
      <c r="AY3" s="368"/>
    </row>
    <row r="4" spans="1:51" ht="15">
      <c r="A4" s="11"/>
      <c r="B4" s="381" t="s">
        <v>338</v>
      </c>
      <c r="C4" s="381"/>
      <c r="D4" s="381"/>
      <c r="E4" s="381"/>
      <c r="F4" s="381"/>
      <c r="AQ4" s="11"/>
      <c r="AT4" s="368"/>
      <c r="AU4" s="368"/>
      <c r="AV4" s="368"/>
      <c r="AW4" s="368"/>
      <c r="AX4" s="368"/>
      <c r="AY4" s="368"/>
    </row>
    <row r="5" spans="1:51" ht="18" customHeight="1">
      <c r="A5" s="11"/>
      <c r="B5" s="382" t="s">
        <v>272</v>
      </c>
      <c r="C5" s="370" t="s">
        <v>156</v>
      </c>
      <c r="D5" s="370" t="s">
        <v>157</v>
      </c>
      <c r="E5" s="370" t="s">
        <v>160</v>
      </c>
      <c r="F5" s="382" t="s">
        <v>2</v>
      </c>
      <c r="G5" s="384" t="s">
        <v>200</v>
      </c>
      <c r="H5" s="384"/>
      <c r="I5" s="384"/>
      <c r="J5" s="384"/>
      <c r="K5" s="384"/>
      <c r="L5" s="384"/>
      <c r="M5" s="384"/>
      <c r="N5" s="384"/>
      <c r="O5" s="142"/>
      <c r="P5" s="385" t="s">
        <v>205</v>
      </c>
      <c r="Q5" s="385"/>
      <c r="R5" s="385"/>
      <c r="S5" s="369" t="s">
        <v>213</v>
      </c>
      <c r="T5" s="374" t="s">
        <v>211</v>
      </c>
      <c r="U5" s="375"/>
      <c r="V5" s="375"/>
      <c r="W5" s="375"/>
      <c r="X5" s="376"/>
      <c r="Y5" s="374" t="s">
        <v>231</v>
      </c>
      <c r="Z5" s="375"/>
      <c r="AA5" s="375"/>
      <c r="AB5" s="375"/>
      <c r="AC5" s="376"/>
      <c r="AD5" s="374" t="s">
        <v>398</v>
      </c>
      <c r="AE5" s="375"/>
      <c r="AF5" s="375"/>
      <c r="AG5" s="375"/>
      <c r="AH5" s="376"/>
      <c r="AI5" s="380" t="s">
        <v>210</v>
      </c>
      <c r="AJ5" s="380" t="s">
        <v>327</v>
      </c>
      <c r="AK5" s="380" t="s">
        <v>329</v>
      </c>
      <c r="AL5" s="374"/>
      <c r="AM5" s="375"/>
      <c r="AN5" s="375"/>
      <c r="AO5" s="375"/>
      <c r="AP5" s="376"/>
      <c r="AQ5" s="11"/>
      <c r="AT5" s="368"/>
      <c r="AU5" s="368"/>
      <c r="AV5" s="368"/>
      <c r="AW5" s="368"/>
      <c r="AX5" s="368"/>
      <c r="AY5" s="368"/>
    </row>
    <row r="6" spans="1:51" ht="52.5" customHeight="1">
      <c r="A6" s="11"/>
      <c r="B6" s="382"/>
      <c r="C6" s="370"/>
      <c r="D6" s="370"/>
      <c r="E6" s="370"/>
      <c r="F6" s="382"/>
      <c r="G6" s="386" t="s">
        <v>362</v>
      </c>
      <c r="H6" s="386" t="s">
        <v>363</v>
      </c>
      <c r="I6" s="386" t="s">
        <v>395</v>
      </c>
      <c r="J6" s="386" t="s">
        <v>364</v>
      </c>
      <c r="K6" s="371" t="s">
        <v>209</v>
      </c>
      <c r="L6" s="372"/>
      <c r="M6" s="372"/>
      <c r="N6" s="372"/>
      <c r="O6" s="373"/>
      <c r="P6" s="130" t="s">
        <v>206</v>
      </c>
      <c r="Q6" s="130" t="s">
        <v>207</v>
      </c>
      <c r="R6" s="130" t="s">
        <v>208</v>
      </c>
      <c r="S6" s="369"/>
      <c r="T6" s="377" t="s">
        <v>212</v>
      </c>
      <c r="U6" s="378"/>
      <c r="V6" s="378"/>
      <c r="W6" s="378"/>
      <c r="X6" s="379"/>
      <c r="Y6" s="377" t="s">
        <v>212</v>
      </c>
      <c r="Z6" s="378"/>
      <c r="AA6" s="378"/>
      <c r="AB6" s="378"/>
      <c r="AC6" s="379"/>
      <c r="AD6" s="377" t="s">
        <v>399</v>
      </c>
      <c r="AE6" s="378"/>
      <c r="AF6" s="378"/>
      <c r="AG6" s="378"/>
      <c r="AH6" s="379"/>
      <c r="AI6" s="380"/>
      <c r="AJ6" s="380"/>
      <c r="AK6" s="380"/>
      <c r="AL6" s="377" t="s">
        <v>387</v>
      </c>
      <c r="AM6" s="378"/>
      <c r="AN6" s="378"/>
      <c r="AO6" s="378"/>
      <c r="AP6" s="379"/>
      <c r="AQ6" s="11"/>
      <c r="AT6" s="368"/>
      <c r="AU6" s="368"/>
      <c r="AV6" s="368"/>
      <c r="AW6" s="368"/>
      <c r="AX6" s="368"/>
      <c r="AY6" s="368"/>
    </row>
    <row r="7" spans="1:51" s="9" customFormat="1" ht="18">
      <c r="A7" s="11"/>
      <c r="B7" s="382"/>
      <c r="C7" s="370"/>
      <c r="D7" s="370"/>
      <c r="E7" s="370"/>
      <c r="F7" s="382"/>
      <c r="G7" s="386"/>
      <c r="H7" s="386"/>
      <c r="I7" s="386"/>
      <c r="J7" s="386"/>
      <c r="K7" s="130" t="s">
        <v>201</v>
      </c>
      <c r="L7" s="130" t="s">
        <v>202</v>
      </c>
      <c r="M7" s="130" t="s">
        <v>203</v>
      </c>
      <c r="N7" s="130" t="s">
        <v>204</v>
      </c>
      <c r="O7" s="143" t="s">
        <v>317</v>
      </c>
      <c r="P7" s="130"/>
      <c r="Q7" s="130"/>
      <c r="R7" s="130"/>
      <c r="S7" s="131"/>
      <c r="T7" s="130" t="s">
        <v>201</v>
      </c>
      <c r="U7" s="130" t="s">
        <v>202</v>
      </c>
      <c r="V7" s="130" t="s">
        <v>203</v>
      </c>
      <c r="W7" s="130" t="s">
        <v>204</v>
      </c>
      <c r="X7" s="143" t="s">
        <v>317</v>
      </c>
      <c r="Y7" s="130" t="s">
        <v>201</v>
      </c>
      <c r="Z7" s="130" t="s">
        <v>202</v>
      </c>
      <c r="AA7" s="130" t="s">
        <v>203</v>
      </c>
      <c r="AB7" s="130" t="s">
        <v>204</v>
      </c>
      <c r="AC7" s="143" t="s">
        <v>317</v>
      </c>
      <c r="AD7" s="312" t="s">
        <v>201</v>
      </c>
      <c r="AE7" s="312" t="s">
        <v>202</v>
      </c>
      <c r="AF7" s="312" t="s">
        <v>203</v>
      </c>
      <c r="AG7" s="312" t="s">
        <v>204</v>
      </c>
      <c r="AH7" s="312" t="s">
        <v>317</v>
      </c>
      <c r="AI7" s="132"/>
      <c r="AJ7" s="166"/>
      <c r="AK7" s="166"/>
      <c r="AL7" s="296" t="s">
        <v>201</v>
      </c>
      <c r="AM7" s="296" t="s">
        <v>202</v>
      </c>
      <c r="AN7" s="296" t="s">
        <v>203</v>
      </c>
      <c r="AO7" s="296" t="s">
        <v>204</v>
      </c>
      <c r="AP7" s="296" t="s">
        <v>317</v>
      </c>
      <c r="AQ7" s="11"/>
      <c r="AT7" s="368"/>
      <c r="AU7" s="368"/>
      <c r="AV7" s="368"/>
      <c r="AW7" s="368"/>
      <c r="AX7" s="368"/>
      <c r="AY7" s="368"/>
    </row>
    <row r="8" spans="1:51" s="9" customFormat="1" ht="18">
      <c r="A8" s="11"/>
      <c r="B8" s="133" t="s">
        <v>170</v>
      </c>
      <c r="C8" s="134" t="s">
        <v>171</v>
      </c>
      <c r="D8" s="134" t="s">
        <v>172</v>
      </c>
      <c r="E8" s="133" t="s">
        <v>173</v>
      </c>
      <c r="F8" s="134" t="s">
        <v>174</v>
      </c>
      <c r="G8" s="134" t="s">
        <v>175</v>
      </c>
      <c r="H8" s="133" t="s">
        <v>176</v>
      </c>
      <c r="I8" s="134" t="s">
        <v>177</v>
      </c>
      <c r="J8" s="134" t="s">
        <v>178</v>
      </c>
      <c r="K8" s="133" t="s">
        <v>179</v>
      </c>
      <c r="L8" s="134" t="s">
        <v>180</v>
      </c>
      <c r="M8" s="134" t="s">
        <v>181</v>
      </c>
      <c r="N8" s="133" t="s">
        <v>241</v>
      </c>
      <c r="O8" s="134" t="s">
        <v>242</v>
      </c>
      <c r="P8" s="134" t="s">
        <v>243</v>
      </c>
      <c r="Q8" s="133" t="s">
        <v>244</v>
      </c>
      <c r="R8" s="134" t="s">
        <v>245</v>
      </c>
      <c r="S8" s="134" t="s">
        <v>246</v>
      </c>
      <c r="T8" s="133" t="s">
        <v>247</v>
      </c>
      <c r="U8" s="134" t="s">
        <v>248</v>
      </c>
      <c r="V8" s="134" t="s">
        <v>249</v>
      </c>
      <c r="W8" s="133" t="s">
        <v>250</v>
      </c>
      <c r="X8" s="134" t="s">
        <v>251</v>
      </c>
      <c r="Y8" s="134" t="s">
        <v>252</v>
      </c>
      <c r="Z8" s="133" t="s">
        <v>253</v>
      </c>
      <c r="AA8" s="134" t="s">
        <v>318</v>
      </c>
      <c r="AB8" s="134" t="s">
        <v>319</v>
      </c>
      <c r="AC8" s="133" t="s">
        <v>320</v>
      </c>
      <c r="AD8" s="134" t="s">
        <v>328</v>
      </c>
      <c r="AE8" s="133" t="s">
        <v>330</v>
      </c>
      <c r="AF8" s="134" t="s">
        <v>382</v>
      </c>
      <c r="AG8" s="133" t="s">
        <v>383</v>
      </c>
      <c r="AH8" s="134" t="s">
        <v>384</v>
      </c>
      <c r="AI8" s="133" t="s">
        <v>385</v>
      </c>
      <c r="AJ8" s="134" t="s">
        <v>386</v>
      </c>
      <c r="AK8" s="133" t="s">
        <v>396</v>
      </c>
      <c r="AL8" s="134" t="s">
        <v>400</v>
      </c>
      <c r="AM8" s="133" t="s">
        <v>401</v>
      </c>
      <c r="AN8" s="134" t="s">
        <v>402</v>
      </c>
      <c r="AO8" s="133" t="s">
        <v>403</v>
      </c>
      <c r="AP8" s="134" t="s">
        <v>404</v>
      </c>
      <c r="AQ8" s="11"/>
      <c r="AT8" s="368"/>
      <c r="AU8" s="368"/>
      <c r="AV8" s="368"/>
      <c r="AW8" s="368"/>
      <c r="AX8" s="368"/>
      <c r="AY8" s="368"/>
    </row>
    <row r="9" spans="1:46" ht="20.5" customHeight="1">
      <c r="A9" s="11" t="str">
        <f>IF(F9="","",F9&amp;"_"&amp;COUNTIF($F$9:F9,F9))</f>
        <v>1_1</v>
      </c>
      <c r="B9" s="135">
        <f>IF(STUDATA!B6="","",STUDATA!B6)</f>
        <v>1</v>
      </c>
      <c r="C9" s="136" t="str">
        <f>IF(STUDATA!E6="","",STUDATA!E6)</f>
        <v>abc1</v>
      </c>
      <c r="D9" s="136" t="str">
        <f>IF(STUDATA!F6="","",STUDATA!F6)</f>
        <v>xyz1</v>
      </c>
      <c r="E9" s="136" t="str">
        <f>IF(STUDATA!G6="","",STUDATA!G6)</f>
        <v>M</v>
      </c>
      <c r="F9" s="136">
        <f>IF(STUDATA!C6="","",STUDATA!C6)</f>
        <v>1</v>
      </c>
      <c r="G9" s="137" t="s">
        <v>335</v>
      </c>
      <c r="H9" s="137" t="s">
        <v>335</v>
      </c>
      <c r="I9" s="137" t="s">
        <v>183</v>
      </c>
      <c r="J9" s="137" t="s">
        <v>183</v>
      </c>
      <c r="K9" s="137"/>
      <c r="L9" s="137"/>
      <c r="M9" s="137"/>
      <c r="N9" s="137"/>
      <c r="O9" s="137"/>
      <c r="P9" s="137"/>
      <c r="Q9" s="137"/>
      <c r="R9" s="137"/>
      <c r="S9" s="137"/>
      <c r="T9" s="138"/>
      <c r="U9" s="139"/>
      <c r="V9" s="139"/>
      <c r="W9" s="139"/>
      <c r="X9" s="139"/>
      <c r="Y9" s="138" t="s">
        <v>388</v>
      </c>
      <c r="Z9" s="139"/>
      <c r="AA9" s="139"/>
      <c r="AB9" s="139"/>
      <c r="AC9" s="139"/>
      <c r="AD9" s="137" t="s">
        <v>183</v>
      </c>
      <c r="AE9" s="137" t="s">
        <v>183</v>
      </c>
      <c r="AF9" s="137" t="s">
        <v>335</v>
      </c>
      <c r="AG9" s="137"/>
      <c r="AH9" s="137"/>
      <c r="AI9" s="167"/>
      <c r="AJ9" s="175"/>
      <c r="AK9" s="175"/>
      <c r="AL9" s="175" t="s">
        <v>183</v>
      </c>
      <c r="AM9" s="175" t="s">
        <v>183</v>
      </c>
      <c r="AN9" s="175"/>
      <c r="AO9" s="175" t="s">
        <v>183</v>
      </c>
      <c r="AP9" s="175" t="s">
        <v>183</v>
      </c>
      <c r="AQ9" s="11"/>
      <c r="AR9" s="18" t="str">
        <f>IF(S9="","",IF(S9="NO",0,1))</f>
        <v/>
      </c>
      <c r="AT9" t="s">
        <v>336</v>
      </c>
    </row>
    <row r="10" spans="1:44" ht="20.5" customHeight="1">
      <c r="A10" s="11" t="str">
        <f>IF(F10="","",F10&amp;"_"&amp;COUNTIF($F$9:F10,F10))</f>
        <v>1_2</v>
      </c>
      <c r="B10" s="135">
        <f>IF(STUDATA!B7="","",STUDATA!B7)</f>
        <v>2</v>
      </c>
      <c r="C10" s="136" t="str">
        <f>IF(STUDATA!E7="","",STUDATA!E7)</f>
        <v>abc2</v>
      </c>
      <c r="D10" s="136" t="str">
        <f>IF(STUDATA!F7="","",STUDATA!F7)</f>
        <v>xyz2</v>
      </c>
      <c r="E10" s="136" t="str">
        <f>IF(STUDATA!G7="","",STUDATA!G7)</f>
        <v>F</v>
      </c>
      <c r="F10" s="136">
        <f>IF(STUDATA!C7="","",STUDATA!C7)</f>
        <v>1</v>
      </c>
      <c r="G10" s="137" t="s">
        <v>335</v>
      </c>
      <c r="H10" s="137" t="s">
        <v>335</v>
      </c>
      <c r="I10" s="137" t="s">
        <v>335</v>
      </c>
      <c r="J10" s="137" t="s">
        <v>183</v>
      </c>
      <c r="K10" s="137"/>
      <c r="L10" s="137"/>
      <c r="M10" s="137"/>
      <c r="N10" s="137"/>
      <c r="O10" s="137"/>
      <c r="P10" s="137"/>
      <c r="Q10" s="137"/>
      <c r="R10" s="137"/>
      <c r="S10" s="137"/>
      <c r="T10" s="138"/>
      <c r="U10" s="140"/>
      <c r="V10" s="139"/>
      <c r="W10" s="139"/>
      <c r="X10" s="139"/>
      <c r="Y10" s="138"/>
      <c r="Z10" s="139"/>
      <c r="AA10" s="139"/>
      <c r="AB10" s="139"/>
      <c r="AC10" s="139"/>
      <c r="AD10" s="137"/>
      <c r="AE10" s="137"/>
      <c r="AF10" s="137"/>
      <c r="AG10" s="137"/>
      <c r="AH10" s="137"/>
      <c r="AI10" s="167"/>
      <c r="AJ10" s="175"/>
      <c r="AK10" s="175"/>
      <c r="AL10" s="175" t="s">
        <v>183</v>
      </c>
      <c r="AM10" s="175"/>
      <c r="AN10" s="175"/>
      <c r="AO10" s="175" t="s">
        <v>183</v>
      </c>
      <c r="AP10" s="175"/>
      <c r="AQ10" s="11"/>
      <c r="AR10" s="18" t="str">
        <f aca="true" t="shared" si="0" ref="AR10:AR73">IF(S10="","",IF(S10="NO",0,1))</f>
        <v/>
      </c>
    </row>
    <row r="11" spans="1:44" ht="20.5" customHeight="1">
      <c r="A11" s="11" t="str">
        <f>IF(F11="","",F11&amp;"_"&amp;COUNTIF($F$9:F11,F11))</f>
        <v>1_3</v>
      </c>
      <c r="B11" s="135">
        <f>IF(STUDATA!B8="","",STUDATA!B8)</f>
        <v>3</v>
      </c>
      <c r="C11" s="136" t="str">
        <f>IF(STUDATA!E8="","",STUDATA!E8)</f>
        <v>abc3</v>
      </c>
      <c r="D11" s="136" t="str">
        <f>IF(STUDATA!F8="","",STUDATA!F8)</f>
        <v>xyz3</v>
      </c>
      <c r="E11" s="136" t="str">
        <f>IF(STUDATA!G8="","",STUDATA!G8)</f>
        <v>F</v>
      </c>
      <c r="F11" s="136">
        <f>IF(STUDATA!C8="","",STUDATA!C8)</f>
        <v>1</v>
      </c>
      <c r="G11" s="137" t="s">
        <v>335</v>
      </c>
      <c r="H11" s="137" t="s">
        <v>335</v>
      </c>
      <c r="I11" s="137" t="s">
        <v>335</v>
      </c>
      <c r="J11" s="137" t="s">
        <v>183</v>
      </c>
      <c r="K11" s="137"/>
      <c r="L11" s="137"/>
      <c r="M11" s="137"/>
      <c r="N11" s="137"/>
      <c r="O11" s="137"/>
      <c r="P11" s="137"/>
      <c r="Q11" s="137"/>
      <c r="R11" s="137"/>
      <c r="S11" s="137"/>
      <c r="T11" s="138"/>
      <c r="U11" s="140"/>
      <c r="V11" s="139"/>
      <c r="W11" s="139"/>
      <c r="X11" s="139"/>
      <c r="Y11" s="138"/>
      <c r="Z11" s="139"/>
      <c r="AA11" s="139"/>
      <c r="AB11" s="139"/>
      <c r="AC11" s="139"/>
      <c r="AD11" s="137"/>
      <c r="AE11" s="137"/>
      <c r="AF11" s="137"/>
      <c r="AG11" s="137"/>
      <c r="AH11" s="137"/>
      <c r="AI11" s="167"/>
      <c r="AJ11" s="175"/>
      <c r="AK11" s="175"/>
      <c r="AL11" s="175"/>
      <c r="AM11" s="175"/>
      <c r="AN11" s="175"/>
      <c r="AO11" s="175" t="s">
        <v>183</v>
      </c>
      <c r="AP11" s="175"/>
      <c r="AQ11" s="11"/>
      <c r="AR11" s="18" t="str">
        <f t="shared" si="0"/>
        <v/>
      </c>
    </row>
    <row r="12" spans="1:44" ht="20.5" customHeight="1">
      <c r="A12" s="11" t="str">
        <f>IF(F12="","",F12&amp;"_"&amp;COUNTIF($F$9:F12,F12))</f>
        <v>1_4</v>
      </c>
      <c r="B12" s="135">
        <f>IF(STUDATA!B9="","",STUDATA!B9)</f>
        <v>4</v>
      </c>
      <c r="C12" s="136" t="str">
        <f>IF(STUDATA!E9="","",STUDATA!E9)</f>
        <v>abc4</v>
      </c>
      <c r="D12" s="136" t="str">
        <f>IF(STUDATA!F9="","",STUDATA!F9)</f>
        <v>xyz4</v>
      </c>
      <c r="E12" s="136" t="str">
        <f>IF(STUDATA!G9="","",STUDATA!G9)</f>
        <v>F</v>
      </c>
      <c r="F12" s="136">
        <f>IF(STUDATA!C9="","",STUDATA!C9)</f>
        <v>1</v>
      </c>
      <c r="G12" s="137" t="s">
        <v>335</v>
      </c>
      <c r="H12" s="137" t="s">
        <v>335</v>
      </c>
      <c r="I12" s="137" t="s">
        <v>335</v>
      </c>
      <c r="J12" s="137" t="s">
        <v>183</v>
      </c>
      <c r="K12" s="137"/>
      <c r="L12" s="137"/>
      <c r="M12" s="137"/>
      <c r="N12" s="137"/>
      <c r="O12" s="137"/>
      <c r="P12" s="137"/>
      <c r="Q12" s="137"/>
      <c r="R12" s="137"/>
      <c r="S12" s="137"/>
      <c r="T12" s="138"/>
      <c r="U12" s="140"/>
      <c r="V12" s="139"/>
      <c r="W12" s="139"/>
      <c r="X12" s="139"/>
      <c r="Y12" s="138"/>
      <c r="Z12" s="139"/>
      <c r="AA12" s="139"/>
      <c r="AB12" s="139"/>
      <c r="AC12" s="139"/>
      <c r="AD12" s="137"/>
      <c r="AE12" s="137"/>
      <c r="AF12" s="137"/>
      <c r="AG12" s="137"/>
      <c r="AH12" s="137"/>
      <c r="AI12" s="167"/>
      <c r="AJ12" s="175"/>
      <c r="AK12" s="175"/>
      <c r="AL12" s="175"/>
      <c r="AM12" s="175"/>
      <c r="AN12" s="175"/>
      <c r="AO12" s="175" t="s">
        <v>183</v>
      </c>
      <c r="AP12" s="175"/>
      <c r="AQ12" s="11"/>
      <c r="AR12" s="18" t="str">
        <f t="shared" si="0"/>
        <v/>
      </c>
    </row>
    <row r="13" spans="1:44" ht="20.5" customHeight="1">
      <c r="A13" s="11" t="str">
        <f>IF(F13="","",F13&amp;"_"&amp;COUNTIF($F$9:F13,F13))</f>
        <v>1_5</v>
      </c>
      <c r="B13" s="135">
        <f>IF(STUDATA!B10="","",STUDATA!B10)</f>
        <v>5</v>
      </c>
      <c r="C13" s="136" t="str">
        <f>IF(STUDATA!E10="","",STUDATA!E10)</f>
        <v>abc5</v>
      </c>
      <c r="D13" s="136" t="str">
        <f>IF(STUDATA!F10="","",STUDATA!F10)</f>
        <v>xyz5</v>
      </c>
      <c r="E13" s="136" t="str">
        <f>IF(STUDATA!G10="","",STUDATA!G10)</f>
        <v>F</v>
      </c>
      <c r="F13" s="136">
        <f>IF(STUDATA!C10="","",STUDATA!C10)</f>
        <v>1</v>
      </c>
      <c r="G13" s="137" t="s">
        <v>183</v>
      </c>
      <c r="H13" s="137" t="s">
        <v>335</v>
      </c>
      <c r="I13" s="137" t="s">
        <v>335</v>
      </c>
      <c r="J13" s="137" t="s">
        <v>335</v>
      </c>
      <c r="K13" s="137"/>
      <c r="L13" s="137"/>
      <c r="M13" s="137"/>
      <c r="N13" s="137"/>
      <c r="O13" s="137"/>
      <c r="P13" s="137"/>
      <c r="Q13" s="137"/>
      <c r="R13" s="137"/>
      <c r="S13" s="137"/>
      <c r="T13" s="138"/>
      <c r="U13" s="139"/>
      <c r="V13" s="139"/>
      <c r="W13" s="139"/>
      <c r="X13" s="139"/>
      <c r="Y13" s="138"/>
      <c r="Z13" s="139"/>
      <c r="AA13" s="139"/>
      <c r="AB13" s="139"/>
      <c r="AC13" s="139"/>
      <c r="AD13" s="137"/>
      <c r="AE13" s="137"/>
      <c r="AF13" s="137"/>
      <c r="AG13" s="137"/>
      <c r="AH13" s="137"/>
      <c r="AI13" s="167"/>
      <c r="AJ13" s="175"/>
      <c r="AK13" s="175"/>
      <c r="AL13" s="175"/>
      <c r="AM13" s="175"/>
      <c r="AN13" s="175"/>
      <c r="AO13" s="175"/>
      <c r="AP13" s="175"/>
      <c r="AQ13" s="11"/>
      <c r="AR13" s="18" t="str">
        <f t="shared" si="0"/>
        <v/>
      </c>
    </row>
    <row r="14" spans="1:44" ht="20.5" customHeight="1">
      <c r="A14" s="11" t="str">
        <f>IF(F14="","",F14&amp;"_"&amp;COUNTIF($F$9:F14,F14))</f>
        <v>1_6</v>
      </c>
      <c r="B14" s="135">
        <f>IF(STUDATA!B11="","",STUDATA!B11)</f>
        <v>6</v>
      </c>
      <c r="C14" s="136" t="str">
        <f>IF(STUDATA!E11="","",STUDATA!E11)</f>
        <v>abc6</v>
      </c>
      <c r="D14" s="136" t="str">
        <f>IF(STUDATA!F11="","",STUDATA!F11)</f>
        <v>xyz6</v>
      </c>
      <c r="E14" s="136" t="str">
        <f>IF(STUDATA!G11="","",STUDATA!G11)</f>
        <v>M</v>
      </c>
      <c r="F14" s="136">
        <f>IF(STUDATA!C11="","",STUDATA!C11)</f>
        <v>1</v>
      </c>
      <c r="G14" s="137" t="s">
        <v>183</v>
      </c>
      <c r="H14" s="137" t="s">
        <v>335</v>
      </c>
      <c r="I14" s="137" t="s">
        <v>335</v>
      </c>
      <c r="J14" s="137" t="s">
        <v>335</v>
      </c>
      <c r="K14" s="137"/>
      <c r="L14" s="137"/>
      <c r="M14" s="137"/>
      <c r="N14" s="137"/>
      <c r="O14" s="137"/>
      <c r="P14" s="137"/>
      <c r="Q14" s="137"/>
      <c r="R14" s="137"/>
      <c r="S14" s="137"/>
      <c r="T14" s="138"/>
      <c r="U14" s="140"/>
      <c r="V14" s="139"/>
      <c r="W14" s="139"/>
      <c r="X14" s="139"/>
      <c r="Y14" s="138"/>
      <c r="Z14" s="139"/>
      <c r="AA14" s="139"/>
      <c r="AB14" s="139"/>
      <c r="AC14" s="139"/>
      <c r="AD14" s="137"/>
      <c r="AE14" s="137"/>
      <c r="AF14" s="137"/>
      <c r="AG14" s="137"/>
      <c r="AH14" s="137"/>
      <c r="AI14" s="167"/>
      <c r="AJ14" s="175"/>
      <c r="AK14" s="175"/>
      <c r="AL14" s="175"/>
      <c r="AM14" s="175"/>
      <c r="AN14" s="175"/>
      <c r="AO14" s="175"/>
      <c r="AP14" s="175"/>
      <c r="AQ14" s="11"/>
      <c r="AR14" s="18" t="str">
        <f t="shared" si="0"/>
        <v/>
      </c>
    </row>
    <row r="15" spans="1:44" ht="20.5" customHeight="1">
      <c r="A15" s="11" t="str">
        <f>IF(F15="","",F15&amp;"_"&amp;COUNTIF($F$9:F15,F15))</f>
        <v>1_7</v>
      </c>
      <c r="B15" s="135">
        <f>IF(STUDATA!B12="","",STUDATA!B12)</f>
        <v>7</v>
      </c>
      <c r="C15" s="136" t="str">
        <f>IF(STUDATA!E12="","",STUDATA!E12)</f>
        <v>abc7</v>
      </c>
      <c r="D15" s="136" t="str">
        <f>IF(STUDATA!F12="","",STUDATA!F12)</f>
        <v>xyz7</v>
      </c>
      <c r="E15" s="136" t="str">
        <f>IF(STUDATA!G12="","",STUDATA!G12)</f>
        <v>F</v>
      </c>
      <c r="F15" s="136">
        <f>IF(STUDATA!C12="","",STUDATA!C12)</f>
        <v>1</v>
      </c>
      <c r="G15" s="137" t="s">
        <v>335</v>
      </c>
      <c r="H15" s="137" t="s">
        <v>335</v>
      </c>
      <c r="I15" s="137" t="s">
        <v>335</v>
      </c>
      <c r="J15" s="137" t="s">
        <v>183</v>
      </c>
      <c r="K15" s="137"/>
      <c r="L15" s="137"/>
      <c r="M15" s="137"/>
      <c r="N15" s="137"/>
      <c r="O15" s="137"/>
      <c r="P15" s="137"/>
      <c r="Q15" s="137"/>
      <c r="R15" s="137"/>
      <c r="S15" s="137"/>
      <c r="T15" s="138"/>
      <c r="U15" s="140"/>
      <c r="V15" s="139"/>
      <c r="W15" s="139"/>
      <c r="X15" s="139"/>
      <c r="Y15" s="138"/>
      <c r="Z15" s="139"/>
      <c r="AA15" s="139"/>
      <c r="AB15" s="139"/>
      <c r="AC15" s="139"/>
      <c r="AD15" s="137"/>
      <c r="AE15" s="137"/>
      <c r="AF15" s="137"/>
      <c r="AG15" s="137"/>
      <c r="AH15" s="137"/>
      <c r="AI15" s="167"/>
      <c r="AJ15" s="175"/>
      <c r="AK15" s="175"/>
      <c r="AL15" s="175"/>
      <c r="AM15" s="175"/>
      <c r="AN15" s="175"/>
      <c r="AO15" s="175"/>
      <c r="AP15" s="175"/>
      <c r="AQ15" s="11"/>
      <c r="AR15" s="18" t="str">
        <f t="shared" si="0"/>
        <v/>
      </c>
    </row>
    <row r="16" spans="1:44" ht="20.5" customHeight="1">
      <c r="A16" s="11" t="str">
        <f>IF(F16="","",F16&amp;"_"&amp;COUNTIF($F$9:F16,F16))</f>
        <v>2_1</v>
      </c>
      <c r="B16" s="135">
        <f>IF(STUDATA!B13="","",STUDATA!B13)</f>
        <v>8</v>
      </c>
      <c r="C16" s="136" t="str">
        <f>IF(STUDATA!E13="","",STUDATA!E13)</f>
        <v>abc8</v>
      </c>
      <c r="D16" s="136" t="str">
        <f>IF(STUDATA!F13="","",STUDATA!F13)</f>
        <v>xyz8</v>
      </c>
      <c r="E16" s="136" t="str">
        <f>IF(STUDATA!G13="","",STUDATA!G13)</f>
        <v>M</v>
      </c>
      <c r="F16" s="136">
        <f>IF(STUDATA!C13="","",STUDATA!C13)</f>
        <v>2</v>
      </c>
      <c r="G16" s="137" t="s">
        <v>183</v>
      </c>
      <c r="H16" s="137" t="s">
        <v>335</v>
      </c>
      <c r="I16" s="137" t="s">
        <v>335</v>
      </c>
      <c r="J16" s="137" t="s">
        <v>335</v>
      </c>
      <c r="K16" s="137"/>
      <c r="L16" s="137"/>
      <c r="M16" s="137"/>
      <c r="N16" s="137"/>
      <c r="O16" s="137"/>
      <c r="P16" s="137"/>
      <c r="Q16" s="137"/>
      <c r="R16" s="137"/>
      <c r="S16" s="137"/>
      <c r="T16" s="138"/>
      <c r="U16" s="140"/>
      <c r="V16" s="139"/>
      <c r="W16" s="139"/>
      <c r="X16" s="139"/>
      <c r="Y16" s="138"/>
      <c r="Z16" s="139"/>
      <c r="AA16" s="139"/>
      <c r="AB16" s="139"/>
      <c r="AC16" s="139"/>
      <c r="AD16" s="137"/>
      <c r="AE16" s="137"/>
      <c r="AF16" s="137"/>
      <c r="AG16" s="137"/>
      <c r="AH16" s="137"/>
      <c r="AI16" s="167"/>
      <c r="AJ16" s="175"/>
      <c r="AK16" s="175"/>
      <c r="AL16" s="175"/>
      <c r="AM16" s="175"/>
      <c r="AN16" s="175"/>
      <c r="AO16" s="175"/>
      <c r="AP16" s="175"/>
      <c r="AQ16" s="11"/>
      <c r="AR16" s="18" t="str">
        <f t="shared" si="0"/>
        <v/>
      </c>
    </row>
    <row r="17" spans="1:44" ht="20.5" customHeight="1">
      <c r="A17" s="11" t="str">
        <f>IF(F17="","",F17&amp;"_"&amp;COUNTIF($F$9:F17,F17))</f>
        <v>2_2</v>
      </c>
      <c r="B17" s="135">
        <f>IF(STUDATA!B14="","",STUDATA!B14)</f>
        <v>9</v>
      </c>
      <c r="C17" s="136" t="str">
        <f>IF(STUDATA!E14="","",STUDATA!E14)</f>
        <v>abc9</v>
      </c>
      <c r="D17" s="136" t="str">
        <f>IF(STUDATA!F14="","",STUDATA!F14)</f>
        <v>xyz9</v>
      </c>
      <c r="E17" s="136" t="str">
        <f>IF(STUDATA!G14="","",STUDATA!G14)</f>
        <v>M</v>
      </c>
      <c r="F17" s="136">
        <f>IF(STUDATA!C14="","",STUDATA!C14)</f>
        <v>2</v>
      </c>
      <c r="G17" s="137" t="s">
        <v>183</v>
      </c>
      <c r="H17" s="137" t="s">
        <v>335</v>
      </c>
      <c r="I17" s="137" t="s">
        <v>335</v>
      </c>
      <c r="J17" s="137" t="s">
        <v>335</v>
      </c>
      <c r="K17" s="137"/>
      <c r="L17" s="137"/>
      <c r="M17" s="137"/>
      <c r="N17" s="137"/>
      <c r="O17" s="137"/>
      <c r="P17" s="137"/>
      <c r="Q17" s="137"/>
      <c r="R17" s="137"/>
      <c r="S17" s="137"/>
      <c r="T17" s="138"/>
      <c r="U17" s="139"/>
      <c r="V17" s="139"/>
      <c r="W17" s="139"/>
      <c r="X17" s="139"/>
      <c r="Y17" s="138"/>
      <c r="Z17" s="139"/>
      <c r="AA17" s="139"/>
      <c r="AB17" s="139"/>
      <c r="AC17" s="139"/>
      <c r="AD17" s="137"/>
      <c r="AE17" s="137"/>
      <c r="AF17" s="137"/>
      <c r="AG17" s="137"/>
      <c r="AH17" s="137"/>
      <c r="AI17" s="167"/>
      <c r="AJ17" s="175"/>
      <c r="AK17" s="175"/>
      <c r="AL17" s="175"/>
      <c r="AM17" s="175"/>
      <c r="AN17" s="175"/>
      <c r="AO17" s="175"/>
      <c r="AP17" s="175"/>
      <c r="AQ17" s="11"/>
      <c r="AR17" s="18" t="str">
        <f t="shared" si="0"/>
        <v/>
      </c>
    </row>
    <row r="18" spans="1:44" ht="20.5" customHeight="1">
      <c r="A18" s="11" t="str">
        <f>IF(F18="","",F18&amp;"_"&amp;COUNTIF($F$9:F18,F18))</f>
        <v>2_3</v>
      </c>
      <c r="B18" s="135">
        <f>IF(STUDATA!B15="","",STUDATA!B15)</f>
        <v>10</v>
      </c>
      <c r="C18" s="136" t="str">
        <f>IF(STUDATA!E15="","",STUDATA!E15)</f>
        <v>abc10</v>
      </c>
      <c r="D18" s="136" t="str">
        <f>IF(STUDATA!F15="","",STUDATA!F15)</f>
        <v>xyz10</v>
      </c>
      <c r="E18" s="136" t="str">
        <f>IF(STUDATA!G15="","",STUDATA!G15)</f>
        <v>M</v>
      </c>
      <c r="F18" s="136">
        <f>IF(STUDATA!C15="","",STUDATA!C15)</f>
        <v>2</v>
      </c>
      <c r="G18" s="137" t="s">
        <v>183</v>
      </c>
      <c r="H18" s="137" t="s">
        <v>335</v>
      </c>
      <c r="I18" s="137" t="s">
        <v>335</v>
      </c>
      <c r="J18" s="137" t="s">
        <v>335</v>
      </c>
      <c r="K18" s="137"/>
      <c r="L18" s="137"/>
      <c r="M18" s="137"/>
      <c r="N18" s="137"/>
      <c r="O18" s="137"/>
      <c r="P18" s="137"/>
      <c r="Q18" s="137"/>
      <c r="R18" s="137"/>
      <c r="S18" s="137"/>
      <c r="T18" s="138"/>
      <c r="U18" s="140"/>
      <c r="V18" s="139"/>
      <c r="W18" s="139"/>
      <c r="X18" s="139"/>
      <c r="Y18" s="138"/>
      <c r="Z18" s="139"/>
      <c r="AA18" s="139"/>
      <c r="AB18" s="139"/>
      <c r="AC18" s="139"/>
      <c r="AD18" s="137"/>
      <c r="AE18" s="137"/>
      <c r="AF18" s="137"/>
      <c r="AG18" s="137"/>
      <c r="AH18" s="137"/>
      <c r="AI18" s="167"/>
      <c r="AJ18" s="175"/>
      <c r="AK18" s="175"/>
      <c r="AL18" s="175"/>
      <c r="AM18" s="175"/>
      <c r="AN18" s="175"/>
      <c r="AO18" s="175"/>
      <c r="AP18" s="175"/>
      <c r="AQ18" s="11"/>
      <c r="AR18" s="18" t="str">
        <f t="shared" si="0"/>
        <v/>
      </c>
    </row>
    <row r="19" spans="1:44" ht="20.5" customHeight="1">
      <c r="A19" s="11" t="str">
        <f>IF(F19="","",F19&amp;"_"&amp;COUNTIF($F$9:F19,F19))</f>
        <v>2_4</v>
      </c>
      <c r="B19" s="135">
        <f>IF(STUDATA!B16="","",STUDATA!B16)</f>
        <v>11</v>
      </c>
      <c r="C19" s="136" t="str">
        <f>IF(STUDATA!E16="","",STUDATA!E16)</f>
        <v>abc11</v>
      </c>
      <c r="D19" s="136" t="str">
        <f>IF(STUDATA!F16="","",STUDATA!F16)</f>
        <v>xyz11</v>
      </c>
      <c r="E19" s="136" t="str">
        <f>IF(STUDATA!G16="","",STUDATA!G16)</f>
        <v>M</v>
      </c>
      <c r="F19" s="136">
        <f>IF(STUDATA!C16="","",STUDATA!C16)</f>
        <v>2</v>
      </c>
      <c r="G19" s="137" t="s">
        <v>335</v>
      </c>
      <c r="H19" s="137" t="s">
        <v>335</v>
      </c>
      <c r="I19" s="137" t="s">
        <v>335</v>
      </c>
      <c r="J19" s="137" t="s">
        <v>183</v>
      </c>
      <c r="K19" s="137"/>
      <c r="L19" s="137"/>
      <c r="M19" s="137"/>
      <c r="N19" s="137"/>
      <c r="O19" s="137"/>
      <c r="P19" s="137"/>
      <c r="Q19" s="137"/>
      <c r="R19" s="137"/>
      <c r="S19" s="137"/>
      <c r="T19" s="138"/>
      <c r="U19" s="140"/>
      <c r="V19" s="139"/>
      <c r="W19" s="139"/>
      <c r="X19" s="139"/>
      <c r="Y19" s="138"/>
      <c r="Z19" s="139"/>
      <c r="AA19" s="139"/>
      <c r="AB19" s="139"/>
      <c r="AC19" s="139"/>
      <c r="AD19" s="137"/>
      <c r="AE19" s="137"/>
      <c r="AF19" s="137"/>
      <c r="AG19" s="137"/>
      <c r="AH19" s="137"/>
      <c r="AI19" s="167"/>
      <c r="AJ19" s="175"/>
      <c r="AK19" s="175"/>
      <c r="AL19" s="175"/>
      <c r="AM19" s="175"/>
      <c r="AN19" s="175"/>
      <c r="AO19" s="175"/>
      <c r="AP19" s="175"/>
      <c r="AQ19" s="11"/>
      <c r="AR19" s="18" t="str">
        <f t="shared" si="0"/>
        <v/>
      </c>
    </row>
    <row r="20" spans="1:44" ht="20.5" customHeight="1">
      <c r="A20" s="11" t="str">
        <f>IF(F20="","",F20&amp;"_"&amp;COUNTIF($F$9:F20,F20))</f>
        <v>2_5</v>
      </c>
      <c r="B20" s="135">
        <f>IF(STUDATA!B17="","",STUDATA!B17)</f>
        <v>12</v>
      </c>
      <c r="C20" s="136" t="str">
        <f>IF(STUDATA!E17="","",STUDATA!E17)</f>
        <v>abc12</v>
      </c>
      <c r="D20" s="136" t="str">
        <f>IF(STUDATA!F17="","",STUDATA!F17)</f>
        <v>xyz12</v>
      </c>
      <c r="E20" s="136" t="str">
        <f>IF(STUDATA!G17="","",STUDATA!G17)</f>
        <v>M</v>
      </c>
      <c r="F20" s="136">
        <f>IF(STUDATA!C17="","",STUDATA!C17)</f>
        <v>2</v>
      </c>
      <c r="G20" s="137" t="s">
        <v>183</v>
      </c>
      <c r="H20" s="137" t="s">
        <v>335</v>
      </c>
      <c r="I20" s="137" t="s">
        <v>335</v>
      </c>
      <c r="J20" s="137" t="s">
        <v>335</v>
      </c>
      <c r="K20" s="137"/>
      <c r="L20" s="137"/>
      <c r="M20" s="137"/>
      <c r="N20" s="137"/>
      <c r="O20" s="137"/>
      <c r="P20" s="137"/>
      <c r="Q20" s="137"/>
      <c r="R20" s="137"/>
      <c r="S20" s="137"/>
      <c r="T20" s="138"/>
      <c r="U20" s="140"/>
      <c r="V20" s="139"/>
      <c r="W20" s="139"/>
      <c r="X20" s="139"/>
      <c r="Y20" s="138"/>
      <c r="Z20" s="139"/>
      <c r="AA20" s="139"/>
      <c r="AB20" s="139"/>
      <c r="AC20" s="139"/>
      <c r="AD20" s="137"/>
      <c r="AE20" s="137"/>
      <c r="AF20" s="137"/>
      <c r="AG20" s="137"/>
      <c r="AH20" s="137"/>
      <c r="AI20" s="167"/>
      <c r="AJ20" s="175"/>
      <c r="AK20" s="175"/>
      <c r="AL20" s="175"/>
      <c r="AM20" s="175"/>
      <c r="AN20" s="175"/>
      <c r="AO20" s="175"/>
      <c r="AP20" s="175"/>
      <c r="AQ20" s="11"/>
      <c r="AR20" s="18" t="str">
        <f t="shared" si="0"/>
        <v/>
      </c>
    </row>
    <row r="21" spans="1:44" ht="20.5" customHeight="1">
      <c r="A21" s="11" t="str">
        <f>IF(F21="","",F21&amp;"_"&amp;COUNTIF($F$9:F21,F21))</f>
        <v>2_6</v>
      </c>
      <c r="B21" s="135">
        <f>IF(STUDATA!B18="","",STUDATA!B18)</f>
        <v>13</v>
      </c>
      <c r="C21" s="136" t="str">
        <f>IF(STUDATA!E18="","",STUDATA!E18)</f>
        <v>abc13</v>
      </c>
      <c r="D21" s="136" t="str">
        <f>IF(STUDATA!F18="","",STUDATA!F18)</f>
        <v>xyz13</v>
      </c>
      <c r="E21" s="136" t="str">
        <f>IF(STUDATA!G18="","",STUDATA!G18)</f>
        <v>F</v>
      </c>
      <c r="F21" s="136">
        <f>IF(STUDATA!C18="","",STUDATA!C18)</f>
        <v>2</v>
      </c>
      <c r="G21" s="137" t="s">
        <v>335</v>
      </c>
      <c r="H21" s="137" t="s">
        <v>335</v>
      </c>
      <c r="I21" s="137" t="s">
        <v>335</v>
      </c>
      <c r="J21" s="137" t="s">
        <v>183</v>
      </c>
      <c r="K21" s="137"/>
      <c r="L21" s="137"/>
      <c r="M21" s="137"/>
      <c r="N21" s="137"/>
      <c r="O21" s="137"/>
      <c r="P21" s="137"/>
      <c r="Q21" s="137"/>
      <c r="R21" s="137"/>
      <c r="S21" s="137"/>
      <c r="T21" s="138"/>
      <c r="U21" s="139"/>
      <c r="V21" s="139"/>
      <c r="W21" s="139"/>
      <c r="X21" s="139"/>
      <c r="Y21" s="138"/>
      <c r="Z21" s="139"/>
      <c r="AA21" s="139"/>
      <c r="AB21" s="139"/>
      <c r="AC21" s="139"/>
      <c r="AD21" s="137"/>
      <c r="AE21" s="137"/>
      <c r="AF21" s="137"/>
      <c r="AG21" s="137"/>
      <c r="AH21" s="137"/>
      <c r="AI21" s="167"/>
      <c r="AJ21" s="175"/>
      <c r="AK21" s="175"/>
      <c r="AL21" s="175"/>
      <c r="AM21" s="175"/>
      <c r="AN21" s="175"/>
      <c r="AO21" s="175"/>
      <c r="AP21" s="175"/>
      <c r="AQ21" s="11"/>
      <c r="AR21" s="18" t="str">
        <f t="shared" si="0"/>
        <v/>
      </c>
    </row>
    <row r="22" spans="1:44" ht="20.5" customHeight="1">
      <c r="A22" s="11" t="str">
        <f>IF(F22="","",F22&amp;"_"&amp;COUNTIF($F$9:F22,F22))</f>
        <v>2_7</v>
      </c>
      <c r="B22" s="135">
        <f>IF(STUDATA!B19="","",STUDATA!B19)</f>
        <v>14</v>
      </c>
      <c r="C22" s="136" t="str">
        <f>IF(STUDATA!E19="","",STUDATA!E19)</f>
        <v>abc14</v>
      </c>
      <c r="D22" s="136" t="str">
        <f>IF(STUDATA!F19="","",STUDATA!F19)</f>
        <v>xyz14</v>
      </c>
      <c r="E22" s="136" t="str">
        <f>IF(STUDATA!G19="","",STUDATA!G19)</f>
        <v>F</v>
      </c>
      <c r="F22" s="136">
        <f>IF(STUDATA!C19="","",STUDATA!C19)</f>
        <v>2</v>
      </c>
      <c r="G22" s="137" t="s">
        <v>183</v>
      </c>
      <c r="H22" s="137" t="s">
        <v>335</v>
      </c>
      <c r="I22" s="137" t="s">
        <v>335</v>
      </c>
      <c r="J22" s="137" t="s">
        <v>335</v>
      </c>
      <c r="K22" s="137"/>
      <c r="L22" s="137"/>
      <c r="M22" s="137"/>
      <c r="N22" s="137"/>
      <c r="O22" s="137"/>
      <c r="P22" s="137"/>
      <c r="Q22" s="137"/>
      <c r="R22" s="137"/>
      <c r="S22" s="137"/>
      <c r="T22" s="138"/>
      <c r="U22" s="140"/>
      <c r="V22" s="139"/>
      <c r="W22" s="139"/>
      <c r="X22" s="139"/>
      <c r="Y22" s="138"/>
      <c r="Z22" s="139"/>
      <c r="AA22" s="139"/>
      <c r="AB22" s="139"/>
      <c r="AC22" s="139"/>
      <c r="AD22" s="137"/>
      <c r="AE22" s="137"/>
      <c r="AF22" s="137"/>
      <c r="AG22" s="137"/>
      <c r="AH22" s="137"/>
      <c r="AI22" s="167"/>
      <c r="AJ22" s="175"/>
      <c r="AK22" s="175"/>
      <c r="AL22" s="175"/>
      <c r="AM22" s="175"/>
      <c r="AN22" s="175"/>
      <c r="AO22" s="175"/>
      <c r="AP22" s="175"/>
      <c r="AQ22" s="11"/>
      <c r="AR22" s="18" t="str">
        <f t="shared" si="0"/>
        <v/>
      </c>
    </row>
    <row r="23" spans="1:44" ht="20.5" customHeight="1">
      <c r="A23" s="11" t="str">
        <f>IF(F23="","",F23&amp;"_"&amp;COUNTIF($F$9:F23,F23))</f>
        <v>2_8</v>
      </c>
      <c r="B23" s="135">
        <f>IF(STUDATA!B20="","",STUDATA!B20)</f>
        <v>15</v>
      </c>
      <c r="C23" s="136" t="str">
        <f>IF(STUDATA!E20="","",STUDATA!E20)</f>
        <v>abc15</v>
      </c>
      <c r="D23" s="136" t="str">
        <f>IF(STUDATA!F20="","",STUDATA!F20)</f>
        <v>xyz15</v>
      </c>
      <c r="E23" s="136" t="str">
        <f>IF(STUDATA!G20="","",STUDATA!G20)</f>
        <v>M</v>
      </c>
      <c r="F23" s="136">
        <f>IF(STUDATA!C20="","",STUDATA!C20)</f>
        <v>2</v>
      </c>
      <c r="G23" s="137" t="s">
        <v>183</v>
      </c>
      <c r="H23" s="137" t="s">
        <v>335</v>
      </c>
      <c r="I23" s="137" t="s">
        <v>335</v>
      </c>
      <c r="J23" s="137" t="s">
        <v>335</v>
      </c>
      <c r="K23" s="137"/>
      <c r="L23" s="137"/>
      <c r="M23" s="137"/>
      <c r="N23" s="137"/>
      <c r="O23" s="137"/>
      <c r="P23" s="137"/>
      <c r="Q23" s="137"/>
      <c r="R23" s="137"/>
      <c r="S23" s="137"/>
      <c r="T23" s="138"/>
      <c r="U23" s="140"/>
      <c r="V23" s="139"/>
      <c r="W23" s="139"/>
      <c r="X23" s="139"/>
      <c r="Y23" s="138"/>
      <c r="Z23" s="139"/>
      <c r="AA23" s="139"/>
      <c r="AB23" s="139"/>
      <c r="AC23" s="139"/>
      <c r="AD23" s="137"/>
      <c r="AE23" s="137"/>
      <c r="AF23" s="137"/>
      <c r="AG23" s="137"/>
      <c r="AH23" s="137"/>
      <c r="AI23" s="167"/>
      <c r="AJ23" s="175"/>
      <c r="AK23" s="175"/>
      <c r="AL23" s="175"/>
      <c r="AM23" s="175"/>
      <c r="AN23" s="175"/>
      <c r="AO23" s="175"/>
      <c r="AP23" s="175"/>
      <c r="AQ23" s="11"/>
      <c r="AR23" s="18" t="str">
        <f t="shared" si="0"/>
        <v/>
      </c>
    </row>
    <row r="24" spans="1:44" ht="20.5" customHeight="1">
      <c r="A24" s="11" t="str">
        <f>IF(F24="","",F24&amp;"_"&amp;COUNTIF($F$9:F24,F24))</f>
        <v>2_9</v>
      </c>
      <c r="B24" s="135">
        <f>IF(STUDATA!B21="","",STUDATA!B21)</f>
        <v>16</v>
      </c>
      <c r="C24" s="136" t="str">
        <f>IF(STUDATA!E21="","",STUDATA!E21)</f>
        <v>abc16</v>
      </c>
      <c r="D24" s="136" t="str">
        <f>IF(STUDATA!F21="","",STUDATA!F21)</f>
        <v>xyz16</v>
      </c>
      <c r="E24" s="136" t="str">
        <f>IF(STUDATA!G21="","",STUDATA!G21)</f>
        <v>M</v>
      </c>
      <c r="F24" s="136">
        <f>IF(STUDATA!C21="","",STUDATA!C21)</f>
        <v>2</v>
      </c>
      <c r="G24" s="137" t="s">
        <v>183</v>
      </c>
      <c r="H24" s="137" t="s">
        <v>335</v>
      </c>
      <c r="I24" s="137" t="s">
        <v>335</v>
      </c>
      <c r="J24" s="137" t="s">
        <v>335</v>
      </c>
      <c r="K24" s="137"/>
      <c r="L24" s="137"/>
      <c r="M24" s="137"/>
      <c r="N24" s="137"/>
      <c r="O24" s="137"/>
      <c r="P24" s="137"/>
      <c r="Q24" s="137"/>
      <c r="R24" s="137"/>
      <c r="S24" s="137"/>
      <c r="T24" s="138"/>
      <c r="U24" s="140"/>
      <c r="V24" s="139"/>
      <c r="W24" s="139"/>
      <c r="X24" s="139"/>
      <c r="Y24" s="138"/>
      <c r="Z24" s="139"/>
      <c r="AA24" s="139"/>
      <c r="AB24" s="139"/>
      <c r="AC24" s="139"/>
      <c r="AD24" s="137"/>
      <c r="AE24" s="137"/>
      <c r="AF24" s="137"/>
      <c r="AG24" s="137"/>
      <c r="AH24" s="137"/>
      <c r="AI24" s="167"/>
      <c r="AJ24" s="175"/>
      <c r="AK24" s="175"/>
      <c r="AL24" s="175"/>
      <c r="AM24" s="175"/>
      <c r="AN24" s="175"/>
      <c r="AO24" s="175"/>
      <c r="AP24" s="175"/>
      <c r="AQ24" s="11"/>
      <c r="AR24" s="18" t="str">
        <f t="shared" si="0"/>
        <v/>
      </c>
    </row>
    <row r="25" spans="1:44" ht="20.5" customHeight="1">
      <c r="A25" s="11" t="str">
        <f>IF(F25="","",F25&amp;"_"&amp;COUNTIF($F$9:F25,F25))</f>
        <v>2_10</v>
      </c>
      <c r="B25" s="135">
        <f>IF(STUDATA!B22="","",STUDATA!B22)</f>
        <v>17</v>
      </c>
      <c r="C25" s="136" t="str">
        <f>IF(STUDATA!E22="","",STUDATA!E22)</f>
        <v>abc17</v>
      </c>
      <c r="D25" s="136" t="str">
        <f>IF(STUDATA!F22="","",STUDATA!F22)</f>
        <v>xyz17</v>
      </c>
      <c r="E25" s="136" t="str">
        <f>IF(STUDATA!G22="","",STUDATA!G22)</f>
        <v>M</v>
      </c>
      <c r="F25" s="136">
        <f>IF(STUDATA!C22="","",STUDATA!C22)</f>
        <v>2</v>
      </c>
      <c r="G25" s="137" t="s">
        <v>183</v>
      </c>
      <c r="H25" s="137" t="s">
        <v>335</v>
      </c>
      <c r="I25" s="137" t="s">
        <v>335</v>
      </c>
      <c r="J25" s="137" t="s">
        <v>335</v>
      </c>
      <c r="K25" s="137"/>
      <c r="L25" s="137"/>
      <c r="M25" s="137"/>
      <c r="N25" s="137"/>
      <c r="O25" s="137"/>
      <c r="P25" s="137"/>
      <c r="Q25" s="137"/>
      <c r="R25" s="137"/>
      <c r="S25" s="137"/>
      <c r="T25" s="138"/>
      <c r="U25" s="139"/>
      <c r="V25" s="139"/>
      <c r="W25" s="139"/>
      <c r="X25" s="139"/>
      <c r="Y25" s="138"/>
      <c r="Z25" s="139"/>
      <c r="AA25" s="139"/>
      <c r="AB25" s="139"/>
      <c r="AC25" s="139"/>
      <c r="AD25" s="137"/>
      <c r="AE25" s="137"/>
      <c r="AF25" s="137"/>
      <c r="AG25" s="137"/>
      <c r="AH25" s="137"/>
      <c r="AI25" s="167"/>
      <c r="AJ25" s="175"/>
      <c r="AK25" s="175"/>
      <c r="AL25" s="175"/>
      <c r="AM25" s="175"/>
      <c r="AN25" s="175"/>
      <c r="AO25" s="175"/>
      <c r="AP25" s="175"/>
      <c r="AQ25" s="11"/>
      <c r="AR25" s="18" t="str">
        <f t="shared" si="0"/>
        <v/>
      </c>
    </row>
    <row r="26" spans="1:44" ht="20.5" customHeight="1">
      <c r="A26" s="11" t="str">
        <f>IF(F26="","",F26&amp;"_"&amp;COUNTIF($F$9:F26,F26))</f>
        <v>2_11</v>
      </c>
      <c r="B26" s="135">
        <f>IF(STUDATA!B23="","",STUDATA!B23)</f>
        <v>18</v>
      </c>
      <c r="C26" s="136" t="str">
        <f>IF(STUDATA!E23="","",STUDATA!E23)</f>
        <v>abc18</v>
      </c>
      <c r="D26" s="136" t="str">
        <f>IF(STUDATA!F23="","",STUDATA!F23)</f>
        <v>xyz18</v>
      </c>
      <c r="E26" s="136" t="str">
        <f>IF(STUDATA!G23="","",STUDATA!G23)</f>
        <v>M</v>
      </c>
      <c r="F26" s="136">
        <f>IF(STUDATA!C23="","",STUDATA!C23)</f>
        <v>2</v>
      </c>
      <c r="G26" s="137" t="s">
        <v>183</v>
      </c>
      <c r="H26" s="137" t="s">
        <v>335</v>
      </c>
      <c r="I26" s="137" t="s">
        <v>335</v>
      </c>
      <c r="J26" s="137" t="s">
        <v>335</v>
      </c>
      <c r="K26" s="137"/>
      <c r="L26" s="137"/>
      <c r="M26" s="137"/>
      <c r="N26" s="137"/>
      <c r="O26" s="137"/>
      <c r="P26" s="137"/>
      <c r="Q26" s="137"/>
      <c r="R26" s="137"/>
      <c r="S26" s="137"/>
      <c r="T26" s="138"/>
      <c r="U26" s="140"/>
      <c r="V26" s="139"/>
      <c r="W26" s="139"/>
      <c r="X26" s="139"/>
      <c r="Y26" s="138"/>
      <c r="Z26" s="139"/>
      <c r="AA26" s="139"/>
      <c r="AB26" s="139"/>
      <c r="AC26" s="139"/>
      <c r="AD26" s="137"/>
      <c r="AE26" s="137"/>
      <c r="AF26" s="137"/>
      <c r="AG26" s="137"/>
      <c r="AH26" s="137"/>
      <c r="AI26" s="167"/>
      <c r="AJ26" s="175"/>
      <c r="AK26" s="175"/>
      <c r="AL26" s="175"/>
      <c r="AM26" s="175"/>
      <c r="AN26" s="175"/>
      <c r="AO26" s="175"/>
      <c r="AP26" s="175"/>
      <c r="AQ26" s="11"/>
      <c r="AR26" s="18" t="str">
        <f t="shared" si="0"/>
        <v/>
      </c>
    </row>
    <row r="27" spans="1:44" ht="20.5" customHeight="1">
      <c r="A27" s="11" t="str">
        <f>IF(F27="","",F27&amp;"_"&amp;COUNTIF($F$9:F27,F27))</f>
        <v>2_12</v>
      </c>
      <c r="B27" s="135">
        <f>IF(STUDATA!B24="","",STUDATA!B24)</f>
        <v>19</v>
      </c>
      <c r="C27" s="136" t="str">
        <f>IF(STUDATA!E24="","",STUDATA!E24)</f>
        <v>abc19</v>
      </c>
      <c r="D27" s="136" t="str">
        <f>IF(STUDATA!F24="","",STUDATA!F24)</f>
        <v>xyz19</v>
      </c>
      <c r="E27" s="136" t="str">
        <f>IF(STUDATA!G24="","",STUDATA!G24)</f>
        <v>M</v>
      </c>
      <c r="F27" s="136">
        <f>IF(STUDATA!C24="","",STUDATA!C24)</f>
        <v>2</v>
      </c>
      <c r="G27" s="137" t="s">
        <v>183</v>
      </c>
      <c r="H27" s="137" t="s">
        <v>335</v>
      </c>
      <c r="I27" s="137" t="s">
        <v>335</v>
      </c>
      <c r="J27" s="137" t="s">
        <v>335</v>
      </c>
      <c r="K27" s="137"/>
      <c r="L27" s="137"/>
      <c r="M27" s="137"/>
      <c r="N27" s="137"/>
      <c r="O27" s="137"/>
      <c r="P27" s="137"/>
      <c r="Q27" s="137"/>
      <c r="R27" s="137"/>
      <c r="S27" s="137"/>
      <c r="T27" s="138"/>
      <c r="U27" s="140"/>
      <c r="V27" s="139"/>
      <c r="W27" s="139"/>
      <c r="X27" s="139"/>
      <c r="Y27" s="138"/>
      <c r="Z27" s="139"/>
      <c r="AA27" s="139"/>
      <c r="AB27" s="139"/>
      <c r="AC27" s="139"/>
      <c r="AD27" s="137"/>
      <c r="AE27" s="137"/>
      <c r="AF27" s="137"/>
      <c r="AG27" s="137"/>
      <c r="AH27" s="137"/>
      <c r="AI27" s="167"/>
      <c r="AJ27" s="175"/>
      <c r="AK27" s="175"/>
      <c r="AL27" s="175"/>
      <c r="AM27" s="175"/>
      <c r="AN27" s="175"/>
      <c r="AO27" s="175"/>
      <c r="AP27" s="175"/>
      <c r="AQ27" s="11"/>
      <c r="AR27" s="18" t="str">
        <f t="shared" si="0"/>
        <v/>
      </c>
    </row>
    <row r="28" spans="1:44" ht="20.5" customHeight="1">
      <c r="A28" s="11" t="str">
        <f>IF(F28="","",F28&amp;"_"&amp;COUNTIF($F$9:F28,F28))</f>
        <v>2_13</v>
      </c>
      <c r="B28" s="135">
        <f>IF(STUDATA!B25="","",STUDATA!B25)</f>
        <v>20</v>
      </c>
      <c r="C28" s="136" t="str">
        <f>IF(STUDATA!E25="","",STUDATA!E25)</f>
        <v>abc20</v>
      </c>
      <c r="D28" s="136" t="str">
        <f>IF(STUDATA!F25="","",STUDATA!F25)</f>
        <v>xyz20</v>
      </c>
      <c r="E28" s="136" t="str">
        <f>IF(STUDATA!G25="","",STUDATA!G25)</f>
        <v>M</v>
      </c>
      <c r="F28" s="136">
        <f>IF(STUDATA!C25="","",STUDATA!C25)</f>
        <v>2</v>
      </c>
      <c r="G28" s="137" t="s">
        <v>335</v>
      </c>
      <c r="H28" s="137" t="s">
        <v>335</v>
      </c>
      <c r="I28" s="137" t="s">
        <v>335</v>
      </c>
      <c r="J28" s="137" t="s">
        <v>183</v>
      </c>
      <c r="K28" s="137"/>
      <c r="L28" s="137"/>
      <c r="M28" s="137"/>
      <c r="N28" s="137"/>
      <c r="O28" s="137"/>
      <c r="P28" s="137"/>
      <c r="Q28" s="137"/>
      <c r="R28" s="137"/>
      <c r="S28" s="137"/>
      <c r="T28" s="138"/>
      <c r="U28" s="140"/>
      <c r="V28" s="139"/>
      <c r="W28" s="139"/>
      <c r="X28" s="139"/>
      <c r="Y28" s="138"/>
      <c r="Z28" s="139"/>
      <c r="AA28" s="139"/>
      <c r="AB28" s="139"/>
      <c r="AC28" s="139"/>
      <c r="AD28" s="137"/>
      <c r="AE28" s="137"/>
      <c r="AF28" s="137"/>
      <c r="AG28" s="137"/>
      <c r="AH28" s="137"/>
      <c r="AI28" s="167"/>
      <c r="AJ28" s="175"/>
      <c r="AK28" s="175"/>
      <c r="AL28" s="175"/>
      <c r="AM28" s="175"/>
      <c r="AN28" s="175"/>
      <c r="AO28" s="175"/>
      <c r="AP28" s="175"/>
      <c r="AQ28" s="11"/>
      <c r="AR28" s="18" t="str">
        <f t="shared" si="0"/>
        <v/>
      </c>
    </row>
    <row r="29" spans="1:44" ht="20.5" customHeight="1">
      <c r="A29" s="11" t="str">
        <f>IF(F29="","",F29&amp;"_"&amp;COUNTIF($F$9:F29,F29))</f>
        <v>2_14</v>
      </c>
      <c r="B29" s="135">
        <f>IF(STUDATA!B26="","",STUDATA!B26)</f>
        <v>21</v>
      </c>
      <c r="C29" s="136" t="str">
        <f>IF(STUDATA!E26="","",STUDATA!E26)</f>
        <v>abc21</v>
      </c>
      <c r="D29" s="136" t="str">
        <f>IF(STUDATA!F26="","",STUDATA!F26)</f>
        <v>xyz21</v>
      </c>
      <c r="E29" s="136" t="str">
        <f>IF(STUDATA!G26="","",STUDATA!G26)</f>
        <v>F</v>
      </c>
      <c r="F29" s="136">
        <f>IF(STUDATA!C26="","",STUDATA!C26)</f>
        <v>2</v>
      </c>
      <c r="G29" s="137" t="s">
        <v>183</v>
      </c>
      <c r="H29" s="137" t="s">
        <v>335</v>
      </c>
      <c r="I29" s="137" t="s">
        <v>335</v>
      </c>
      <c r="J29" s="137" t="s">
        <v>335</v>
      </c>
      <c r="K29" s="137"/>
      <c r="L29" s="137"/>
      <c r="M29" s="137"/>
      <c r="N29" s="137"/>
      <c r="O29" s="137"/>
      <c r="P29" s="137"/>
      <c r="Q29" s="137"/>
      <c r="R29" s="137"/>
      <c r="S29" s="137"/>
      <c r="T29" s="138"/>
      <c r="U29" s="139"/>
      <c r="V29" s="139"/>
      <c r="W29" s="139"/>
      <c r="X29" s="139"/>
      <c r="Y29" s="138"/>
      <c r="Z29" s="139"/>
      <c r="AA29" s="139"/>
      <c r="AB29" s="139"/>
      <c r="AC29" s="139"/>
      <c r="AD29" s="137"/>
      <c r="AE29" s="137"/>
      <c r="AF29" s="137"/>
      <c r="AG29" s="137"/>
      <c r="AH29" s="137"/>
      <c r="AI29" s="167"/>
      <c r="AJ29" s="175"/>
      <c r="AK29" s="175"/>
      <c r="AL29" s="175"/>
      <c r="AM29" s="175"/>
      <c r="AN29" s="175"/>
      <c r="AO29" s="175"/>
      <c r="AP29" s="175"/>
      <c r="AQ29" s="11"/>
      <c r="AR29" s="18" t="str">
        <f t="shared" si="0"/>
        <v/>
      </c>
    </row>
    <row r="30" spans="1:44" ht="20.5" customHeight="1">
      <c r="A30" s="11" t="str">
        <f>IF(F30="","",F30&amp;"_"&amp;COUNTIF($F$9:F30,F30))</f>
        <v>2_15</v>
      </c>
      <c r="B30" s="135">
        <f>IF(STUDATA!B27="","",STUDATA!B27)</f>
        <v>22</v>
      </c>
      <c r="C30" s="136" t="str">
        <f>IF(STUDATA!E27="","",STUDATA!E27)</f>
        <v>abc22</v>
      </c>
      <c r="D30" s="136" t="str">
        <f>IF(STUDATA!F27="","",STUDATA!F27)</f>
        <v>xyz22</v>
      </c>
      <c r="E30" s="136" t="str">
        <f>IF(STUDATA!G27="","",STUDATA!G27)</f>
        <v>M</v>
      </c>
      <c r="F30" s="136">
        <f>IF(STUDATA!C27="","",STUDATA!C27)</f>
        <v>2</v>
      </c>
      <c r="G30" s="137" t="s">
        <v>183</v>
      </c>
      <c r="H30" s="137" t="s">
        <v>335</v>
      </c>
      <c r="I30" s="137" t="s">
        <v>335</v>
      </c>
      <c r="J30" s="137" t="s">
        <v>335</v>
      </c>
      <c r="K30" s="137"/>
      <c r="L30" s="137"/>
      <c r="M30" s="137"/>
      <c r="N30" s="137"/>
      <c r="O30" s="137"/>
      <c r="P30" s="137"/>
      <c r="Q30" s="137"/>
      <c r="R30" s="137"/>
      <c r="S30" s="137"/>
      <c r="T30" s="138"/>
      <c r="U30" s="140"/>
      <c r="V30" s="139"/>
      <c r="W30" s="139"/>
      <c r="X30" s="139"/>
      <c r="Y30" s="138"/>
      <c r="Z30" s="139"/>
      <c r="AA30" s="139"/>
      <c r="AB30" s="139"/>
      <c r="AC30" s="139"/>
      <c r="AD30" s="137"/>
      <c r="AE30" s="137"/>
      <c r="AF30" s="137"/>
      <c r="AG30" s="137"/>
      <c r="AH30" s="137"/>
      <c r="AI30" s="167"/>
      <c r="AJ30" s="175"/>
      <c r="AK30" s="175"/>
      <c r="AL30" s="175"/>
      <c r="AM30" s="175"/>
      <c r="AN30" s="175"/>
      <c r="AO30" s="175"/>
      <c r="AP30" s="175"/>
      <c r="AQ30" s="11"/>
      <c r="AR30" s="18" t="str">
        <f t="shared" si="0"/>
        <v/>
      </c>
    </row>
    <row r="31" spans="1:44" ht="20.5" customHeight="1">
      <c r="A31" s="11" t="str">
        <f>IF(F31="","",F31&amp;"_"&amp;COUNTIF($F$9:F31,F31))</f>
        <v>2_16</v>
      </c>
      <c r="B31" s="135">
        <f>IF(STUDATA!B28="","",STUDATA!B28)</f>
        <v>23</v>
      </c>
      <c r="C31" s="136" t="str">
        <f>IF(STUDATA!E28="","",STUDATA!E28)</f>
        <v>abc23</v>
      </c>
      <c r="D31" s="136" t="str">
        <f>IF(STUDATA!F28="","",STUDATA!F28)</f>
        <v>xyz23</v>
      </c>
      <c r="E31" s="136" t="str">
        <f>IF(STUDATA!G28="","",STUDATA!G28)</f>
        <v>M</v>
      </c>
      <c r="F31" s="136">
        <f>IF(STUDATA!C28="","",STUDATA!C28)</f>
        <v>2</v>
      </c>
      <c r="G31" s="137" t="s">
        <v>183</v>
      </c>
      <c r="H31" s="137" t="s">
        <v>335</v>
      </c>
      <c r="I31" s="137" t="s">
        <v>335</v>
      </c>
      <c r="J31" s="137" t="s">
        <v>335</v>
      </c>
      <c r="K31" s="137"/>
      <c r="L31" s="137"/>
      <c r="M31" s="137"/>
      <c r="N31" s="137"/>
      <c r="O31" s="137"/>
      <c r="P31" s="137"/>
      <c r="Q31" s="137"/>
      <c r="R31" s="137"/>
      <c r="S31" s="137"/>
      <c r="T31" s="138"/>
      <c r="U31" s="140"/>
      <c r="V31" s="139"/>
      <c r="W31" s="139"/>
      <c r="X31" s="139"/>
      <c r="Y31" s="138"/>
      <c r="Z31" s="139"/>
      <c r="AA31" s="139"/>
      <c r="AB31" s="139"/>
      <c r="AC31" s="139"/>
      <c r="AD31" s="137"/>
      <c r="AE31" s="137"/>
      <c r="AF31" s="137"/>
      <c r="AG31" s="137"/>
      <c r="AH31" s="137"/>
      <c r="AI31" s="167"/>
      <c r="AJ31" s="175"/>
      <c r="AK31" s="175"/>
      <c r="AL31" s="175"/>
      <c r="AM31" s="175"/>
      <c r="AN31" s="175"/>
      <c r="AO31" s="175"/>
      <c r="AP31" s="175"/>
      <c r="AQ31" s="11"/>
      <c r="AR31" s="18" t="str">
        <f t="shared" si="0"/>
        <v/>
      </c>
    </row>
    <row r="32" spans="1:44" ht="20.5" customHeight="1">
      <c r="A32" s="11" t="str">
        <f>IF(F32="","",F32&amp;"_"&amp;COUNTIF($F$9:F32,F32))</f>
        <v>2_17</v>
      </c>
      <c r="B32" s="135">
        <f>IF(STUDATA!B29="","",STUDATA!B29)</f>
        <v>24</v>
      </c>
      <c r="C32" s="136" t="str">
        <f>IF(STUDATA!E29="","",STUDATA!E29)</f>
        <v>abc24</v>
      </c>
      <c r="D32" s="136" t="str">
        <f>IF(STUDATA!F29="","",STUDATA!F29)</f>
        <v>xyz24</v>
      </c>
      <c r="E32" s="136" t="str">
        <f>IF(STUDATA!G29="","",STUDATA!G29)</f>
        <v>F</v>
      </c>
      <c r="F32" s="136">
        <f>IF(STUDATA!C29="","",STUDATA!C29)</f>
        <v>2</v>
      </c>
      <c r="G32" s="137" t="s">
        <v>335</v>
      </c>
      <c r="H32" s="137" t="s">
        <v>335</v>
      </c>
      <c r="I32" s="137" t="s">
        <v>335</v>
      </c>
      <c r="J32" s="137" t="s">
        <v>183</v>
      </c>
      <c r="K32" s="137"/>
      <c r="L32" s="137"/>
      <c r="M32" s="137"/>
      <c r="N32" s="137"/>
      <c r="O32" s="137"/>
      <c r="P32" s="137"/>
      <c r="Q32" s="137"/>
      <c r="R32" s="137"/>
      <c r="S32" s="137"/>
      <c r="T32" s="138"/>
      <c r="U32" s="140"/>
      <c r="V32" s="139"/>
      <c r="W32" s="139"/>
      <c r="X32" s="139"/>
      <c r="Y32" s="138"/>
      <c r="Z32" s="139"/>
      <c r="AA32" s="139"/>
      <c r="AB32" s="139"/>
      <c r="AC32" s="139"/>
      <c r="AD32" s="137"/>
      <c r="AE32" s="137"/>
      <c r="AF32" s="137"/>
      <c r="AG32" s="137"/>
      <c r="AH32" s="137"/>
      <c r="AI32" s="167"/>
      <c r="AJ32" s="175"/>
      <c r="AK32" s="175"/>
      <c r="AL32" s="175"/>
      <c r="AM32" s="175"/>
      <c r="AN32" s="175"/>
      <c r="AO32" s="175"/>
      <c r="AP32" s="175"/>
      <c r="AQ32" s="11"/>
      <c r="AR32" s="18" t="str">
        <f t="shared" si="0"/>
        <v/>
      </c>
    </row>
    <row r="33" spans="1:44" ht="20.5" customHeight="1">
      <c r="A33" s="11" t="str">
        <f>IF(F33="","",F33&amp;"_"&amp;COUNTIF($F$9:F33,F33))</f>
        <v>2_18</v>
      </c>
      <c r="B33" s="135">
        <f>IF(STUDATA!B30="","",STUDATA!B30)</f>
        <v>25</v>
      </c>
      <c r="C33" s="136" t="str">
        <f>IF(STUDATA!E30="","",STUDATA!E30)</f>
        <v>abc25</v>
      </c>
      <c r="D33" s="136" t="str">
        <f>IF(STUDATA!F30="","",STUDATA!F30)</f>
        <v>xyz25</v>
      </c>
      <c r="E33" s="136" t="str">
        <f>IF(STUDATA!G30="","",STUDATA!G30)</f>
        <v>M</v>
      </c>
      <c r="F33" s="136">
        <f>IF(STUDATA!C30="","",STUDATA!C30)</f>
        <v>2</v>
      </c>
      <c r="G33" s="137" t="s">
        <v>335</v>
      </c>
      <c r="H33" s="137" t="s">
        <v>335</v>
      </c>
      <c r="I33" s="137" t="s">
        <v>335</v>
      </c>
      <c r="J33" s="137" t="s">
        <v>183</v>
      </c>
      <c r="K33" s="137"/>
      <c r="L33" s="137"/>
      <c r="M33" s="137"/>
      <c r="N33" s="137"/>
      <c r="O33" s="137"/>
      <c r="P33" s="137"/>
      <c r="Q33" s="137"/>
      <c r="R33" s="137"/>
      <c r="S33" s="137"/>
      <c r="T33" s="138"/>
      <c r="U33" s="139"/>
      <c r="V33" s="139"/>
      <c r="W33" s="139"/>
      <c r="X33" s="139"/>
      <c r="Y33" s="138"/>
      <c r="Z33" s="139"/>
      <c r="AA33" s="139"/>
      <c r="AB33" s="139"/>
      <c r="AC33" s="139"/>
      <c r="AD33" s="137"/>
      <c r="AE33" s="137"/>
      <c r="AF33" s="137"/>
      <c r="AG33" s="137"/>
      <c r="AH33" s="137"/>
      <c r="AI33" s="167"/>
      <c r="AJ33" s="175"/>
      <c r="AK33" s="175"/>
      <c r="AL33" s="175"/>
      <c r="AM33" s="175"/>
      <c r="AN33" s="175"/>
      <c r="AO33" s="175"/>
      <c r="AP33" s="175"/>
      <c r="AQ33" s="11"/>
      <c r="AR33" s="18" t="str">
        <f t="shared" si="0"/>
        <v/>
      </c>
    </row>
    <row r="34" spans="1:44" ht="20.5" customHeight="1">
      <c r="A34" s="11" t="str">
        <f>IF(F34="","",F34&amp;"_"&amp;COUNTIF($F$9:F34,F34))</f>
        <v>2_19</v>
      </c>
      <c r="B34" s="135">
        <f>IF(STUDATA!B31="","",STUDATA!B31)</f>
        <v>26</v>
      </c>
      <c r="C34" s="136" t="str">
        <f>IF(STUDATA!E31="","",STUDATA!E31)</f>
        <v>abc26</v>
      </c>
      <c r="D34" s="136" t="str">
        <f>IF(STUDATA!F31="","",STUDATA!F31)</f>
        <v>xyz26</v>
      </c>
      <c r="E34" s="136" t="str">
        <f>IF(STUDATA!G31="","",STUDATA!G31)</f>
        <v>F</v>
      </c>
      <c r="F34" s="136">
        <f>IF(STUDATA!C31="","",STUDATA!C31)</f>
        <v>2</v>
      </c>
      <c r="G34" s="137" t="s">
        <v>183</v>
      </c>
      <c r="H34" s="137" t="s">
        <v>335</v>
      </c>
      <c r="I34" s="137" t="s">
        <v>335</v>
      </c>
      <c r="J34" s="137" t="s">
        <v>335</v>
      </c>
      <c r="K34" s="137"/>
      <c r="L34" s="137"/>
      <c r="M34" s="137"/>
      <c r="N34" s="137"/>
      <c r="O34" s="137"/>
      <c r="P34" s="137"/>
      <c r="Q34" s="137"/>
      <c r="R34" s="137"/>
      <c r="S34" s="137"/>
      <c r="T34" s="138"/>
      <c r="U34" s="140"/>
      <c r="V34" s="139"/>
      <c r="W34" s="139"/>
      <c r="X34" s="139"/>
      <c r="Y34" s="138"/>
      <c r="Z34" s="139"/>
      <c r="AA34" s="139"/>
      <c r="AB34" s="139"/>
      <c r="AC34" s="139"/>
      <c r="AD34" s="137"/>
      <c r="AE34" s="137"/>
      <c r="AF34" s="137"/>
      <c r="AG34" s="137"/>
      <c r="AH34" s="137"/>
      <c r="AI34" s="167"/>
      <c r="AJ34" s="175"/>
      <c r="AK34" s="175"/>
      <c r="AL34" s="175"/>
      <c r="AM34" s="175"/>
      <c r="AN34" s="175"/>
      <c r="AO34" s="175"/>
      <c r="AP34" s="175"/>
      <c r="AQ34" s="11"/>
      <c r="AR34" s="18" t="str">
        <f t="shared" si="0"/>
        <v/>
      </c>
    </row>
    <row r="35" spans="1:44" ht="20.5" customHeight="1">
      <c r="A35" s="11" t="str">
        <f>IF(F35="","",F35&amp;"_"&amp;COUNTIF($F$9:F35,F35))</f>
        <v>2_20</v>
      </c>
      <c r="B35" s="135">
        <f>IF(STUDATA!B32="","",STUDATA!B32)</f>
        <v>27</v>
      </c>
      <c r="C35" s="136" t="str">
        <f>IF(STUDATA!E32="","",STUDATA!E32)</f>
        <v>abc27</v>
      </c>
      <c r="D35" s="136" t="str">
        <f>IF(STUDATA!F32="","",STUDATA!F32)</f>
        <v>xyz27</v>
      </c>
      <c r="E35" s="136" t="str">
        <f>IF(STUDATA!G32="","",STUDATA!G32)</f>
        <v>M</v>
      </c>
      <c r="F35" s="136">
        <f>IF(STUDATA!C32="","",STUDATA!C32)</f>
        <v>2</v>
      </c>
      <c r="G35" s="137" t="s">
        <v>335</v>
      </c>
      <c r="H35" s="137" t="s">
        <v>335</v>
      </c>
      <c r="I35" s="137" t="s">
        <v>335</v>
      </c>
      <c r="J35" s="137" t="s">
        <v>183</v>
      </c>
      <c r="K35" s="137"/>
      <c r="L35" s="137"/>
      <c r="M35" s="137"/>
      <c r="N35" s="137"/>
      <c r="O35" s="137"/>
      <c r="P35" s="137"/>
      <c r="Q35" s="137"/>
      <c r="R35" s="137"/>
      <c r="S35" s="137"/>
      <c r="T35" s="138"/>
      <c r="U35" s="140"/>
      <c r="V35" s="139"/>
      <c r="W35" s="139"/>
      <c r="X35" s="139"/>
      <c r="Y35" s="138"/>
      <c r="Z35" s="139"/>
      <c r="AA35" s="139"/>
      <c r="AB35" s="139"/>
      <c r="AC35" s="139"/>
      <c r="AD35" s="137"/>
      <c r="AE35" s="137"/>
      <c r="AF35" s="137"/>
      <c r="AG35" s="137"/>
      <c r="AH35" s="137"/>
      <c r="AI35" s="167"/>
      <c r="AJ35" s="175"/>
      <c r="AK35" s="175"/>
      <c r="AL35" s="175"/>
      <c r="AM35" s="175"/>
      <c r="AN35" s="175"/>
      <c r="AO35" s="175"/>
      <c r="AP35" s="175"/>
      <c r="AQ35" s="11"/>
      <c r="AR35" s="18" t="str">
        <f t="shared" si="0"/>
        <v/>
      </c>
    </row>
    <row r="36" spans="1:44" ht="20.5" customHeight="1">
      <c r="A36" s="11" t="str">
        <f>IF(F36="","",F36&amp;"_"&amp;COUNTIF($F$9:F36,F36))</f>
        <v>2_21</v>
      </c>
      <c r="B36" s="135">
        <f>IF(STUDATA!B33="","",STUDATA!B33)</f>
        <v>28</v>
      </c>
      <c r="C36" s="136" t="str">
        <f>IF(STUDATA!E33="","",STUDATA!E33)</f>
        <v>abc28</v>
      </c>
      <c r="D36" s="136" t="str">
        <f>IF(STUDATA!F33="","",STUDATA!F33)</f>
        <v>xyz28</v>
      </c>
      <c r="E36" s="136" t="str">
        <f>IF(STUDATA!G33="","",STUDATA!G33)</f>
        <v>F</v>
      </c>
      <c r="F36" s="136">
        <f>IF(STUDATA!C33="","",STUDATA!C33)</f>
        <v>2</v>
      </c>
      <c r="G36" s="137" t="s">
        <v>183</v>
      </c>
      <c r="H36" s="137" t="s">
        <v>335</v>
      </c>
      <c r="I36" s="137" t="s">
        <v>335</v>
      </c>
      <c r="J36" s="137" t="s">
        <v>335</v>
      </c>
      <c r="K36" s="137"/>
      <c r="L36" s="137"/>
      <c r="M36" s="137"/>
      <c r="N36" s="137"/>
      <c r="O36" s="137"/>
      <c r="P36" s="137"/>
      <c r="Q36" s="137"/>
      <c r="R36" s="137"/>
      <c r="S36" s="137"/>
      <c r="T36" s="138"/>
      <c r="U36" s="140"/>
      <c r="V36" s="139"/>
      <c r="W36" s="139"/>
      <c r="X36" s="139"/>
      <c r="Y36" s="138"/>
      <c r="Z36" s="139"/>
      <c r="AA36" s="139"/>
      <c r="AB36" s="139"/>
      <c r="AC36" s="139"/>
      <c r="AD36" s="137"/>
      <c r="AE36" s="137"/>
      <c r="AF36" s="137"/>
      <c r="AG36" s="137"/>
      <c r="AH36" s="137"/>
      <c r="AI36" s="167"/>
      <c r="AJ36" s="175"/>
      <c r="AK36" s="175"/>
      <c r="AL36" s="175"/>
      <c r="AM36" s="175"/>
      <c r="AN36" s="175"/>
      <c r="AO36" s="175"/>
      <c r="AP36" s="175"/>
      <c r="AQ36" s="11"/>
      <c r="AR36" s="18" t="str">
        <f t="shared" si="0"/>
        <v/>
      </c>
    </row>
    <row r="37" spans="1:44" ht="20.5" customHeight="1">
      <c r="A37" s="11" t="str">
        <f>IF(F37="","",F37&amp;"_"&amp;COUNTIF($F$9:F37,F37))</f>
        <v>2_22</v>
      </c>
      <c r="B37" s="135">
        <f>IF(STUDATA!B34="","",STUDATA!B34)</f>
        <v>29</v>
      </c>
      <c r="C37" s="136" t="str">
        <f>IF(STUDATA!E34="","",STUDATA!E34)</f>
        <v>abc29</v>
      </c>
      <c r="D37" s="136" t="str">
        <f>IF(STUDATA!F34="","",STUDATA!F34)</f>
        <v>xyz29</v>
      </c>
      <c r="E37" s="136" t="str">
        <f>IF(STUDATA!G34="","",STUDATA!G34)</f>
        <v>M</v>
      </c>
      <c r="F37" s="136">
        <f>IF(STUDATA!C34="","",STUDATA!C34)</f>
        <v>2</v>
      </c>
      <c r="G37" s="137" t="s">
        <v>183</v>
      </c>
      <c r="H37" s="137" t="s">
        <v>335</v>
      </c>
      <c r="I37" s="137" t="s">
        <v>335</v>
      </c>
      <c r="J37" s="137" t="s">
        <v>335</v>
      </c>
      <c r="K37" s="137"/>
      <c r="L37" s="137"/>
      <c r="M37" s="137"/>
      <c r="N37" s="137"/>
      <c r="O37" s="137"/>
      <c r="P37" s="137"/>
      <c r="Q37" s="137"/>
      <c r="R37" s="137"/>
      <c r="S37" s="137"/>
      <c r="T37" s="138"/>
      <c r="U37" s="139"/>
      <c r="V37" s="139"/>
      <c r="W37" s="139"/>
      <c r="X37" s="139"/>
      <c r="Y37" s="138"/>
      <c r="Z37" s="139"/>
      <c r="AA37" s="139"/>
      <c r="AB37" s="139"/>
      <c r="AC37" s="139"/>
      <c r="AD37" s="137"/>
      <c r="AE37" s="137"/>
      <c r="AF37" s="137"/>
      <c r="AG37" s="137"/>
      <c r="AH37" s="137"/>
      <c r="AI37" s="167"/>
      <c r="AJ37" s="175"/>
      <c r="AK37" s="175"/>
      <c r="AL37" s="175"/>
      <c r="AM37" s="175"/>
      <c r="AN37" s="175"/>
      <c r="AO37" s="175"/>
      <c r="AP37" s="175"/>
      <c r="AQ37" s="11"/>
      <c r="AR37" s="18" t="str">
        <f t="shared" si="0"/>
        <v/>
      </c>
    </row>
    <row r="38" spans="1:44" ht="20.5" customHeight="1">
      <c r="A38" s="11" t="str">
        <f>IF(F38="","",F38&amp;"_"&amp;COUNTIF($F$9:F38,F38))</f>
        <v>2_23</v>
      </c>
      <c r="B38" s="135">
        <f>IF(STUDATA!B35="","",STUDATA!B35)</f>
        <v>30</v>
      </c>
      <c r="C38" s="136" t="str">
        <f>IF(STUDATA!E35="","",STUDATA!E35)</f>
        <v>abc30</v>
      </c>
      <c r="D38" s="136" t="str">
        <f>IF(STUDATA!F35="","",STUDATA!F35)</f>
        <v>xyz30</v>
      </c>
      <c r="E38" s="136" t="str">
        <f>IF(STUDATA!G35="","",STUDATA!G35)</f>
        <v>M</v>
      </c>
      <c r="F38" s="136">
        <f>IF(STUDATA!C35="","",STUDATA!C35)</f>
        <v>2</v>
      </c>
      <c r="G38" s="137" t="s">
        <v>335</v>
      </c>
      <c r="H38" s="137" t="s">
        <v>335</v>
      </c>
      <c r="I38" s="137" t="s">
        <v>335</v>
      </c>
      <c r="J38" s="137" t="s">
        <v>183</v>
      </c>
      <c r="K38" s="137"/>
      <c r="L38" s="137"/>
      <c r="M38" s="137"/>
      <c r="N38" s="137"/>
      <c r="O38" s="137"/>
      <c r="P38" s="137"/>
      <c r="Q38" s="137"/>
      <c r="R38" s="137"/>
      <c r="S38" s="137"/>
      <c r="T38" s="138"/>
      <c r="U38" s="140"/>
      <c r="V38" s="139"/>
      <c r="W38" s="139"/>
      <c r="X38" s="139"/>
      <c r="Y38" s="138"/>
      <c r="Z38" s="139"/>
      <c r="AA38" s="139"/>
      <c r="AB38" s="139"/>
      <c r="AC38" s="139"/>
      <c r="AD38" s="137"/>
      <c r="AE38" s="137"/>
      <c r="AF38" s="137"/>
      <c r="AG38" s="137"/>
      <c r="AH38" s="137"/>
      <c r="AI38" s="167"/>
      <c r="AJ38" s="175"/>
      <c r="AK38" s="175"/>
      <c r="AL38" s="175"/>
      <c r="AM38" s="175"/>
      <c r="AN38" s="175"/>
      <c r="AO38" s="175"/>
      <c r="AP38" s="175"/>
      <c r="AQ38" s="11"/>
      <c r="AR38" s="18" t="str">
        <f t="shared" si="0"/>
        <v/>
      </c>
    </row>
    <row r="39" spans="1:44" ht="20.5" customHeight="1">
      <c r="A39" s="11" t="str">
        <f>IF(F39="","",F39&amp;"_"&amp;COUNTIF($F$9:F39,F39))</f>
        <v>2_24</v>
      </c>
      <c r="B39" s="135">
        <f>IF(STUDATA!B36="","",STUDATA!B36)</f>
        <v>31</v>
      </c>
      <c r="C39" s="136" t="str">
        <f>IF(STUDATA!E36="","",STUDATA!E36)</f>
        <v>abc31</v>
      </c>
      <c r="D39" s="136" t="str">
        <f>IF(STUDATA!F36="","",STUDATA!F36)</f>
        <v>xyz31</v>
      </c>
      <c r="E39" s="136" t="str">
        <f>IF(STUDATA!G36="","",STUDATA!G36)</f>
        <v>F</v>
      </c>
      <c r="F39" s="136">
        <f>IF(STUDATA!C36="","",STUDATA!C36)</f>
        <v>2</v>
      </c>
      <c r="G39" s="137" t="s">
        <v>183</v>
      </c>
      <c r="H39" s="137" t="s">
        <v>335</v>
      </c>
      <c r="I39" s="137" t="s">
        <v>335</v>
      </c>
      <c r="J39" s="137" t="s">
        <v>335</v>
      </c>
      <c r="K39" s="137"/>
      <c r="L39" s="137"/>
      <c r="M39" s="137"/>
      <c r="N39" s="137"/>
      <c r="O39" s="137"/>
      <c r="P39" s="137"/>
      <c r="Q39" s="137"/>
      <c r="R39" s="137"/>
      <c r="S39" s="137"/>
      <c r="T39" s="138"/>
      <c r="U39" s="140"/>
      <c r="V39" s="139"/>
      <c r="W39" s="139"/>
      <c r="X39" s="139"/>
      <c r="Y39" s="138"/>
      <c r="Z39" s="139"/>
      <c r="AA39" s="139"/>
      <c r="AB39" s="139"/>
      <c r="AC39" s="139"/>
      <c r="AD39" s="137"/>
      <c r="AE39" s="137"/>
      <c r="AF39" s="137"/>
      <c r="AG39" s="137"/>
      <c r="AH39" s="137"/>
      <c r="AI39" s="167"/>
      <c r="AJ39" s="175"/>
      <c r="AK39" s="175"/>
      <c r="AL39" s="175"/>
      <c r="AM39" s="175"/>
      <c r="AN39" s="175"/>
      <c r="AO39" s="175"/>
      <c r="AP39" s="175"/>
      <c r="AQ39" s="11"/>
      <c r="AR39" s="18" t="str">
        <f t="shared" si="0"/>
        <v/>
      </c>
    </row>
    <row r="40" spans="1:44" ht="20.5" customHeight="1">
      <c r="A40" s="11" t="str">
        <f>IF(F40="","",F40&amp;"_"&amp;COUNTIF($F$9:F40,F40))</f>
        <v>3_1</v>
      </c>
      <c r="B40" s="135">
        <f>IF(STUDATA!B37="","",STUDATA!B37)</f>
        <v>32</v>
      </c>
      <c r="C40" s="136" t="str">
        <f>IF(STUDATA!E37="","",STUDATA!E37)</f>
        <v>abc32</v>
      </c>
      <c r="D40" s="136" t="str">
        <f>IF(STUDATA!F37="","",STUDATA!F37)</f>
        <v>xyz32</v>
      </c>
      <c r="E40" s="136" t="str">
        <f>IF(STUDATA!G37="","",STUDATA!G37)</f>
        <v>M</v>
      </c>
      <c r="F40" s="136">
        <f>IF(STUDATA!C37="","",STUDATA!C37)</f>
        <v>3</v>
      </c>
      <c r="G40" s="137" t="s">
        <v>335</v>
      </c>
      <c r="H40" s="137" t="s">
        <v>335</v>
      </c>
      <c r="I40" s="137" t="s">
        <v>335</v>
      </c>
      <c r="J40" s="137" t="s">
        <v>183</v>
      </c>
      <c r="K40" s="137"/>
      <c r="L40" s="137"/>
      <c r="M40" s="137"/>
      <c r="N40" s="137"/>
      <c r="O40" s="137"/>
      <c r="P40" s="137"/>
      <c r="Q40" s="137"/>
      <c r="R40" s="137"/>
      <c r="S40" s="137"/>
      <c r="T40" s="138"/>
      <c r="U40" s="140"/>
      <c r="V40" s="139"/>
      <c r="W40" s="139"/>
      <c r="X40" s="139"/>
      <c r="Y40" s="138"/>
      <c r="Z40" s="139"/>
      <c r="AA40" s="139"/>
      <c r="AB40" s="139"/>
      <c r="AC40" s="139"/>
      <c r="AD40" s="137"/>
      <c r="AE40" s="137"/>
      <c r="AF40" s="137"/>
      <c r="AG40" s="137"/>
      <c r="AH40" s="137"/>
      <c r="AI40" s="167"/>
      <c r="AJ40" s="175"/>
      <c r="AK40" s="175"/>
      <c r="AL40" s="175"/>
      <c r="AM40" s="175"/>
      <c r="AN40" s="175"/>
      <c r="AO40" s="175"/>
      <c r="AP40" s="175"/>
      <c r="AQ40" s="11"/>
      <c r="AR40" s="18" t="str">
        <f t="shared" si="0"/>
        <v/>
      </c>
    </row>
    <row r="41" spans="1:44" ht="20.5" customHeight="1">
      <c r="A41" s="11" t="str">
        <f>IF(F41="","",F41&amp;"_"&amp;COUNTIF($F$9:F41,F41))</f>
        <v>3_2</v>
      </c>
      <c r="B41" s="135">
        <f>IF(STUDATA!B38="","",STUDATA!B38)</f>
        <v>33</v>
      </c>
      <c r="C41" s="136" t="str">
        <f>IF(STUDATA!E38="","",STUDATA!E38)</f>
        <v>abc33</v>
      </c>
      <c r="D41" s="136" t="str">
        <f>IF(STUDATA!F38="","",STUDATA!F38)</f>
        <v>xyz33</v>
      </c>
      <c r="E41" s="136" t="str">
        <f>IF(STUDATA!G38="","",STUDATA!G38)</f>
        <v>M</v>
      </c>
      <c r="F41" s="136">
        <f>IF(STUDATA!C38="","",STUDATA!C38)</f>
        <v>3</v>
      </c>
      <c r="G41" s="137" t="s">
        <v>335</v>
      </c>
      <c r="H41" s="137" t="s">
        <v>335</v>
      </c>
      <c r="I41" s="137" t="s">
        <v>335</v>
      </c>
      <c r="J41" s="137" t="s">
        <v>183</v>
      </c>
      <c r="K41" s="137"/>
      <c r="L41" s="137"/>
      <c r="M41" s="137"/>
      <c r="N41" s="137"/>
      <c r="O41" s="137"/>
      <c r="P41" s="137"/>
      <c r="Q41" s="137"/>
      <c r="R41" s="137"/>
      <c r="S41" s="137"/>
      <c r="T41" s="138"/>
      <c r="U41" s="139"/>
      <c r="V41" s="139"/>
      <c r="W41" s="139"/>
      <c r="X41" s="139"/>
      <c r="Y41" s="138"/>
      <c r="Z41" s="139"/>
      <c r="AA41" s="139"/>
      <c r="AB41" s="139"/>
      <c r="AC41" s="139"/>
      <c r="AD41" s="137"/>
      <c r="AE41" s="137"/>
      <c r="AF41" s="137"/>
      <c r="AG41" s="137"/>
      <c r="AH41" s="137"/>
      <c r="AI41" s="167"/>
      <c r="AJ41" s="175"/>
      <c r="AK41" s="175"/>
      <c r="AL41" s="175"/>
      <c r="AM41" s="175"/>
      <c r="AN41" s="175"/>
      <c r="AO41" s="175"/>
      <c r="AP41" s="175"/>
      <c r="AQ41" s="11"/>
      <c r="AR41" s="18" t="str">
        <f t="shared" si="0"/>
        <v/>
      </c>
    </row>
    <row r="42" spans="1:44" ht="20.5" customHeight="1">
      <c r="A42" s="11" t="str">
        <f>IF(F42="","",F42&amp;"_"&amp;COUNTIF($F$9:F42,F42))</f>
        <v>3_3</v>
      </c>
      <c r="B42" s="135">
        <f>IF(STUDATA!B39="","",STUDATA!B39)</f>
        <v>34</v>
      </c>
      <c r="C42" s="136" t="str">
        <f>IF(STUDATA!E39="","",STUDATA!E39)</f>
        <v>abc34</v>
      </c>
      <c r="D42" s="136" t="str">
        <f>IF(STUDATA!F39="","",STUDATA!F39)</f>
        <v>xyz34</v>
      </c>
      <c r="E42" s="136" t="str">
        <f>IF(STUDATA!G39="","",STUDATA!G39)</f>
        <v>F</v>
      </c>
      <c r="F42" s="136">
        <f>IF(STUDATA!C39="","",STUDATA!C39)</f>
        <v>3</v>
      </c>
      <c r="G42" s="137" t="s">
        <v>183</v>
      </c>
      <c r="H42" s="137" t="s">
        <v>335</v>
      </c>
      <c r="I42" s="137" t="s">
        <v>335</v>
      </c>
      <c r="J42" s="137" t="s">
        <v>335</v>
      </c>
      <c r="K42" s="137"/>
      <c r="L42" s="137"/>
      <c r="M42" s="137"/>
      <c r="N42" s="137"/>
      <c r="O42" s="137"/>
      <c r="P42" s="137"/>
      <c r="Q42" s="137"/>
      <c r="R42" s="137"/>
      <c r="S42" s="137"/>
      <c r="T42" s="138"/>
      <c r="U42" s="140"/>
      <c r="V42" s="139"/>
      <c r="W42" s="139"/>
      <c r="X42" s="139"/>
      <c r="Y42" s="138"/>
      <c r="Z42" s="139"/>
      <c r="AA42" s="139"/>
      <c r="AB42" s="139"/>
      <c r="AC42" s="139"/>
      <c r="AD42" s="137"/>
      <c r="AE42" s="137"/>
      <c r="AF42" s="137"/>
      <c r="AG42" s="137"/>
      <c r="AH42" s="137"/>
      <c r="AI42" s="167"/>
      <c r="AJ42" s="175"/>
      <c r="AK42" s="175"/>
      <c r="AL42" s="175"/>
      <c r="AM42" s="175"/>
      <c r="AN42" s="175"/>
      <c r="AO42" s="175"/>
      <c r="AP42" s="175"/>
      <c r="AQ42" s="11"/>
      <c r="AR42" s="18" t="str">
        <f t="shared" si="0"/>
        <v/>
      </c>
    </row>
    <row r="43" spans="1:44" ht="20.5" customHeight="1">
      <c r="A43" s="11" t="str">
        <f>IF(F43="","",F43&amp;"_"&amp;COUNTIF($F$9:F43,F43))</f>
        <v>3_4</v>
      </c>
      <c r="B43" s="135">
        <f>IF(STUDATA!B40="","",STUDATA!B40)</f>
        <v>35</v>
      </c>
      <c r="C43" s="136" t="str">
        <f>IF(STUDATA!E40="","",STUDATA!E40)</f>
        <v>abc35</v>
      </c>
      <c r="D43" s="136" t="str">
        <f>IF(STUDATA!F40="","",STUDATA!F40)</f>
        <v>xyz35</v>
      </c>
      <c r="E43" s="136" t="str">
        <f>IF(STUDATA!G40="","",STUDATA!G40)</f>
        <v>F</v>
      </c>
      <c r="F43" s="136">
        <f>IF(STUDATA!C40="","",STUDATA!C40)</f>
        <v>3</v>
      </c>
      <c r="G43" s="137" t="s">
        <v>183</v>
      </c>
      <c r="H43" s="137" t="s">
        <v>335</v>
      </c>
      <c r="I43" s="137" t="s">
        <v>335</v>
      </c>
      <c r="J43" s="137" t="s">
        <v>335</v>
      </c>
      <c r="K43" s="137"/>
      <c r="L43" s="137"/>
      <c r="M43" s="137"/>
      <c r="N43" s="137"/>
      <c r="O43" s="137"/>
      <c r="P43" s="137"/>
      <c r="Q43" s="137"/>
      <c r="R43" s="137"/>
      <c r="S43" s="137"/>
      <c r="T43" s="138"/>
      <c r="U43" s="140"/>
      <c r="V43" s="139"/>
      <c r="W43" s="139"/>
      <c r="X43" s="139"/>
      <c r="Y43" s="138"/>
      <c r="Z43" s="139"/>
      <c r="AA43" s="139"/>
      <c r="AB43" s="139"/>
      <c r="AC43" s="139"/>
      <c r="AD43" s="137"/>
      <c r="AE43" s="137"/>
      <c r="AF43" s="137"/>
      <c r="AG43" s="137"/>
      <c r="AH43" s="137"/>
      <c r="AI43" s="167"/>
      <c r="AJ43" s="175"/>
      <c r="AK43" s="175"/>
      <c r="AL43" s="175"/>
      <c r="AM43" s="175"/>
      <c r="AN43" s="175"/>
      <c r="AO43" s="175"/>
      <c r="AP43" s="175"/>
      <c r="AQ43" s="11"/>
      <c r="AR43" s="18" t="str">
        <f t="shared" si="0"/>
        <v/>
      </c>
    </row>
    <row r="44" spans="1:44" ht="20.5" customHeight="1">
      <c r="A44" s="11" t="str">
        <f>IF(F44="","",F44&amp;"_"&amp;COUNTIF($F$9:F44,F44))</f>
        <v>3_5</v>
      </c>
      <c r="B44" s="135">
        <f>IF(STUDATA!B41="","",STUDATA!B41)</f>
        <v>36</v>
      </c>
      <c r="C44" s="136" t="str">
        <f>IF(STUDATA!E41="","",STUDATA!E41)</f>
        <v>abc36</v>
      </c>
      <c r="D44" s="136" t="str">
        <f>IF(STUDATA!F41="","",STUDATA!F41)</f>
        <v>xyz36</v>
      </c>
      <c r="E44" s="136" t="str">
        <f>IF(STUDATA!G41="","",STUDATA!G41)</f>
        <v>F</v>
      </c>
      <c r="F44" s="136">
        <f>IF(STUDATA!C41="","",STUDATA!C41)</f>
        <v>3</v>
      </c>
      <c r="G44" s="137" t="s">
        <v>335</v>
      </c>
      <c r="H44" s="137" t="s">
        <v>335</v>
      </c>
      <c r="I44" s="137" t="s">
        <v>335</v>
      </c>
      <c r="J44" s="137" t="s">
        <v>183</v>
      </c>
      <c r="K44" s="137"/>
      <c r="L44" s="137"/>
      <c r="M44" s="137"/>
      <c r="N44" s="137"/>
      <c r="O44" s="137"/>
      <c r="P44" s="137"/>
      <c r="Q44" s="137"/>
      <c r="R44" s="137"/>
      <c r="S44" s="137"/>
      <c r="T44" s="138"/>
      <c r="U44" s="140"/>
      <c r="V44" s="139"/>
      <c r="W44" s="139"/>
      <c r="X44" s="139"/>
      <c r="Y44" s="138"/>
      <c r="Z44" s="139"/>
      <c r="AA44" s="139"/>
      <c r="AB44" s="139"/>
      <c r="AC44" s="139"/>
      <c r="AD44" s="137"/>
      <c r="AE44" s="137"/>
      <c r="AF44" s="137"/>
      <c r="AG44" s="137"/>
      <c r="AH44" s="137"/>
      <c r="AI44" s="167"/>
      <c r="AJ44" s="175"/>
      <c r="AK44" s="175"/>
      <c r="AL44" s="175"/>
      <c r="AM44" s="175"/>
      <c r="AN44" s="175"/>
      <c r="AO44" s="175"/>
      <c r="AP44" s="175"/>
      <c r="AQ44" s="11"/>
      <c r="AR44" s="18" t="str">
        <f t="shared" si="0"/>
        <v/>
      </c>
    </row>
    <row r="45" spans="1:44" ht="20.5" customHeight="1">
      <c r="A45" s="11" t="str">
        <f>IF(F45="","",F45&amp;"_"&amp;COUNTIF($F$9:F45,F45))</f>
        <v>3_6</v>
      </c>
      <c r="B45" s="135">
        <f>IF(STUDATA!B42="","",STUDATA!B42)</f>
        <v>37</v>
      </c>
      <c r="C45" s="136" t="str">
        <f>IF(STUDATA!E42="","",STUDATA!E42)</f>
        <v>abc37</v>
      </c>
      <c r="D45" s="136" t="str">
        <f>IF(STUDATA!F42="","",STUDATA!F42)</f>
        <v>xyz37</v>
      </c>
      <c r="E45" s="136" t="str">
        <f>IF(STUDATA!G42="","",STUDATA!G42)</f>
        <v>F</v>
      </c>
      <c r="F45" s="136">
        <f>IF(STUDATA!C42="","",STUDATA!C42)</f>
        <v>3</v>
      </c>
      <c r="G45" s="137" t="s">
        <v>183</v>
      </c>
      <c r="H45" s="137" t="s">
        <v>335</v>
      </c>
      <c r="I45" s="137" t="s">
        <v>335</v>
      </c>
      <c r="J45" s="137" t="s">
        <v>335</v>
      </c>
      <c r="K45" s="137"/>
      <c r="L45" s="137"/>
      <c r="M45" s="137"/>
      <c r="N45" s="137"/>
      <c r="O45" s="137"/>
      <c r="P45" s="137"/>
      <c r="Q45" s="137"/>
      <c r="R45" s="137"/>
      <c r="S45" s="137"/>
      <c r="T45" s="138"/>
      <c r="U45" s="139"/>
      <c r="V45" s="139"/>
      <c r="W45" s="139"/>
      <c r="X45" s="139"/>
      <c r="Y45" s="138"/>
      <c r="Z45" s="139"/>
      <c r="AA45" s="139"/>
      <c r="AB45" s="139"/>
      <c r="AC45" s="139"/>
      <c r="AD45" s="137"/>
      <c r="AE45" s="137"/>
      <c r="AF45" s="137"/>
      <c r="AG45" s="137"/>
      <c r="AH45" s="137"/>
      <c r="AI45" s="167"/>
      <c r="AJ45" s="175"/>
      <c r="AK45" s="175"/>
      <c r="AL45" s="175"/>
      <c r="AM45" s="175"/>
      <c r="AN45" s="175"/>
      <c r="AO45" s="175"/>
      <c r="AP45" s="175"/>
      <c r="AQ45" s="11"/>
      <c r="AR45" s="18" t="str">
        <f t="shared" si="0"/>
        <v/>
      </c>
    </row>
    <row r="46" spans="1:44" ht="20.5" customHeight="1">
      <c r="A46" s="11" t="str">
        <f>IF(F46="","",F46&amp;"_"&amp;COUNTIF($F$9:F46,F46))</f>
        <v>3_7</v>
      </c>
      <c r="B46" s="135">
        <f>IF(STUDATA!B43="","",STUDATA!B43)</f>
        <v>38</v>
      </c>
      <c r="C46" s="136" t="str">
        <f>IF(STUDATA!E43="","",STUDATA!E43)</f>
        <v>abc38</v>
      </c>
      <c r="D46" s="136" t="str">
        <f>IF(STUDATA!F43="","",STUDATA!F43)</f>
        <v>xyz38</v>
      </c>
      <c r="E46" s="136" t="str">
        <f>IF(STUDATA!G43="","",STUDATA!G43)</f>
        <v>F</v>
      </c>
      <c r="F46" s="136">
        <f>IF(STUDATA!C43="","",STUDATA!C43)</f>
        <v>3</v>
      </c>
      <c r="G46" s="137" t="s">
        <v>335</v>
      </c>
      <c r="H46" s="137" t="s">
        <v>335</v>
      </c>
      <c r="I46" s="137" t="s">
        <v>335</v>
      </c>
      <c r="J46" s="137" t="s">
        <v>183</v>
      </c>
      <c r="K46" s="137"/>
      <c r="L46" s="137"/>
      <c r="M46" s="137"/>
      <c r="N46" s="137"/>
      <c r="O46" s="137"/>
      <c r="P46" s="137"/>
      <c r="Q46" s="137"/>
      <c r="R46" s="137"/>
      <c r="S46" s="137"/>
      <c r="T46" s="138"/>
      <c r="U46" s="140"/>
      <c r="V46" s="139"/>
      <c r="W46" s="139"/>
      <c r="X46" s="139"/>
      <c r="Y46" s="138"/>
      <c r="Z46" s="139"/>
      <c r="AA46" s="139"/>
      <c r="AB46" s="139"/>
      <c r="AC46" s="139"/>
      <c r="AD46" s="137"/>
      <c r="AE46" s="137"/>
      <c r="AF46" s="137"/>
      <c r="AG46" s="137"/>
      <c r="AH46" s="137"/>
      <c r="AI46" s="167"/>
      <c r="AJ46" s="175"/>
      <c r="AK46" s="175"/>
      <c r="AL46" s="175"/>
      <c r="AM46" s="175"/>
      <c r="AN46" s="175"/>
      <c r="AO46" s="175"/>
      <c r="AP46" s="175"/>
      <c r="AQ46" s="11"/>
      <c r="AR46" s="18" t="str">
        <f t="shared" si="0"/>
        <v/>
      </c>
    </row>
    <row r="47" spans="1:44" ht="20.5" customHeight="1">
      <c r="A47" s="11" t="str">
        <f>IF(F47="","",F47&amp;"_"&amp;COUNTIF($F$9:F47,F47))</f>
        <v>3_8</v>
      </c>
      <c r="B47" s="135">
        <f>IF(STUDATA!B44="","",STUDATA!B44)</f>
        <v>39</v>
      </c>
      <c r="C47" s="136" t="str">
        <f>IF(STUDATA!E44="","",STUDATA!E44)</f>
        <v>abc39</v>
      </c>
      <c r="D47" s="136" t="str">
        <f>IF(STUDATA!F44="","",STUDATA!F44)</f>
        <v>xyz39</v>
      </c>
      <c r="E47" s="136" t="str">
        <f>IF(STUDATA!G44="","",STUDATA!G44)</f>
        <v>F</v>
      </c>
      <c r="F47" s="136">
        <f>IF(STUDATA!C44="","",STUDATA!C44)</f>
        <v>3</v>
      </c>
      <c r="G47" s="137" t="s">
        <v>335</v>
      </c>
      <c r="H47" s="137" t="s">
        <v>335</v>
      </c>
      <c r="I47" s="137" t="s">
        <v>335</v>
      </c>
      <c r="J47" s="137" t="s">
        <v>183</v>
      </c>
      <c r="K47" s="137"/>
      <c r="L47" s="137"/>
      <c r="M47" s="137"/>
      <c r="N47" s="137"/>
      <c r="O47" s="137"/>
      <c r="P47" s="137"/>
      <c r="Q47" s="137"/>
      <c r="R47" s="137"/>
      <c r="S47" s="137"/>
      <c r="T47" s="138"/>
      <c r="U47" s="140"/>
      <c r="V47" s="139"/>
      <c r="W47" s="139"/>
      <c r="X47" s="139"/>
      <c r="Y47" s="138"/>
      <c r="Z47" s="139"/>
      <c r="AA47" s="139"/>
      <c r="AB47" s="139"/>
      <c r="AC47" s="139"/>
      <c r="AD47" s="137"/>
      <c r="AE47" s="137"/>
      <c r="AF47" s="137"/>
      <c r="AG47" s="137"/>
      <c r="AH47" s="137"/>
      <c r="AI47" s="167"/>
      <c r="AJ47" s="175"/>
      <c r="AK47" s="175"/>
      <c r="AL47" s="175"/>
      <c r="AM47" s="175"/>
      <c r="AN47" s="175"/>
      <c r="AO47" s="175"/>
      <c r="AP47" s="175"/>
      <c r="AQ47" s="11"/>
      <c r="AR47" s="18" t="str">
        <f t="shared" si="0"/>
        <v/>
      </c>
    </row>
    <row r="48" spans="1:44" ht="20.5" customHeight="1">
      <c r="A48" s="11" t="str">
        <f>IF(F48="","",F48&amp;"_"&amp;COUNTIF($F$9:F48,F48))</f>
        <v>3_9</v>
      </c>
      <c r="B48" s="135">
        <f>IF(STUDATA!B45="","",STUDATA!B45)</f>
        <v>40</v>
      </c>
      <c r="C48" s="136" t="str">
        <f>IF(STUDATA!E45="","",STUDATA!E45)</f>
        <v>abc40</v>
      </c>
      <c r="D48" s="136" t="str">
        <f>IF(STUDATA!F45="","",STUDATA!F45)</f>
        <v>xyz40</v>
      </c>
      <c r="E48" s="136" t="str">
        <f>IF(STUDATA!G45="","",STUDATA!G45)</f>
        <v>M</v>
      </c>
      <c r="F48" s="136">
        <f>IF(STUDATA!C45="","",STUDATA!C45)</f>
        <v>3</v>
      </c>
      <c r="G48" s="137" t="s">
        <v>335</v>
      </c>
      <c r="H48" s="137" t="s">
        <v>335</v>
      </c>
      <c r="I48" s="137" t="s">
        <v>335</v>
      </c>
      <c r="J48" s="137" t="s">
        <v>183</v>
      </c>
      <c r="K48" s="137"/>
      <c r="L48" s="137"/>
      <c r="M48" s="137"/>
      <c r="N48" s="137"/>
      <c r="O48" s="137"/>
      <c r="P48" s="137"/>
      <c r="Q48" s="137"/>
      <c r="R48" s="137"/>
      <c r="S48" s="137"/>
      <c r="T48" s="138"/>
      <c r="U48" s="140"/>
      <c r="V48" s="139"/>
      <c r="W48" s="139"/>
      <c r="X48" s="139"/>
      <c r="Y48" s="138"/>
      <c r="Z48" s="139"/>
      <c r="AA48" s="139"/>
      <c r="AB48" s="139"/>
      <c r="AC48" s="139"/>
      <c r="AD48" s="137"/>
      <c r="AE48" s="137"/>
      <c r="AF48" s="137"/>
      <c r="AG48" s="137"/>
      <c r="AH48" s="137"/>
      <c r="AI48" s="167"/>
      <c r="AJ48" s="175"/>
      <c r="AK48" s="175"/>
      <c r="AL48" s="175"/>
      <c r="AM48" s="175"/>
      <c r="AN48" s="175"/>
      <c r="AO48" s="175"/>
      <c r="AP48" s="175"/>
      <c r="AQ48" s="11"/>
      <c r="AR48" s="18" t="str">
        <f t="shared" si="0"/>
        <v/>
      </c>
    </row>
    <row r="49" spans="1:44" ht="20.5" customHeight="1">
      <c r="A49" s="11" t="str">
        <f>IF(F49="","",F49&amp;"_"&amp;COUNTIF($F$9:F49,F49))</f>
        <v>3_10</v>
      </c>
      <c r="B49" s="135">
        <f>IF(STUDATA!B46="","",STUDATA!B46)</f>
        <v>41</v>
      </c>
      <c r="C49" s="136" t="str">
        <f>IF(STUDATA!E46="","",STUDATA!E46)</f>
        <v>abc41</v>
      </c>
      <c r="D49" s="136" t="str">
        <f>IF(STUDATA!F46="","",STUDATA!F46)</f>
        <v>xyz41</v>
      </c>
      <c r="E49" s="136" t="str">
        <f>IF(STUDATA!G46="","",STUDATA!G46)</f>
        <v>F</v>
      </c>
      <c r="F49" s="136">
        <f>IF(STUDATA!C46="","",STUDATA!C46)</f>
        <v>3</v>
      </c>
      <c r="G49" s="137" t="s">
        <v>183</v>
      </c>
      <c r="H49" s="137" t="s">
        <v>335</v>
      </c>
      <c r="I49" s="137" t="s">
        <v>335</v>
      </c>
      <c r="J49" s="137" t="s">
        <v>335</v>
      </c>
      <c r="K49" s="137"/>
      <c r="L49" s="137"/>
      <c r="M49" s="137"/>
      <c r="N49" s="137"/>
      <c r="O49" s="137"/>
      <c r="P49" s="137"/>
      <c r="Q49" s="137"/>
      <c r="R49" s="137"/>
      <c r="S49" s="137"/>
      <c r="T49" s="138"/>
      <c r="U49" s="139"/>
      <c r="V49" s="139"/>
      <c r="W49" s="139"/>
      <c r="X49" s="139"/>
      <c r="Y49" s="138"/>
      <c r="Z49" s="139"/>
      <c r="AA49" s="139"/>
      <c r="AB49" s="139"/>
      <c r="AC49" s="139"/>
      <c r="AD49" s="137"/>
      <c r="AE49" s="137"/>
      <c r="AF49" s="137"/>
      <c r="AG49" s="137"/>
      <c r="AH49" s="137"/>
      <c r="AI49" s="167"/>
      <c r="AJ49" s="175"/>
      <c r="AK49" s="175"/>
      <c r="AL49" s="175"/>
      <c r="AM49" s="175"/>
      <c r="AN49" s="175"/>
      <c r="AO49" s="175"/>
      <c r="AP49" s="175"/>
      <c r="AQ49" s="11"/>
      <c r="AR49" s="18" t="str">
        <f t="shared" si="0"/>
        <v/>
      </c>
    </row>
    <row r="50" spans="1:44" ht="20.5" customHeight="1">
      <c r="A50" s="11" t="str">
        <f>IF(F50="","",F50&amp;"_"&amp;COUNTIF($F$9:F50,F50))</f>
        <v>3_11</v>
      </c>
      <c r="B50" s="135">
        <f>IF(STUDATA!B47="","",STUDATA!B47)</f>
        <v>42</v>
      </c>
      <c r="C50" s="136" t="str">
        <f>IF(STUDATA!E47="","",STUDATA!E47)</f>
        <v>abc42</v>
      </c>
      <c r="D50" s="136" t="str">
        <f>IF(STUDATA!F47="","",STUDATA!F47)</f>
        <v>xyz42</v>
      </c>
      <c r="E50" s="136" t="str">
        <f>IF(STUDATA!G47="","",STUDATA!G47)</f>
        <v>M</v>
      </c>
      <c r="F50" s="136">
        <f>IF(STUDATA!C47="","",STUDATA!C47)</f>
        <v>3</v>
      </c>
      <c r="G50" s="137" t="s">
        <v>335</v>
      </c>
      <c r="H50" s="137" t="s">
        <v>335</v>
      </c>
      <c r="I50" s="137" t="s">
        <v>335</v>
      </c>
      <c r="J50" s="137" t="s">
        <v>183</v>
      </c>
      <c r="K50" s="137"/>
      <c r="L50" s="137"/>
      <c r="M50" s="137"/>
      <c r="N50" s="137"/>
      <c r="O50" s="137"/>
      <c r="P50" s="137"/>
      <c r="Q50" s="137"/>
      <c r="R50" s="137"/>
      <c r="S50" s="137"/>
      <c r="T50" s="138"/>
      <c r="U50" s="140"/>
      <c r="V50" s="139"/>
      <c r="W50" s="139"/>
      <c r="X50" s="139"/>
      <c r="Y50" s="138"/>
      <c r="Z50" s="139"/>
      <c r="AA50" s="139"/>
      <c r="AB50" s="139"/>
      <c r="AC50" s="139"/>
      <c r="AD50" s="137"/>
      <c r="AE50" s="137"/>
      <c r="AF50" s="137"/>
      <c r="AG50" s="137"/>
      <c r="AH50" s="137"/>
      <c r="AI50" s="167"/>
      <c r="AJ50" s="175"/>
      <c r="AK50" s="175"/>
      <c r="AL50" s="175"/>
      <c r="AM50" s="175"/>
      <c r="AN50" s="175"/>
      <c r="AO50" s="175"/>
      <c r="AP50" s="175"/>
      <c r="AQ50" s="11"/>
      <c r="AR50" s="18" t="str">
        <f t="shared" si="0"/>
        <v/>
      </c>
    </row>
    <row r="51" spans="1:44" ht="20.5" customHeight="1">
      <c r="A51" s="11" t="str">
        <f>IF(F51="","",F51&amp;"_"&amp;COUNTIF($F$9:F51,F51))</f>
        <v>3_12</v>
      </c>
      <c r="B51" s="135">
        <f>IF(STUDATA!B48="","",STUDATA!B48)</f>
        <v>43</v>
      </c>
      <c r="C51" s="136" t="str">
        <f>IF(STUDATA!E48="","",STUDATA!E48)</f>
        <v>abc43</v>
      </c>
      <c r="D51" s="136" t="str">
        <f>IF(STUDATA!F48="","",STUDATA!F48)</f>
        <v>xyz43</v>
      </c>
      <c r="E51" s="136" t="str">
        <f>IF(STUDATA!G48="","",STUDATA!G48)</f>
        <v>F</v>
      </c>
      <c r="F51" s="136">
        <f>IF(STUDATA!C48="","",STUDATA!C48)</f>
        <v>3</v>
      </c>
      <c r="G51" s="137" t="s">
        <v>335</v>
      </c>
      <c r="H51" s="137" t="s">
        <v>335</v>
      </c>
      <c r="I51" s="137" t="s">
        <v>335</v>
      </c>
      <c r="J51" s="137" t="s">
        <v>183</v>
      </c>
      <c r="K51" s="137"/>
      <c r="L51" s="137"/>
      <c r="M51" s="137"/>
      <c r="N51" s="137"/>
      <c r="O51" s="137"/>
      <c r="P51" s="137"/>
      <c r="Q51" s="137"/>
      <c r="R51" s="137"/>
      <c r="S51" s="137"/>
      <c r="T51" s="138"/>
      <c r="U51" s="140"/>
      <c r="V51" s="139"/>
      <c r="W51" s="139"/>
      <c r="X51" s="139"/>
      <c r="Y51" s="138"/>
      <c r="Z51" s="139"/>
      <c r="AA51" s="139"/>
      <c r="AB51" s="139"/>
      <c r="AC51" s="139"/>
      <c r="AD51" s="137"/>
      <c r="AE51" s="137"/>
      <c r="AF51" s="137"/>
      <c r="AG51" s="137"/>
      <c r="AH51" s="137"/>
      <c r="AI51" s="167"/>
      <c r="AJ51" s="175"/>
      <c r="AK51" s="175"/>
      <c r="AL51" s="175"/>
      <c r="AM51" s="175"/>
      <c r="AN51" s="175"/>
      <c r="AO51" s="175"/>
      <c r="AP51" s="175"/>
      <c r="AQ51" s="11"/>
      <c r="AR51" s="18" t="str">
        <f t="shared" si="0"/>
        <v/>
      </c>
    </row>
    <row r="52" spans="1:44" ht="20.5" customHeight="1">
      <c r="A52" s="11" t="str">
        <f>IF(F52="","",F52&amp;"_"&amp;COUNTIF($F$9:F52,F52))</f>
        <v>3_13</v>
      </c>
      <c r="B52" s="135">
        <f>IF(STUDATA!B49="","",STUDATA!B49)</f>
        <v>44</v>
      </c>
      <c r="C52" s="136" t="str">
        <f>IF(STUDATA!E49="","",STUDATA!E49)</f>
        <v>abc44</v>
      </c>
      <c r="D52" s="136" t="str">
        <f>IF(STUDATA!F49="","",STUDATA!F49)</f>
        <v>xyz44</v>
      </c>
      <c r="E52" s="136" t="str">
        <f>IF(STUDATA!G49="","",STUDATA!G49)</f>
        <v>M</v>
      </c>
      <c r="F52" s="136">
        <f>IF(STUDATA!C49="","",STUDATA!C49)</f>
        <v>3</v>
      </c>
      <c r="G52" s="137" t="s">
        <v>183</v>
      </c>
      <c r="H52" s="137" t="s">
        <v>335</v>
      </c>
      <c r="I52" s="137" t="s">
        <v>335</v>
      </c>
      <c r="J52" s="137" t="s">
        <v>335</v>
      </c>
      <c r="K52" s="137"/>
      <c r="L52" s="137"/>
      <c r="M52" s="137"/>
      <c r="N52" s="137"/>
      <c r="O52" s="137"/>
      <c r="P52" s="137"/>
      <c r="Q52" s="137"/>
      <c r="R52" s="137"/>
      <c r="S52" s="137"/>
      <c r="T52" s="138"/>
      <c r="U52" s="140"/>
      <c r="V52" s="139"/>
      <c r="W52" s="139"/>
      <c r="X52" s="139"/>
      <c r="Y52" s="138"/>
      <c r="Z52" s="139"/>
      <c r="AA52" s="139"/>
      <c r="AB52" s="139"/>
      <c r="AC52" s="139"/>
      <c r="AD52" s="137"/>
      <c r="AE52" s="137"/>
      <c r="AF52" s="137"/>
      <c r="AG52" s="137"/>
      <c r="AH52" s="137"/>
      <c r="AI52" s="167"/>
      <c r="AJ52" s="175"/>
      <c r="AK52" s="175"/>
      <c r="AL52" s="175"/>
      <c r="AM52" s="175"/>
      <c r="AN52" s="175"/>
      <c r="AO52" s="175"/>
      <c r="AP52" s="175"/>
      <c r="AQ52" s="11"/>
      <c r="AR52" s="18" t="str">
        <f t="shared" si="0"/>
        <v/>
      </c>
    </row>
    <row r="53" spans="1:44" ht="20.5" customHeight="1">
      <c r="A53" s="11" t="str">
        <f>IF(F53="","",F53&amp;"_"&amp;COUNTIF($F$9:F53,F53))</f>
        <v>4_1</v>
      </c>
      <c r="B53" s="135">
        <f>IF(STUDATA!B50="","",STUDATA!B50)</f>
        <v>45</v>
      </c>
      <c r="C53" s="136" t="str">
        <f>IF(STUDATA!E50="","",STUDATA!E50)</f>
        <v>abc45</v>
      </c>
      <c r="D53" s="136" t="str">
        <f>IF(STUDATA!F50="","",STUDATA!F50)</f>
        <v>xyz45</v>
      </c>
      <c r="E53" s="136" t="str">
        <f>IF(STUDATA!G50="","",STUDATA!G50)</f>
        <v>F</v>
      </c>
      <c r="F53" s="136">
        <f>IF(STUDATA!C50="","",STUDATA!C50)</f>
        <v>4</v>
      </c>
      <c r="G53" s="137" t="s">
        <v>335</v>
      </c>
      <c r="H53" s="137" t="s">
        <v>335</v>
      </c>
      <c r="I53" s="137" t="s">
        <v>335</v>
      </c>
      <c r="J53" s="137" t="s">
        <v>183</v>
      </c>
      <c r="K53" s="137"/>
      <c r="L53" s="137"/>
      <c r="M53" s="137"/>
      <c r="N53" s="137"/>
      <c r="O53" s="137"/>
      <c r="P53" s="137"/>
      <c r="Q53" s="137"/>
      <c r="R53" s="137"/>
      <c r="S53" s="137"/>
      <c r="T53" s="138"/>
      <c r="U53" s="139"/>
      <c r="V53" s="139"/>
      <c r="W53" s="139"/>
      <c r="X53" s="139"/>
      <c r="Y53" s="138"/>
      <c r="Z53" s="139"/>
      <c r="AA53" s="139"/>
      <c r="AB53" s="139"/>
      <c r="AC53" s="139"/>
      <c r="AD53" s="137"/>
      <c r="AE53" s="137"/>
      <c r="AF53" s="137"/>
      <c r="AG53" s="137"/>
      <c r="AH53" s="137"/>
      <c r="AI53" s="167"/>
      <c r="AJ53" s="175"/>
      <c r="AK53" s="175"/>
      <c r="AL53" s="175"/>
      <c r="AM53" s="175"/>
      <c r="AN53" s="175"/>
      <c r="AO53" s="175"/>
      <c r="AP53" s="175"/>
      <c r="AQ53" s="11"/>
      <c r="AR53" s="18" t="str">
        <f t="shared" si="0"/>
        <v/>
      </c>
    </row>
    <row r="54" spans="1:44" ht="20.5" customHeight="1">
      <c r="A54" s="11" t="str">
        <f>IF(F54="","",F54&amp;"_"&amp;COUNTIF($F$9:F54,F54))</f>
        <v>4_2</v>
      </c>
      <c r="B54" s="135">
        <f>IF(STUDATA!B51="","",STUDATA!B51)</f>
        <v>46</v>
      </c>
      <c r="C54" s="136" t="str">
        <f>IF(STUDATA!E51="","",STUDATA!E51)</f>
        <v>abc46</v>
      </c>
      <c r="D54" s="136" t="str">
        <f>IF(STUDATA!F51="","",STUDATA!F51)</f>
        <v>xyz46</v>
      </c>
      <c r="E54" s="136" t="str">
        <f>IF(STUDATA!G51="","",STUDATA!G51)</f>
        <v>F</v>
      </c>
      <c r="F54" s="136">
        <f>IF(STUDATA!C51="","",STUDATA!C51)</f>
        <v>4</v>
      </c>
      <c r="G54" s="137" t="s">
        <v>335</v>
      </c>
      <c r="H54" s="137" t="s">
        <v>335</v>
      </c>
      <c r="I54" s="137" t="s">
        <v>335</v>
      </c>
      <c r="J54" s="137" t="s">
        <v>335</v>
      </c>
      <c r="K54" s="137"/>
      <c r="L54" s="137"/>
      <c r="M54" s="137"/>
      <c r="N54" s="137"/>
      <c r="O54" s="137"/>
      <c r="P54" s="137"/>
      <c r="Q54" s="137"/>
      <c r="R54" s="137"/>
      <c r="S54" s="137"/>
      <c r="T54" s="138"/>
      <c r="U54" s="140"/>
      <c r="V54" s="139"/>
      <c r="W54" s="139"/>
      <c r="X54" s="139"/>
      <c r="Y54" s="138"/>
      <c r="Z54" s="139"/>
      <c r="AA54" s="139"/>
      <c r="AB54" s="139"/>
      <c r="AC54" s="139"/>
      <c r="AD54" s="137"/>
      <c r="AE54" s="137"/>
      <c r="AF54" s="137"/>
      <c r="AG54" s="137"/>
      <c r="AH54" s="137"/>
      <c r="AI54" s="167"/>
      <c r="AJ54" s="175"/>
      <c r="AK54" s="175"/>
      <c r="AL54" s="175"/>
      <c r="AM54" s="175"/>
      <c r="AN54" s="175"/>
      <c r="AO54" s="175"/>
      <c r="AP54" s="175"/>
      <c r="AQ54" s="11"/>
      <c r="AR54" s="18" t="str">
        <f t="shared" si="0"/>
        <v/>
      </c>
    </row>
    <row r="55" spans="1:44" ht="20.5" customHeight="1">
      <c r="A55" s="11" t="str">
        <f>IF(F55="","",F55&amp;"_"&amp;COUNTIF($F$9:F55,F55))</f>
        <v>4_3</v>
      </c>
      <c r="B55" s="135">
        <f>IF(STUDATA!B52="","",STUDATA!B52)</f>
        <v>47</v>
      </c>
      <c r="C55" s="136" t="str">
        <f>IF(STUDATA!E52="","",STUDATA!E52)</f>
        <v>abc47</v>
      </c>
      <c r="D55" s="136" t="str">
        <f>IF(STUDATA!F52="","",STUDATA!F52)</f>
        <v>xyz47</v>
      </c>
      <c r="E55" s="136" t="str">
        <f>IF(STUDATA!G52="","",STUDATA!G52)</f>
        <v>F</v>
      </c>
      <c r="F55" s="136">
        <f>IF(STUDATA!C52="","",STUDATA!C52)</f>
        <v>4</v>
      </c>
      <c r="G55" s="137" t="s">
        <v>335</v>
      </c>
      <c r="H55" s="137" t="s">
        <v>335</v>
      </c>
      <c r="I55" s="137" t="s">
        <v>335</v>
      </c>
      <c r="J55" s="137" t="s">
        <v>335</v>
      </c>
      <c r="K55" s="137"/>
      <c r="L55" s="137"/>
      <c r="M55" s="137"/>
      <c r="N55" s="137"/>
      <c r="O55" s="137"/>
      <c r="P55" s="137"/>
      <c r="Q55" s="137"/>
      <c r="R55" s="137"/>
      <c r="S55" s="137"/>
      <c r="T55" s="138"/>
      <c r="U55" s="140"/>
      <c r="V55" s="139"/>
      <c r="W55" s="139"/>
      <c r="X55" s="139"/>
      <c r="Y55" s="138"/>
      <c r="Z55" s="139"/>
      <c r="AA55" s="139"/>
      <c r="AB55" s="139"/>
      <c r="AC55" s="139"/>
      <c r="AD55" s="137"/>
      <c r="AE55" s="137"/>
      <c r="AF55" s="137"/>
      <c r="AG55" s="137"/>
      <c r="AH55" s="137"/>
      <c r="AI55" s="167"/>
      <c r="AJ55" s="175"/>
      <c r="AK55" s="175"/>
      <c r="AL55" s="175"/>
      <c r="AM55" s="175"/>
      <c r="AN55" s="175"/>
      <c r="AO55" s="175"/>
      <c r="AP55" s="175"/>
      <c r="AQ55" s="11"/>
      <c r="AR55" s="18" t="str">
        <f t="shared" si="0"/>
        <v/>
      </c>
    </row>
    <row r="56" spans="1:44" ht="20.5" customHeight="1">
      <c r="A56" s="11" t="str">
        <f>IF(F56="","",F56&amp;"_"&amp;COUNTIF($F$9:F56,F56))</f>
        <v>4_4</v>
      </c>
      <c r="B56" s="135">
        <f>IF(STUDATA!B53="","",STUDATA!B53)</f>
        <v>48</v>
      </c>
      <c r="C56" s="136" t="str">
        <f>IF(STUDATA!E53="","",STUDATA!E53)</f>
        <v>abc48</v>
      </c>
      <c r="D56" s="136" t="str">
        <f>IF(STUDATA!F53="","",STUDATA!F53)</f>
        <v>xyz48</v>
      </c>
      <c r="E56" s="136" t="str">
        <f>IF(STUDATA!G53="","",STUDATA!G53)</f>
        <v>M</v>
      </c>
      <c r="F56" s="136">
        <f>IF(STUDATA!C53="","",STUDATA!C53)</f>
        <v>4</v>
      </c>
      <c r="G56" s="137" t="s">
        <v>183</v>
      </c>
      <c r="H56" s="137" t="s">
        <v>335</v>
      </c>
      <c r="I56" s="137" t="s">
        <v>335</v>
      </c>
      <c r="J56" s="137" t="s">
        <v>183</v>
      </c>
      <c r="K56" s="137"/>
      <c r="L56" s="137"/>
      <c r="M56" s="137"/>
      <c r="N56" s="137"/>
      <c r="O56" s="137"/>
      <c r="P56" s="137"/>
      <c r="Q56" s="137"/>
      <c r="R56" s="137"/>
      <c r="S56" s="137"/>
      <c r="T56" s="138"/>
      <c r="U56" s="140"/>
      <c r="V56" s="139"/>
      <c r="W56" s="139"/>
      <c r="X56" s="139"/>
      <c r="Y56" s="138"/>
      <c r="Z56" s="139"/>
      <c r="AA56" s="139"/>
      <c r="AB56" s="139"/>
      <c r="AC56" s="139"/>
      <c r="AD56" s="137"/>
      <c r="AE56" s="137"/>
      <c r="AF56" s="137"/>
      <c r="AG56" s="137"/>
      <c r="AH56" s="137"/>
      <c r="AI56" s="167"/>
      <c r="AJ56" s="175"/>
      <c r="AK56" s="175"/>
      <c r="AL56" s="175"/>
      <c r="AM56" s="175"/>
      <c r="AN56" s="175"/>
      <c r="AO56" s="175"/>
      <c r="AP56" s="175"/>
      <c r="AQ56" s="11"/>
      <c r="AR56" s="18" t="str">
        <f t="shared" si="0"/>
        <v/>
      </c>
    </row>
    <row r="57" spans="1:44" ht="20.5" customHeight="1">
      <c r="A57" s="11" t="str">
        <f>IF(F57="","",F57&amp;"_"&amp;COUNTIF($F$9:F57,F57))</f>
        <v>4_5</v>
      </c>
      <c r="B57" s="135">
        <f>IF(STUDATA!B54="","",STUDATA!B54)</f>
        <v>49</v>
      </c>
      <c r="C57" s="136" t="str">
        <f>IF(STUDATA!E54="","",STUDATA!E54)</f>
        <v>abc49</v>
      </c>
      <c r="D57" s="136" t="str">
        <f>IF(STUDATA!F54="","",STUDATA!F54)</f>
        <v>xyz49</v>
      </c>
      <c r="E57" s="136" t="str">
        <f>IF(STUDATA!G54="","",STUDATA!G54)</f>
        <v>M</v>
      </c>
      <c r="F57" s="136">
        <f>IF(STUDATA!C54="","",STUDATA!C54)</f>
        <v>4</v>
      </c>
      <c r="G57" s="137" t="s">
        <v>183</v>
      </c>
      <c r="H57" s="137" t="s">
        <v>335</v>
      </c>
      <c r="I57" s="137" t="s">
        <v>335</v>
      </c>
      <c r="J57" s="137" t="s">
        <v>183</v>
      </c>
      <c r="K57" s="137"/>
      <c r="L57" s="137"/>
      <c r="M57" s="137"/>
      <c r="N57" s="137"/>
      <c r="O57" s="137"/>
      <c r="P57" s="137"/>
      <c r="Q57" s="137"/>
      <c r="R57" s="137"/>
      <c r="S57" s="137"/>
      <c r="T57" s="138"/>
      <c r="U57" s="139"/>
      <c r="V57" s="139"/>
      <c r="W57" s="139"/>
      <c r="X57" s="139"/>
      <c r="Y57" s="138"/>
      <c r="Z57" s="139"/>
      <c r="AA57" s="139"/>
      <c r="AB57" s="139"/>
      <c r="AC57" s="139"/>
      <c r="AD57" s="137"/>
      <c r="AE57" s="137"/>
      <c r="AF57" s="137"/>
      <c r="AG57" s="137"/>
      <c r="AH57" s="137"/>
      <c r="AI57" s="167"/>
      <c r="AJ57" s="175"/>
      <c r="AK57" s="175"/>
      <c r="AL57" s="175"/>
      <c r="AM57" s="175"/>
      <c r="AN57" s="175"/>
      <c r="AO57" s="175"/>
      <c r="AP57" s="175"/>
      <c r="AQ57" s="11"/>
      <c r="AR57" s="18" t="str">
        <f t="shared" si="0"/>
        <v/>
      </c>
    </row>
    <row r="58" spans="1:44" ht="20.5" customHeight="1">
      <c r="A58" s="11" t="str">
        <f>IF(F58="","",F58&amp;"_"&amp;COUNTIF($F$9:F58,F58))</f>
        <v>4_6</v>
      </c>
      <c r="B58" s="135">
        <f>IF(STUDATA!B55="","",STUDATA!B55)</f>
        <v>50</v>
      </c>
      <c r="C58" s="136" t="str">
        <f>IF(STUDATA!E55="","",STUDATA!E55)</f>
        <v>abc50</v>
      </c>
      <c r="D58" s="136" t="str">
        <f>IF(STUDATA!F55="","",STUDATA!F55)</f>
        <v>xyz50</v>
      </c>
      <c r="E58" s="136" t="str">
        <f>IF(STUDATA!G55="","",STUDATA!G55)</f>
        <v>M</v>
      </c>
      <c r="F58" s="136">
        <f>IF(STUDATA!C55="","",STUDATA!C55)</f>
        <v>4</v>
      </c>
      <c r="G58" s="137" t="s">
        <v>335</v>
      </c>
      <c r="H58" s="137" t="s">
        <v>335</v>
      </c>
      <c r="I58" s="137" t="s">
        <v>335</v>
      </c>
      <c r="J58" s="137" t="s">
        <v>335</v>
      </c>
      <c r="K58" s="137"/>
      <c r="L58" s="137"/>
      <c r="M58" s="137"/>
      <c r="N58" s="137"/>
      <c r="O58" s="137"/>
      <c r="P58" s="137"/>
      <c r="Q58" s="137"/>
      <c r="R58" s="137"/>
      <c r="S58" s="137"/>
      <c r="T58" s="138"/>
      <c r="U58" s="140"/>
      <c r="V58" s="139"/>
      <c r="W58" s="139"/>
      <c r="X58" s="139"/>
      <c r="Y58" s="138"/>
      <c r="Z58" s="139"/>
      <c r="AA58" s="139"/>
      <c r="AB58" s="139"/>
      <c r="AC58" s="139"/>
      <c r="AD58" s="137"/>
      <c r="AE58" s="137"/>
      <c r="AF58" s="137"/>
      <c r="AG58" s="137"/>
      <c r="AH58" s="137"/>
      <c r="AI58" s="167"/>
      <c r="AJ58" s="175"/>
      <c r="AK58" s="175"/>
      <c r="AL58" s="175"/>
      <c r="AM58" s="175"/>
      <c r="AN58" s="175"/>
      <c r="AO58" s="175"/>
      <c r="AP58" s="175"/>
      <c r="AQ58" s="11"/>
      <c r="AR58" s="18" t="str">
        <f t="shared" si="0"/>
        <v/>
      </c>
    </row>
    <row r="59" spans="1:44" ht="20.5" customHeight="1">
      <c r="A59" s="11" t="str">
        <f>IF(F59="","",F59&amp;"_"&amp;COUNTIF($F$9:F59,F59))</f>
        <v>4_7</v>
      </c>
      <c r="B59" s="135">
        <f>IF(STUDATA!B56="","",STUDATA!B56)</f>
        <v>51</v>
      </c>
      <c r="C59" s="136" t="str">
        <f>IF(STUDATA!E56="","",STUDATA!E56)</f>
        <v>abc51</v>
      </c>
      <c r="D59" s="136" t="str">
        <f>IF(STUDATA!F56="","",STUDATA!F56)</f>
        <v>xyz51</v>
      </c>
      <c r="E59" s="136" t="str">
        <f>IF(STUDATA!G56="","",STUDATA!G56)</f>
        <v>F</v>
      </c>
      <c r="F59" s="136">
        <f>IF(STUDATA!C56="","",STUDATA!C56)</f>
        <v>4</v>
      </c>
      <c r="G59" s="137" t="s">
        <v>335</v>
      </c>
      <c r="H59" s="137" t="s">
        <v>335</v>
      </c>
      <c r="I59" s="137" t="s">
        <v>335</v>
      </c>
      <c r="J59" s="137" t="s">
        <v>335</v>
      </c>
      <c r="K59" s="137"/>
      <c r="L59" s="137"/>
      <c r="M59" s="137"/>
      <c r="N59" s="137"/>
      <c r="O59" s="137"/>
      <c r="P59" s="137"/>
      <c r="Q59" s="137"/>
      <c r="R59" s="137"/>
      <c r="S59" s="137"/>
      <c r="T59" s="138"/>
      <c r="U59" s="140"/>
      <c r="V59" s="139"/>
      <c r="W59" s="139"/>
      <c r="X59" s="139"/>
      <c r="Y59" s="138"/>
      <c r="Z59" s="139"/>
      <c r="AA59" s="139"/>
      <c r="AB59" s="139"/>
      <c r="AC59" s="139"/>
      <c r="AD59" s="137"/>
      <c r="AE59" s="137"/>
      <c r="AF59" s="137"/>
      <c r="AG59" s="137"/>
      <c r="AH59" s="137"/>
      <c r="AI59" s="167"/>
      <c r="AJ59" s="175"/>
      <c r="AK59" s="175"/>
      <c r="AL59" s="175"/>
      <c r="AM59" s="175"/>
      <c r="AN59" s="175"/>
      <c r="AO59" s="175"/>
      <c r="AP59" s="175"/>
      <c r="AQ59" s="11"/>
      <c r="AR59" s="18" t="str">
        <f t="shared" si="0"/>
        <v/>
      </c>
    </row>
    <row r="60" spans="1:44" ht="20.5" customHeight="1">
      <c r="A60" s="11" t="str">
        <f>IF(F60="","",F60&amp;"_"&amp;COUNTIF($F$9:F60,F60))</f>
        <v>4_8</v>
      </c>
      <c r="B60" s="135">
        <f>IF(STUDATA!B57="","",STUDATA!B57)</f>
        <v>52</v>
      </c>
      <c r="C60" s="136" t="str">
        <f>IF(STUDATA!E57="","",STUDATA!E57)</f>
        <v>abc52</v>
      </c>
      <c r="D60" s="136" t="str">
        <f>IF(STUDATA!F57="","",STUDATA!F57)</f>
        <v>xyz52</v>
      </c>
      <c r="E60" s="136" t="str">
        <f>IF(STUDATA!G57="","",STUDATA!G57)</f>
        <v>M</v>
      </c>
      <c r="F60" s="136">
        <f>IF(STUDATA!C57="","",STUDATA!C57)</f>
        <v>4</v>
      </c>
      <c r="G60" s="137" t="s">
        <v>335</v>
      </c>
      <c r="H60" s="137" t="s">
        <v>335</v>
      </c>
      <c r="I60" s="137" t="s">
        <v>335</v>
      </c>
      <c r="J60" s="137" t="s">
        <v>335</v>
      </c>
      <c r="K60" s="137"/>
      <c r="L60" s="137"/>
      <c r="M60" s="137"/>
      <c r="N60" s="137"/>
      <c r="O60" s="137"/>
      <c r="P60" s="137"/>
      <c r="Q60" s="137"/>
      <c r="R60" s="137"/>
      <c r="S60" s="137"/>
      <c r="T60" s="138"/>
      <c r="U60" s="140"/>
      <c r="V60" s="139"/>
      <c r="W60" s="139"/>
      <c r="X60" s="139"/>
      <c r="Y60" s="138"/>
      <c r="Z60" s="139"/>
      <c r="AA60" s="139"/>
      <c r="AB60" s="139"/>
      <c r="AC60" s="139"/>
      <c r="AD60" s="137"/>
      <c r="AE60" s="137"/>
      <c r="AF60" s="137"/>
      <c r="AG60" s="137"/>
      <c r="AH60" s="137"/>
      <c r="AI60" s="167"/>
      <c r="AJ60" s="175"/>
      <c r="AK60" s="175"/>
      <c r="AL60" s="175"/>
      <c r="AM60" s="175"/>
      <c r="AN60" s="175"/>
      <c r="AO60" s="175"/>
      <c r="AP60" s="175"/>
      <c r="AQ60" s="11"/>
      <c r="AR60" s="18" t="str">
        <f t="shared" si="0"/>
        <v/>
      </c>
    </row>
    <row r="61" spans="1:44" ht="20.5" customHeight="1">
      <c r="A61" s="11" t="str">
        <f>IF(F61="","",F61&amp;"_"&amp;COUNTIF($F$9:F61,F61))</f>
        <v>4_9</v>
      </c>
      <c r="B61" s="135">
        <f>IF(STUDATA!B58="","",STUDATA!B58)</f>
        <v>53</v>
      </c>
      <c r="C61" s="136" t="str">
        <f>IF(STUDATA!E58="","",STUDATA!E58)</f>
        <v>abc53</v>
      </c>
      <c r="D61" s="136" t="str">
        <f>IF(STUDATA!F58="","",STUDATA!F58)</f>
        <v>xyz53</v>
      </c>
      <c r="E61" s="136" t="str">
        <f>IF(STUDATA!G58="","",STUDATA!G58)</f>
        <v>F</v>
      </c>
      <c r="F61" s="136">
        <f>IF(STUDATA!C58="","",STUDATA!C58)</f>
        <v>4</v>
      </c>
      <c r="G61" s="137" t="s">
        <v>183</v>
      </c>
      <c r="H61" s="137" t="s">
        <v>335</v>
      </c>
      <c r="I61" s="137" t="s">
        <v>335</v>
      </c>
      <c r="J61" s="137" t="s">
        <v>183</v>
      </c>
      <c r="K61" s="137"/>
      <c r="L61" s="137"/>
      <c r="M61" s="137"/>
      <c r="N61" s="137"/>
      <c r="O61" s="137"/>
      <c r="P61" s="137"/>
      <c r="Q61" s="137"/>
      <c r="R61" s="137"/>
      <c r="S61" s="137"/>
      <c r="T61" s="138"/>
      <c r="U61" s="139"/>
      <c r="V61" s="139"/>
      <c r="W61" s="139"/>
      <c r="X61" s="139"/>
      <c r="Y61" s="138"/>
      <c r="Z61" s="139"/>
      <c r="AA61" s="139"/>
      <c r="AB61" s="139"/>
      <c r="AC61" s="139"/>
      <c r="AD61" s="137"/>
      <c r="AE61" s="137"/>
      <c r="AF61" s="137"/>
      <c r="AG61" s="137"/>
      <c r="AH61" s="137"/>
      <c r="AI61" s="167"/>
      <c r="AJ61" s="175"/>
      <c r="AK61" s="175"/>
      <c r="AL61" s="175"/>
      <c r="AM61" s="175"/>
      <c r="AN61" s="175"/>
      <c r="AO61" s="175"/>
      <c r="AP61" s="175"/>
      <c r="AQ61" s="11"/>
      <c r="AR61" s="18" t="str">
        <f t="shared" si="0"/>
        <v/>
      </c>
    </row>
    <row r="62" spans="1:44" ht="20.5" customHeight="1">
      <c r="A62" s="11" t="str">
        <f>IF(F62="","",F62&amp;"_"&amp;COUNTIF($F$9:F62,F62))</f>
        <v>4_10</v>
      </c>
      <c r="B62" s="135">
        <f>IF(STUDATA!B59="","",STUDATA!B59)</f>
        <v>54</v>
      </c>
      <c r="C62" s="136" t="str">
        <f>IF(STUDATA!E59="","",STUDATA!E59)</f>
        <v>abc54</v>
      </c>
      <c r="D62" s="136" t="str">
        <f>IF(STUDATA!F59="","",STUDATA!F59)</f>
        <v>xyz54</v>
      </c>
      <c r="E62" s="136" t="str">
        <f>IF(STUDATA!G59="","",STUDATA!G59)</f>
        <v>F</v>
      </c>
      <c r="F62" s="136">
        <f>IF(STUDATA!C59="","",STUDATA!C59)</f>
        <v>4</v>
      </c>
      <c r="G62" s="137" t="s">
        <v>183</v>
      </c>
      <c r="H62" s="137" t="s">
        <v>335</v>
      </c>
      <c r="I62" s="137" t="s">
        <v>335</v>
      </c>
      <c r="J62" s="137" t="s">
        <v>183</v>
      </c>
      <c r="K62" s="137"/>
      <c r="L62" s="137"/>
      <c r="M62" s="137"/>
      <c r="N62" s="137"/>
      <c r="O62" s="137"/>
      <c r="P62" s="137"/>
      <c r="Q62" s="137"/>
      <c r="R62" s="137"/>
      <c r="S62" s="137"/>
      <c r="T62" s="138"/>
      <c r="U62" s="140"/>
      <c r="V62" s="139"/>
      <c r="W62" s="139"/>
      <c r="X62" s="139"/>
      <c r="Y62" s="138"/>
      <c r="Z62" s="139"/>
      <c r="AA62" s="139"/>
      <c r="AB62" s="139"/>
      <c r="AC62" s="139"/>
      <c r="AD62" s="137"/>
      <c r="AE62" s="137"/>
      <c r="AF62" s="137"/>
      <c r="AG62" s="137"/>
      <c r="AH62" s="137"/>
      <c r="AI62" s="167"/>
      <c r="AJ62" s="175"/>
      <c r="AK62" s="175"/>
      <c r="AL62" s="175"/>
      <c r="AM62" s="175"/>
      <c r="AN62" s="175"/>
      <c r="AO62" s="175"/>
      <c r="AP62" s="175"/>
      <c r="AQ62" s="11"/>
      <c r="AR62" s="18" t="str">
        <f t="shared" si="0"/>
        <v/>
      </c>
    </row>
    <row r="63" spans="1:44" ht="20.5" customHeight="1">
      <c r="A63" s="11" t="str">
        <f>IF(F63="","",F63&amp;"_"&amp;COUNTIF($F$9:F63,F63))</f>
        <v>4_11</v>
      </c>
      <c r="B63" s="135">
        <f>IF(STUDATA!B60="","",STUDATA!B60)</f>
        <v>55</v>
      </c>
      <c r="C63" s="136" t="str">
        <f>IF(STUDATA!E60="","",STUDATA!E60)</f>
        <v>abc55</v>
      </c>
      <c r="D63" s="136" t="str">
        <f>IF(STUDATA!F60="","",STUDATA!F60)</f>
        <v>xyz55</v>
      </c>
      <c r="E63" s="136" t="str">
        <f>IF(STUDATA!G60="","",STUDATA!G60)</f>
        <v>F</v>
      </c>
      <c r="F63" s="136">
        <f>IF(STUDATA!C60="","",STUDATA!C60)</f>
        <v>4</v>
      </c>
      <c r="G63" s="137" t="s">
        <v>335</v>
      </c>
      <c r="H63" s="137" t="s">
        <v>335</v>
      </c>
      <c r="I63" s="137" t="s">
        <v>335</v>
      </c>
      <c r="J63" s="137" t="s">
        <v>335</v>
      </c>
      <c r="K63" s="137"/>
      <c r="L63" s="137"/>
      <c r="M63" s="137"/>
      <c r="N63" s="137"/>
      <c r="O63" s="137"/>
      <c r="P63" s="137"/>
      <c r="Q63" s="137"/>
      <c r="R63" s="137"/>
      <c r="S63" s="137"/>
      <c r="T63" s="138"/>
      <c r="U63" s="140"/>
      <c r="V63" s="139"/>
      <c r="W63" s="139"/>
      <c r="X63" s="139"/>
      <c r="Y63" s="138"/>
      <c r="Z63" s="139"/>
      <c r="AA63" s="139"/>
      <c r="AB63" s="139"/>
      <c r="AC63" s="139"/>
      <c r="AD63" s="137"/>
      <c r="AE63" s="137"/>
      <c r="AF63" s="137"/>
      <c r="AG63" s="137"/>
      <c r="AH63" s="137"/>
      <c r="AI63" s="167"/>
      <c r="AJ63" s="175"/>
      <c r="AK63" s="175"/>
      <c r="AL63" s="175"/>
      <c r="AM63" s="175"/>
      <c r="AN63" s="175"/>
      <c r="AO63" s="175"/>
      <c r="AP63" s="175"/>
      <c r="AQ63" s="11"/>
      <c r="AR63" s="18" t="str">
        <f t="shared" si="0"/>
        <v/>
      </c>
    </row>
    <row r="64" spans="1:44" ht="20.5" customHeight="1">
      <c r="A64" s="11" t="str">
        <f>IF(F64="","",F64&amp;"_"&amp;COUNTIF($F$9:F64,F64))</f>
        <v>4_12</v>
      </c>
      <c r="B64" s="135">
        <f>IF(STUDATA!B61="","",STUDATA!B61)</f>
        <v>56</v>
      </c>
      <c r="C64" s="136" t="str">
        <f>IF(STUDATA!E61="","",STUDATA!E61)</f>
        <v>abc56</v>
      </c>
      <c r="D64" s="136" t="str">
        <f>IF(STUDATA!F61="","",STUDATA!F61)</f>
        <v>xyz56</v>
      </c>
      <c r="E64" s="136" t="str">
        <f>IF(STUDATA!G61="","",STUDATA!G61)</f>
        <v>M</v>
      </c>
      <c r="F64" s="136">
        <f>IF(STUDATA!C61="","",STUDATA!C61)</f>
        <v>4</v>
      </c>
      <c r="G64" s="137" t="s">
        <v>183</v>
      </c>
      <c r="H64" s="137" t="s">
        <v>335</v>
      </c>
      <c r="I64" s="137" t="s">
        <v>335</v>
      </c>
      <c r="J64" s="137" t="s">
        <v>183</v>
      </c>
      <c r="K64" s="137"/>
      <c r="L64" s="137"/>
      <c r="M64" s="137"/>
      <c r="N64" s="137"/>
      <c r="O64" s="137"/>
      <c r="P64" s="137"/>
      <c r="Q64" s="137"/>
      <c r="R64" s="137"/>
      <c r="S64" s="137"/>
      <c r="T64" s="138"/>
      <c r="U64" s="140"/>
      <c r="V64" s="139"/>
      <c r="W64" s="139"/>
      <c r="X64" s="139"/>
      <c r="Y64" s="138"/>
      <c r="Z64" s="139"/>
      <c r="AA64" s="139"/>
      <c r="AB64" s="139"/>
      <c r="AC64" s="139"/>
      <c r="AD64" s="137"/>
      <c r="AE64" s="137"/>
      <c r="AF64" s="137"/>
      <c r="AG64" s="137"/>
      <c r="AH64" s="137"/>
      <c r="AI64" s="167"/>
      <c r="AJ64" s="175"/>
      <c r="AK64" s="175"/>
      <c r="AL64" s="175"/>
      <c r="AM64" s="175"/>
      <c r="AN64" s="175"/>
      <c r="AO64" s="175"/>
      <c r="AP64" s="175"/>
      <c r="AQ64" s="11"/>
      <c r="AR64" s="18" t="str">
        <f t="shared" si="0"/>
        <v/>
      </c>
    </row>
    <row r="65" spans="1:44" ht="20.5" customHeight="1">
      <c r="A65" s="11" t="str">
        <f>IF(F65="","",F65&amp;"_"&amp;COUNTIF($F$9:F65,F65))</f>
        <v>4_13</v>
      </c>
      <c r="B65" s="135">
        <f>IF(STUDATA!B62="","",STUDATA!B62)</f>
        <v>57</v>
      </c>
      <c r="C65" s="136" t="str">
        <f>IF(STUDATA!E62="","",STUDATA!E62)</f>
        <v>abc57</v>
      </c>
      <c r="D65" s="136" t="str">
        <f>IF(STUDATA!F62="","",STUDATA!F62)</f>
        <v>xyz57</v>
      </c>
      <c r="E65" s="136" t="str">
        <f>IF(STUDATA!G62="","",STUDATA!G62)</f>
        <v>F</v>
      </c>
      <c r="F65" s="136">
        <f>IF(STUDATA!C62="","",STUDATA!C62)</f>
        <v>4</v>
      </c>
      <c r="G65" s="137" t="s">
        <v>335</v>
      </c>
      <c r="H65" s="137" t="s">
        <v>335</v>
      </c>
      <c r="I65" s="137" t="s">
        <v>335</v>
      </c>
      <c r="J65" s="137" t="s">
        <v>335</v>
      </c>
      <c r="K65" s="137"/>
      <c r="L65" s="137"/>
      <c r="M65" s="137"/>
      <c r="N65" s="137"/>
      <c r="O65" s="137"/>
      <c r="P65" s="137"/>
      <c r="Q65" s="137"/>
      <c r="R65" s="137"/>
      <c r="S65" s="137"/>
      <c r="T65" s="138"/>
      <c r="U65" s="139"/>
      <c r="V65" s="139"/>
      <c r="W65" s="139"/>
      <c r="X65" s="139"/>
      <c r="Y65" s="138"/>
      <c r="Z65" s="139"/>
      <c r="AA65" s="139"/>
      <c r="AB65" s="139"/>
      <c r="AC65" s="139"/>
      <c r="AD65" s="137"/>
      <c r="AE65" s="137"/>
      <c r="AF65" s="137"/>
      <c r="AG65" s="137"/>
      <c r="AH65" s="137"/>
      <c r="AI65" s="167"/>
      <c r="AJ65" s="175"/>
      <c r="AK65" s="175"/>
      <c r="AL65" s="175"/>
      <c r="AM65" s="175"/>
      <c r="AN65" s="175"/>
      <c r="AO65" s="175"/>
      <c r="AP65" s="175"/>
      <c r="AQ65" s="11"/>
      <c r="AR65" s="18" t="str">
        <f t="shared" si="0"/>
        <v/>
      </c>
    </row>
    <row r="66" spans="1:44" ht="20.5" customHeight="1">
      <c r="A66" s="11" t="str">
        <f>IF(F66="","",F66&amp;"_"&amp;COUNTIF($F$9:F66,F66))</f>
        <v>4_14</v>
      </c>
      <c r="B66" s="135">
        <f>IF(STUDATA!B63="","",STUDATA!B63)</f>
        <v>58</v>
      </c>
      <c r="C66" s="136" t="str">
        <f>IF(STUDATA!E63="","",STUDATA!E63)</f>
        <v>abc58</v>
      </c>
      <c r="D66" s="136" t="str">
        <f>IF(STUDATA!F63="","",STUDATA!F63)</f>
        <v>xyz58</v>
      </c>
      <c r="E66" s="136" t="str">
        <f>IF(STUDATA!G63="","",STUDATA!G63)</f>
        <v>M</v>
      </c>
      <c r="F66" s="136">
        <f>IF(STUDATA!C63="","",STUDATA!C63)</f>
        <v>4</v>
      </c>
      <c r="G66" s="137" t="s">
        <v>335</v>
      </c>
      <c r="H66" s="137" t="s">
        <v>335</v>
      </c>
      <c r="I66" s="137" t="s">
        <v>335</v>
      </c>
      <c r="J66" s="137" t="s">
        <v>335</v>
      </c>
      <c r="K66" s="137"/>
      <c r="L66" s="137"/>
      <c r="M66" s="137"/>
      <c r="N66" s="137"/>
      <c r="O66" s="137"/>
      <c r="P66" s="137"/>
      <c r="Q66" s="137"/>
      <c r="R66" s="137"/>
      <c r="S66" s="137"/>
      <c r="T66" s="138"/>
      <c r="U66" s="140"/>
      <c r="V66" s="139"/>
      <c r="W66" s="139"/>
      <c r="X66" s="139"/>
      <c r="Y66" s="138"/>
      <c r="Z66" s="139"/>
      <c r="AA66" s="139"/>
      <c r="AB66" s="139"/>
      <c r="AC66" s="139"/>
      <c r="AD66" s="137"/>
      <c r="AE66" s="137"/>
      <c r="AF66" s="137"/>
      <c r="AG66" s="137"/>
      <c r="AH66" s="137"/>
      <c r="AI66" s="167"/>
      <c r="AJ66" s="175"/>
      <c r="AK66" s="175"/>
      <c r="AL66" s="175"/>
      <c r="AM66" s="175"/>
      <c r="AN66" s="175"/>
      <c r="AO66" s="175"/>
      <c r="AP66" s="175"/>
      <c r="AQ66" s="11"/>
      <c r="AR66" s="18" t="str">
        <f t="shared" si="0"/>
        <v/>
      </c>
    </row>
    <row r="67" spans="1:44" ht="20.5" customHeight="1">
      <c r="A67" s="11" t="str">
        <f>IF(F67="","",F67&amp;"_"&amp;COUNTIF($F$9:F67,F67))</f>
        <v>4_15</v>
      </c>
      <c r="B67" s="135">
        <f>IF(STUDATA!B64="","",STUDATA!B64)</f>
        <v>59</v>
      </c>
      <c r="C67" s="136" t="str">
        <f>IF(STUDATA!E64="","",STUDATA!E64)</f>
        <v>abc59</v>
      </c>
      <c r="D67" s="136" t="str">
        <f>IF(STUDATA!F64="","",STUDATA!F64)</f>
        <v>xyz59</v>
      </c>
      <c r="E67" s="136" t="str">
        <f>IF(STUDATA!G64="","",STUDATA!G64)</f>
        <v>M</v>
      </c>
      <c r="F67" s="136">
        <f>IF(STUDATA!C64="","",STUDATA!C64)</f>
        <v>4</v>
      </c>
      <c r="G67" s="137" t="s">
        <v>335</v>
      </c>
      <c r="H67" s="137" t="s">
        <v>335</v>
      </c>
      <c r="I67" s="137" t="s">
        <v>335</v>
      </c>
      <c r="J67" s="137" t="s">
        <v>335</v>
      </c>
      <c r="K67" s="137"/>
      <c r="L67" s="137"/>
      <c r="M67" s="137"/>
      <c r="N67" s="137"/>
      <c r="O67" s="137"/>
      <c r="P67" s="137"/>
      <c r="Q67" s="137"/>
      <c r="R67" s="137"/>
      <c r="S67" s="137"/>
      <c r="T67" s="138"/>
      <c r="U67" s="140"/>
      <c r="V67" s="139"/>
      <c r="W67" s="139"/>
      <c r="X67" s="139"/>
      <c r="Y67" s="138"/>
      <c r="Z67" s="139"/>
      <c r="AA67" s="139"/>
      <c r="AB67" s="139"/>
      <c r="AC67" s="139"/>
      <c r="AD67" s="137"/>
      <c r="AE67" s="137"/>
      <c r="AF67" s="137"/>
      <c r="AG67" s="137"/>
      <c r="AH67" s="137"/>
      <c r="AI67" s="167"/>
      <c r="AJ67" s="175"/>
      <c r="AK67" s="175"/>
      <c r="AL67" s="175"/>
      <c r="AM67" s="175"/>
      <c r="AN67" s="175"/>
      <c r="AO67" s="175"/>
      <c r="AP67" s="175"/>
      <c r="AQ67" s="11"/>
      <c r="AR67" s="18" t="str">
        <f t="shared" si="0"/>
        <v/>
      </c>
    </row>
    <row r="68" spans="1:44" ht="20.5" customHeight="1">
      <c r="A68" s="11" t="str">
        <f>IF(F68="","",F68&amp;"_"&amp;COUNTIF($F$9:F68,F68))</f>
        <v>4_16</v>
      </c>
      <c r="B68" s="135">
        <f>IF(STUDATA!B65="","",STUDATA!B65)</f>
        <v>60</v>
      </c>
      <c r="C68" s="136" t="str">
        <f>IF(STUDATA!E65="","",STUDATA!E65)</f>
        <v>abc60</v>
      </c>
      <c r="D68" s="136" t="str">
        <f>IF(STUDATA!F65="","",STUDATA!F65)</f>
        <v>xyz60</v>
      </c>
      <c r="E68" s="136" t="str">
        <f>IF(STUDATA!G65="","",STUDATA!G65)</f>
        <v>M</v>
      </c>
      <c r="F68" s="136">
        <f>IF(STUDATA!C65="","",STUDATA!C65)</f>
        <v>4</v>
      </c>
      <c r="G68" s="137" t="s">
        <v>335</v>
      </c>
      <c r="H68" s="137" t="s">
        <v>335</v>
      </c>
      <c r="I68" s="137" t="s">
        <v>335</v>
      </c>
      <c r="J68" s="137" t="s">
        <v>335</v>
      </c>
      <c r="K68" s="137"/>
      <c r="L68" s="137"/>
      <c r="M68" s="137"/>
      <c r="N68" s="137"/>
      <c r="O68" s="137"/>
      <c r="P68" s="137"/>
      <c r="Q68" s="137"/>
      <c r="R68" s="137"/>
      <c r="S68" s="137"/>
      <c r="T68" s="138"/>
      <c r="U68" s="140"/>
      <c r="V68" s="139"/>
      <c r="W68" s="139"/>
      <c r="X68" s="139"/>
      <c r="Y68" s="138"/>
      <c r="Z68" s="139"/>
      <c r="AA68" s="139"/>
      <c r="AB68" s="139"/>
      <c r="AC68" s="139"/>
      <c r="AD68" s="137"/>
      <c r="AE68" s="137"/>
      <c r="AF68" s="137"/>
      <c r="AG68" s="137"/>
      <c r="AH68" s="137"/>
      <c r="AI68" s="167"/>
      <c r="AJ68" s="175"/>
      <c r="AK68" s="175"/>
      <c r="AL68" s="175"/>
      <c r="AM68" s="175"/>
      <c r="AN68" s="175"/>
      <c r="AO68" s="175"/>
      <c r="AP68" s="175"/>
      <c r="AQ68" s="11"/>
      <c r="AR68" s="18" t="str">
        <f t="shared" si="0"/>
        <v/>
      </c>
    </row>
    <row r="69" spans="1:44" ht="20.5" customHeight="1">
      <c r="A69" s="11" t="str">
        <f>IF(F69="","",F69&amp;"_"&amp;COUNTIF($F$9:F69,F69))</f>
        <v>5_1</v>
      </c>
      <c r="B69" s="135">
        <f>IF(STUDATA!B66="","",STUDATA!B66)</f>
        <v>61</v>
      </c>
      <c r="C69" s="136" t="str">
        <f>IF(STUDATA!E66="","",STUDATA!E66)</f>
        <v>abc61</v>
      </c>
      <c r="D69" s="136" t="str">
        <f>IF(STUDATA!F66="","",STUDATA!F66)</f>
        <v>xyz61</v>
      </c>
      <c r="E69" s="136" t="str">
        <f>IF(STUDATA!G66="","",STUDATA!G66)</f>
        <v>F</v>
      </c>
      <c r="F69" s="136">
        <f>IF(STUDATA!C66="","",STUDATA!C66)</f>
        <v>5</v>
      </c>
      <c r="G69" s="137" t="s">
        <v>183</v>
      </c>
      <c r="H69" s="137" t="s">
        <v>335</v>
      </c>
      <c r="I69" s="137" t="s">
        <v>335</v>
      </c>
      <c r="J69" s="137" t="s">
        <v>183</v>
      </c>
      <c r="K69" s="137"/>
      <c r="L69" s="137"/>
      <c r="M69" s="137"/>
      <c r="N69" s="137"/>
      <c r="O69" s="137"/>
      <c r="P69" s="137"/>
      <c r="Q69" s="137"/>
      <c r="R69" s="137"/>
      <c r="S69" s="137"/>
      <c r="T69" s="138"/>
      <c r="U69" s="139"/>
      <c r="V69" s="139"/>
      <c r="W69" s="139"/>
      <c r="X69" s="139"/>
      <c r="Y69" s="138"/>
      <c r="Z69" s="139"/>
      <c r="AA69" s="139"/>
      <c r="AB69" s="139"/>
      <c r="AC69" s="139"/>
      <c r="AD69" s="137"/>
      <c r="AE69" s="137"/>
      <c r="AF69" s="137"/>
      <c r="AG69" s="137"/>
      <c r="AH69" s="137"/>
      <c r="AI69" s="167"/>
      <c r="AJ69" s="175"/>
      <c r="AK69" s="175"/>
      <c r="AL69" s="175"/>
      <c r="AM69" s="175"/>
      <c r="AN69" s="175"/>
      <c r="AO69" s="175"/>
      <c r="AP69" s="175"/>
      <c r="AQ69" s="11"/>
      <c r="AR69" s="18" t="str">
        <f t="shared" si="0"/>
        <v/>
      </c>
    </row>
    <row r="70" spans="1:44" ht="20.5" customHeight="1">
      <c r="A70" s="11" t="str">
        <f>IF(F70="","",F70&amp;"_"&amp;COUNTIF($F$9:F70,F70))</f>
        <v>5_2</v>
      </c>
      <c r="B70" s="135">
        <f>IF(STUDATA!B67="","",STUDATA!B67)</f>
        <v>62</v>
      </c>
      <c r="C70" s="136" t="str">
        <f>IF(STUDATA!E67="","",STUDATA!E67)</f>
        <v>abc62</v>
      </c>
      <c r="D70" s="136" t="str">
        <f>IF(STUDATA!F67="","",STUDATA!F67)</f>
        <v>xyz62</v>
      </c>
      <c r="E70" s="136" t="str">
        <f>IF(STUDATA!G67="","",STUDATA!G67)</f>
        <v>M</v>
      </c>
      <c r="F70" s="136">
        <f>IF(STUDATA!C67="","",STUDATA!C67)</f>
        <v>5</v>
      </c>
      <c r="G70" s="137" t="s">
        <v>335</v>
      </c>
      <c r="H70" s="137" t="s">
        <v>335</v>
      </c>
      <c r="I70" s="137" t="s">
        <v>335</v>
      </c>
      <c r="J70" s="137" t="s">
        <v>335</v>
      </c>
      <c r="K70" s="137"/>
      <c r="L70" s="137"/>
      <c r="M70" s="137"/>
      <c r="N70" s="137"/>
      <c r="O70" s="137"/>
      <c r="P70" s="137"/>
      <c r="Q70" s="137"/>
      <c r="R70" s="137"/>
      <c r="S70" s="137"/>
      <c r="T70" s="138"/>
      <c r="U70" s="140"/>
      <c r="V70" s="139"/>
      <c r="W70" s="139"/>
      <c r="X70" s="139"/>
      <c r="Y70" s="138"/>
      <c r="Z70" s="139"/>
      <c r="AA70" s="139"/>
      <c r="AB70" s="139"/>
      <c r="AC70" s="139"/>
      <c r="AD70" s="137"/>
      <c r="AE70" s="137"/>
      <c r="AF70" s="137"/>
      <c r="AG70" s="137"/>
      <c r="AH70" s="137"/>
      <c r="AI70" s="167"/>
      <c r="AJ70" s="175"/>
      <c r="AK70" s="175"/>
      <c r="AL70" s="175"/>
      <c r="AM70" s="175"/>
      <c r="AN70" s="175"/>
      <c r="AO70" s="175"/>
      <c r="AP70" s="175"/>
      <c r="AQ70" s="11"/>
      <c r="AR70" s="18" t="str">
        <f t="shared" si="0"/>
        <v/>
      </c>
    </row>
    <row r="71" spans="1:44" ht="20.5" customHeight="1">
      <c r="A71" s="11" t="str">
        <f>IF(F71="","",F71&amp;"_"&amp;COUNTIF($F$9:F71,F71))</f>
        <v>5_3</v>
      </c>
      <c r="B71" s="135">
        <f>IF(STUDATA!B68="","",STUDATA!B68)</f>
        <v>63</v>
      </c>
      <c r="C71" s="136" t="str">
        <f>IF(STUDATA!E68="","",STUDATA!E68)</f>
        <v>abc63</v>
      </c>
      <c r="D71" s="136" t="str">
        <f>IF(STUDATA!F68="","",STUDATA!F68)</f>
        <v>xyz63</v>
      </c>
      <c r="E71" s="136" t="str">
        <f>IF(STUDATA!G68="","",STUDATA!G68)</f>
        <v>F</v>
      </c>
      <c r="F71" s="136">
        <f>IF(STUDATA!C68="","",STUDATA!C68)</f>
        <v>5</v>
      </c>
      <c r="G71" s="137" t="s">
        <v>183</v>
      </c>
      <c r="H71" s="137" t="s">
        <v>335</v>
      </c>
      <c r="I71" s="137" t="s">
        <v>335</v>
      </c>
      <c r="J71" s="137" t="s">
        <v>183</v>
      </c>
      <c r="K71" s="137"/>
      <c r="L71" s="137"/>
      <c r="M71" s="137"/>
      <c r="N71" s="137"/>
      <c r="O71" s="137"/>
      <c r="P71" s="137"/>
      <c r="Q71" s="137"/>
      <c r="R71" s="137"/>
      <c r="S71" s="137"/>
      <c r="T71" s="138"/>
      <c r="U71" s="140"/>
      <c r="V71" s="139"/>
      <c r="W71" s="139"/>
      <c r="X71" s="139"/>
      <c r="Y71" s="138"/>
      <c r="Z71" s="139"/>
      <c r="AA71" s="139"/>
      <c r="AB71" s="139"/>
      <c r="AC71" s="139"/>
      <c r="AD71" s="137"/>
      <c r="AE71" s="137"/>
      <c r="AF71" s="137"/>
      <c r="AG71" s="137"/>
      <c r="AH71" s="137"/>
      <c r="AI71" s="167"/>
      <c r="AJ71" s="175"/>
      <c r="AK71" s="175"/>
      <c r="AL71" s="175"/>
      <c r="AM71" s="175"/>
      <c r="AN71" s="175"/>
      <c r="AO71" s="175"/>
      <c r="AP71" s="175"/>
      <c r="AQ71" s="11"/>
      <c r="AR71" s="18" t="str">
        <f t="shared" si="0"/>
        <v/>
      </c>
    </row>
    <row r="72" spans="1:44" ht="20.5" customHeight="1">
      <c r="A72" s="11" t="str">
        <f>IF(F72="","",F72&amp;"_"&amp;COUNTIF($F$9:F72,F72))</f>
        <v>5_4</v>
      </c>
      <c r="B72" s="135">
        <f>IF(STUDATA!B69="","",STUDATA!B69)</f>
        <v>64</v>
      </c>
      <c r="C72" s="136" t="str">
        <f>IF(STUDATA!E69="","",STUDATA!E69)</f>
        <v>abc64</v>
      </c>
      <c r="D72" s="136" t="str">
        <f>IF(STUDATA!F69="","",STUDATA!F69)</f>
        <v>xyz64</v>
      </c>
      <c r="E72" s="136" t="str">
        <f>IF(STUDATA!G69="","",STUDATA!G69)</f>
        <v>M</v>
      </c>
      <c r="F72" s="136">
        <f>IF(STUDATA!C69="","",STUDATA!C69)</f>
        <v>5</v>
      </c>
      <c r="G72" s="137" t="s">
        <v>335</v>
      </c>
      <c r="H72" s="137" t="s">
        <v>335</v>
      </c>
      <c r="I72" s="137" t="s">
        <v>335</v>
      </c>
      <c r="J72" s="137" t="s">
        <v>335</v>
      </c>
      <c r="K72" s="137"/>
      <c r="L72" s="137"/>
      <c r="M72" s="137"/>
      <c r="N72" s="137"/>
      <c r="O72" s="137"/>
      <c r="P72" s="137"/>
      <c r="Q72" s="137"/>
      <c r="R72" s="137"/>
      <c r="S72" s="137"/>
      <c r="T72" s="138"/>
      <c r="U72" s="140"/>
      <c r="V72" s="139"/>
      <c r="W72" s="139"/>
      <c r="X72" s="139"/>
      <c r="Y72" s="138"/>
      <c r="Z72" s="139"/>
      <c r="AA72" s="139"/>
      <c r="AB72" s="139"/>
      <c r="AC72" s="139"/>
      <c r="AD72" s="137"/>
      <c r="AE72" s="137"/>
      <c r="AF72" s="137"/>
      <c r="AG72" s="137"/>
      <c r="AH72" s="137"/>
      <c r="AI72" s="167"/>
      <c r="AJ72" s="175"/>
      <c r="AK72" s="175"/>
      <c r="AL72" s="175"/>
      <c r="AM72" s="175"/>
      <c r="AN72" s="175"/>
      <c r="AO72" s="175"/>
      <c r="AP72" s="175"/>
      <c r="AQ72" s="11"/>
      <c r="AR72" s="18" t="str">
        <f t="shared" si="0"/>
        <v/>
      </c>
    </row>
    <row r="73" spans="1:44" ht="20.5" customHeight="1">
      <c r="A73" s="11" t="str">
        <f>IF(F73="","",F73&amp;"_"&amp;COUNTIF($F$9:F73,F73))</f>
        <v>5_5</v>
      </c>
      <c r="B73" s="135">
        <f>IF(STUDATA!B70="","",STUDATA!B70)</f>
        <v>65</v>
      </c>
      <c r="C73" s="136" t="str">
        <f>IF(STUDATA!E70="","",STUDATA!E70)</f>
        <v>abc65</v>
      </c>
      <c r="D73" s="136" t="str">
        <f>IF(STUDATA!F70="","",STUDATA!F70)</f>
        <v>xyz65</v>
      </c>
      <c r="E73" s="136" t="str">
        <f>IF(STUDATA!G70="","",STUDATA!G70)</f>
        <v>F</v>
      </c>
      <c r="F73" s="136">
        <f>IF(STUDATA!C70="","",STUDATA!C70)</f>
        <v>5</v>
      </c>
      <c r="G73" s="137" t="s">
        <v>183</v>
      </c>
      <c r="H73" s="137" t="s">
        <v>335</v>
      </c>
      <c r="I73" s="137" t="s">
        <v>335</v>
      </c>
      <c r="J73" s="137" t="s">
        <v>183</v>
      </c>
      <c r="K73" s="137"/>
      <c r="L73" s="137"/>
      <c r="M73" s="137"/>
      <c r="N73" s="137"/>
      <c r="O73" s="137"/>
      <c r="P73" s="137"/>
      <c r="Q73" s="137"/>
      <c r="R73" s="137"/>
      <c r="S73" s="137"/>
      <c r="T73" s="138"/>
      <c r="U73" s="139"/>
      <c r="V73" s="139"/>
      <c r="W73" s="139"/>
      <c r="X73" s="139"/>
      <c r="Y73" s="138"/>
      <c r="Z73" s="139"/>
      <c r="AA73" s="139"/>
      <c r="AB73" s="139"/>
      <c r="AC73" s="139"/>
      <c r="AD73" s="137"/>
      <c r="AE73" s="137"/>
      <c r="AF73" s="137"/>
      <c r="AG73" s="137"/>
      <c r="AH73" s="137"/>
      <c r="AI73" s="167"/>
      <c r="AJ73" s="175"/>
      <c r="AK73" s="175"/>
      <c r="AL73" s="175"/>
      <c r="AM73" s="175"/>
      <c r="AN73" s="175"/>
      <c r="AO73" s="175"/>
      <c r="AP73" s="175"/>
      <c r="AQ73" s="11"/>
      <c r="AR73" s="18" t="str">
        <f t="shared" si="0"/>
        <v/>
      </c>
    </row>
    <row r="74" spans="1:44" ht="20.5" customHeight="1">
      <c r="A74" s="11" t="str">
        <f>IF(F74="","",F74&amp;"_"&amp;COUNTIF($F$9:F74,F74))</f>
        <v>5_6</v>
      </c>
      <c r="B74" s="135">
        <f>IF(STUDATA!B71="","",STUDATA!B71)</f>
        <v>66</v>
      </c>
      <c r="C74" s="136" t="str">
        <f>IF(STUDATA!E71="","",STUDATA!E71)</f>
        <v>abc66</v>
      </c>
      <c r="D74" s="136" t="str">
        <f>IF(STUDATA!F71="","",STUDATA!F71)</f>
        <v>xyz66</v>
      </c>
      <c r="E74" s="136" t="str">
        <f>IF(STUDATA!G71="","",STUDATA!G71)</f>
        <v>F</v>
      </c>
      <c r="F74" s="136">
        <f>IF(STUDATA!C71="","",STUDATA!C71)</f>
        <v>5</v>
      </c>
      <c r="G74" s="137" t="s">
        <v>335</v>
      </c>
      <c r="H74" s="137" t="s">
        <v>335</v>
      </c>
      <c r="I74" s="137" t="s">
        <v>335</v>
      </c>
      <c r="J74" s="137" t="s">
        <v>335</v>
      </c>
      <c r="K74" s="137"/>
      <c r="L74" s="137"/>
      <c r="M74" s="137"/>
      <c r="N74" s="137"/>
      <c r="O74" s="137"/>
      <c r="P74" s="137"/>
      <c r="Q74" s="137"/>
      <c r="R74" s="137"/>
      <c r="S74" s="137"/>
      <c r="T74" s="138"/>
      <c r="U74" s="140"/>
      <c r="V74" s="139"/>
      <c r="W74" s="139"/>
      <c r="X74" s="139"/>
      <c r="Y74" s="138"/>
      <c r="Z74" s="139"/>
      <c r="AA74" s="139"/>
      <c r="AB74" s="139"/>
      <c r="AC74" s="139"/>
      <c r="AD74" s="137"/>
      <c r="AE74" s="137"/>
      <c r="AF74" s="137"/>
      <c r="AG74" s="137"/>
      <c r="AH74" s="137"/>
      <c r="AI74" s="167"/>
      <c r="AJ74" s="175"/>
      <c r="AK74" s="175"/>
      <c r="AL74" s="175"/>
      <c r="AM74" s="175"/>
      <c r="AN74" s="175"/>
      <c r="AO74" s="175"/>
      <c r="AP74" s="175"/>
      <c r="AQ74" s="11"/>
      <c r="AR74" s="18" t="str">
        <f aca="true" t="shared" si="1" ref="AR74:AR137">IF(S74="","",IF(S74="NO",0,1))</f>
        <v/>
      </c>
    </row>
    <row r="75" spans="1:44" ht="20.5" customHeight="1">
      <c r="A75" s="11" t="str">
        <f>IF(F75="","",F75&amp;"_"&amp;COUNTIF($F$9:F75,F75))</f>
        <v>5_7</v>
      </c>
      <c r="B75" s="135">
        <f>IF(STUDATA!B72="","",STUDATA!B72)</f>
        <v>67</v>
      </c>
      <c r="C75" s="136" t="str">
        <f>IF(STUDATA!E72="","",STUDATA!E72)</f>
        <v>abc67</v>
      </c>
      <c r="D75" s="136" t="str">
        <f>IF(STUDATA!F72="","",STUDATA!F72)</f>
        <v>xyz67</v>
      </c>
      <c r="E75" s="136" t="str">
        <f>IF(STUDATA!G72="","",STUDATA!G72)</f>
        <v>F</v>
      </c>
      <c r="F75" s="136">
        <f>IF(STUDATA!C72="","",STUDATA!C72)</f>
        <v>5</v>
      </c>
      <c r="G75" s="137" t="s">
        <v>183</v>
      </c>
      <c r="H75" s="137" t="s">
        <v>335</v>
      </c>
      <c r="I75" s="137" t="s">
        <v>335</v>
      </c>
      <c r="J75" s="137" t="s">
        <v>183</v>
      </c>
      <c r="K75" s="137"/>
      <c r="L75" s="137"/>
      <c r="M75" s="137"/>
      <c r="N75" s="137"/>
      <c r="O75" s="137"/>
      <c r="P75" s="137"/>
      <c r="Q75" s="137"/>
      <c r="R75" s="137"/>
      <c r="S75" s="137"/>
      <c r="T75" s="138"/>
      <c r="U75" s="140"/>
      <c r="V75" s="139"/>
      <c r="W75" s="139"/>
      <c r="X75" s="139"/>
      <c r="Y75" s="138"/>
      <c r="Z75" s="139"/>
      <c r="AA75" s="139"/>
      <c r="AB75" s="139"/>
      <c r="AC75" s="139"/>
      <c r="AD75" s="137"/>
      <c r="AE75" s="137"/>
      <c r="AF75" s="137"/>
      <c r="AG75" s="137"/>
      <c r="AH75" s="137"/>
      <c r="AI75" s="167"/>
      <c r="AJ75" s="175"/>
      <c r="AK75" s="175"/>
      <c r="AL75" s="175"/>
      <c r="AM75" s="175"/>
      <c r="AN75" s="175"/>
      <c r="AO75" s="175"/>
      <c r="AP75" s="175"/>
      <c r="AQ75" s="11"/>
      <c r="AR75" s="18" t="str">
        <f t="shared" si="1"/>
        <v/>
      </c>
    </row>
    <row r="76" spans="1:44" ht="20.5" customHeight="1">
      <c r="A76" s="11" t="str">
        <f>IF(F76="","",F76&amp;"_"&amp;COUNTIF($F$9:F76,F76))</f>
        <v>5_8</v>
      </c>
      <c r="B76" s="135">
        <f>IF(STUDATA!B73="","",STUDATA!B73)</f>
        <v>68</v>
      </c>
      <c r="C76" s="136" t="str">
        <f>IF(STUDATA!E73="","",STUDATA!E73)</f>
        <v>abc68</v>
      </c>
      <c r="D76" s="136" t="str">
        <f>IF(STUDATA!F73="","",STUDATA!F73)</f>
        <v>xyz68</v>
      </c>
      <c r="E76" s="136" t="str">
        <f>IF(STUDATA!G73="","",STUDATA!G73)</f>
        <v>M</v>
      </c>
      <c r="F76" s="136">
        <f>IF(STUDATA!C73="","",STUDATA!C73)</f>
        <v>5</v>
      </c>
      <c r="G76" s="137" t="s">
        <v>335</v>
      </c>
      <c r="H76" s="137" t="s">
        <v>335</v>
      </c>
      <c r="I76" s="137" t="s">
        <v>335</v>
      </c>
      <c r="J76" s="137" t="s">
        <v>335</v>
      </c>
      <c r="K76" s="137"/>
      <c r="L76" s="137"/>
      <c r="M76" s="137"/>
      <c r="N76" s="137"/>
      <c r="O76" s="137"/>
      <c r="P76" s="137"/>
      <c r="Q76" s="137"/>
      <c r="R76" s="137"/>
      <c r="S76" s="137"/>
      <c r="T76" s="138"/>
      <c r="U76" s="140"/>
      <c r="V76" s="139"/>
      <c r="W76" s="139"/>
      <c r="X76" s="139"/>
      <c r="Y76" s="138"/>
      <c r="Z76" s="139"/>
      <c r="AA76" s="139"/>
      <c r="AB76" s="139"/>
      <c r="AC76" s="139"/>
      <c r="AD76" s="137"/>
      <c r="AE76" s="137"/>
      <c r="AF76" s="137"/>
      <c r="AG76" s="137"/>
      <c r="AH76" s="137"/>
      <c r="AI76" s="167"/>
      <c r="AJ76" s="175"/>
      <c r="AK76" s="175"/>
      <c r="AL76" s="175"/>
      <c r="AM76" s="175"/>
      <c r="AN76" s="175"/>
      <c r="AO76" s="175"/>
      <c r="AP76" s="175"/>
      <c r="AQ76" s="11"/>
      <c r="AR76" s="18" t="str">
        <f t="shared" si="1"/>
        <v/>
      </c>
    </row>
    <row r="77" spans="1:44" ht="20.5" customHeight="1">
      <c r="A77" s="11" t="str">
        <f>IF(F77="","",F77&amp;"_"&amp;COUNTIF($F$9:F77,F77))</f>
        <v>5_9</v>
      </c>
      <c r="B77" s="135">
        <f>IF(STUDATA!B74="","",STUDATA!B74)</f>
        <v>69</v>
      </c>
      <c r="C77" s="136" t="str">
        <f>IF(STUDATA!E74="","",STUDATA!E74)</f>
        <v>abc69</v>
      </c>
      <c r="D77" s="136" t="str">
        <f>IF(STUDATA!F74="","",STUDATA!F74)</f>
        <v>xyz69</v>
      </c>
      <c r="E77" s="136" t="str">
        <f>IF(STUDATA!G74="","",STUDATA!G74)</f>
        <v>M</v>
      </c>
      <c r="F77" s="136">
        <f>IF(STUDATA!C74="","",STUDATA!C74)</f>
        <v>5</v>
      </c>
      <c r="G77" s="137" t="s">
        <v>335</v>
      </c>
      <c r="H77" s="137" t="s">
        <v>335</v>
      </c>
      <c r="I77" s="137" t="s">
        <v>335</v>
      </c>
      <c r="J77" s="137" t="s">
        <v>335</v>
      </c>
      <c r="K77" s="137"/>
      <c r="L77" s="137"/>
      <c r="M77" s="137"/>
      <c r="N77" s="137"/>
      <c r="O77" s="137"/>
      <c r="P77" s="137"/>
      <c r="Q77" s="137"/>
      <c r="R77" s="137"/>
      <c r="S77" s="137"/>
      <c r="T77" s="138"/>
      <c r="U77" s="139"/>
      <c r="V77" s="139"/>
      <c r="W77" s="139"/>
      <c r="X77" s="139"/>
      <c r="Y77" s="138"/>
      <c r="Z77" s="139"/>
      <c r="AA77" s="139"/>
      <c r="AB77" s="139"/>
      <c r="AC77" s="139"/>
      <c r="AD77" s="137"/>
      <c r="AE77" s="137"/>
      <c r="AF77" s="137"/>
      <c r="AG77" s="137"/>
      <c r="AH77" s="137"/>
      <c r="AI77" s="167"/>
      <c r="AJ77" s="175"/>
      <c r="AK77" s="175"/>
      <c r="AL77" s="175"/>
      <c r="AM77" s="175"/>
      <c r="AN77" s="175"/>
      <c r="AO77" s="175"/>
      <c r="AP77" s="175"/>
      <c r="AQ77" s="11"/>
      <c r="AR77" s="18" t="str">
        <f t="shared" si="1"/>
        <v/>
      </c>
    </row>
    <row r="78" spans="1:44" ht="20.5" customHeight="1">
      <c r="A78" s="11" t="str">
        <f>IF(F78="","",F78&amp;"_"&amp;COUNTIF($F$9:F78,F78))</f>
        <v>5_10</v>
      </c>
      <c r="B78" s="135">
        <f>IF(STUDATA!B75="","",STUDATA!B75)</f>
        <v>70</v>
      </c>
      <c r="C78" s="136" t="str">
        <f>IF(STUDATA!E75="","",STUDATA!E75)</f>
        <v>abc70</v>
      </c>
      <c r="D78" s="136" t="str">
        <f>IF(STUDATA!F75="","",STUDATA!F75)</f>
        <v>xyz70</v>
      </c>
      <c r="E78" s="136" t="str">
        <f>IF(STUDATA!G75="","",STUDATA!G75)</f>
        <v>M</v>
      </c>
      <c r="F78" s="136">
        <f>IF(STUDATA!C75="","",STUDATA!C75)</f>
        <v>5</v>
      </c>
      <c r="G78" s="137" t="s">
        <v>183</v>
      </c>
      <c r="H78" s="137" t="s">
        <v>335</v>
      </c>
      <c r="I78" s="137" t="s">
        <v>335</v>
      </c>
      <c r="J78" s="137" t="s">
        <v>183</v>
      </c>
      <c r="K78" s="137"/>
      <c r="L78" s="137"/>
      <c r="M78" s="137"/>
      <c r="N78" s="137"/>
      <c r="O78" s="137"/>
      <c r="P78" s="137"/>
      <c r="Q78" s="137"/>
      <c r="R78" s="137"/>
      <c r="S78" s="137"/>
      <c r="T78" s="138"/>
      <c r="U78" s="140"/>
      <c r="V78" s="139"/>
      <c r="W78" s="139"/>
      <c r="X78" s="139"/>
      <c r="Y78" s="138"/>
      <c r="Z78" s="139"/>
      <c r="AA78" s="139"/>
      <c r="AB78" s="139"/>
      <c r="AC78" s="139"/>
      <c r="AD78" s="137"/>
      <c r="AE78" s="137"/>
      <c r="AF78" s="137"/>
      <c r="AG78" s="137"/>
      <c r="AH78" s="137"/>
      <c r="AI78" s="167"/>
      <c r="AJ78" s="175"/>
      <c r="AK78" s="175"/>
      <c r="AL78" s="175"/>
      <c r="AM78" s="175"/>
      <c r="AN78" s="175"/>
      <c r="AO78" s="175"/>
      <c r="AP78" s="175"/>
      <c r="AQ78" s="11"/>
      <c r="AR78" s="18" t="str">
        <f t="shared" si="1"/>
        <v/>
      </c>
    </row>
    <row r="79" spans="1:44" ht="20.5" customHeight="1">
      <c r="A79" s="11" t="str">
        <f>IF(F79="","",F79&amp;"_"&amp;COUNTIF($F$9:F79,F79))</f>
        <v>5_11</v>
      </c>
      <c r="B79" s="135">
        <f>IF(STUDATA!B76="","",STUDATA!B76)</f>
        <v>71</v>
      </c>
      <c r="C79" s="136" t="str">
        <f>IF(STUDATA!E76="","",STUDATA!E76)</f>
        <v>abc71</v>
      </c>
      <c r="D79" s="136" t="str">
        <f>IF(STUDATA!F76="","",STUDATA!F76)</f>
        <v>xyz71</v>
      </c>
      <c r="E79" s="136" t="str">
        <f>IF(STUDATA!G76="","",STUDATA!G76)</f>
        <v>F</v>
      </c>
      <c r="F79" s="136">
        <f>IF(STUDATA!C76="","",STUDATA!C76)</f>
        <v>5</v>
      </c>
      <c r="G79" s="137" t="s">
        <v>335</v>
      </c>
      <c r="H79" s="137" t="s">
        <v>335</v>
      </c>
      <c r="I79" s="137" t="s">
        <v>335</v>
      </c>
      <c r="J79" s="137" t="s">
        <v>335</v>
      </c>
      <c r="K79" s="137"/>
      <c r="L79" s="137"/>
      <c r="M79" s="137"/>
      <c r="N79" s="137"/>
      <c r="O79" s="137"/>
      <c r="P79" s="137"/>
      <c r="Q79" s="137"/>
      <c r="R79" s="137"/>
      <c r="S79" s="137"/>
      <c r="T79" s="138"/>
      <c r="U79" s="140"/>
      <c r="V79" s="139"/>
      <c r="W79" s="139"/>
      <c r="X79" s="139"/>
      <c r="Y79" s="138"/>
      <c r="Z79" s="139"/>
      <c r="AA79" s="139"/>
      <c r="AB79" s="139"/>
      <c r="AC79" s="139"/>
      <c r="AD79" s="137"/>
      <c r="AE79" s="137"/>
      <c r="AF79" s="137"/>
      <c r="AG79" s="137"/>
      <c r="AH79" s="137"/>
      <c r="AI79" s="167"/>
      <c r="AJ79" s="175"/>
      <c r="AK79" s="175"/>
      <c r="AL79" s="175"/>
      <c r="AM79" s="175"/>
      <c r="AN79" s="175"/>
      <c r="AO79" s="175"/>
      <c r="AP79" s="175"/>
      <c r="AQ79" s="11"/>
      <c r="AR79" s="18" t="str">
        <f t="shared" si="1"/>
        <v/>
      </c>
    </row>
    <row r="80" spans="1:44" ht="20.5" customHeight="1">
      <c r="A80" s="11" t="str">
        <f>IF(F80="","",F80&amp;"_"&amp;COUNTIF($F$9:F80,F80))</f>
        <v>5_12</v>
      </c>
      <c r="B80" s="135">
        <f>IF(STUDATA!B77="","",STUDATA!B77)</f>
        <v>72</v>
      </c>
      <c r="C80" s="136" t="str">
        <f>IF(STUDATA!E77="","",STUDATA!E77)</f>
        <v>abc72</v>
      </c>
      <c r="D80" s="136" t="str">
        <f>IF(STUDATA!F77="","",STUDATA!F77)</f>
        <v>xyz72</v>
      </c>
      <c r="E80" s="136" t="str">
        <f>IF(STUDATA!G77="","",STUDATA!G77)</f>
        <v>M</v>
      </c>
      <c r="F80" s="136">
        <f>IF(STUDATA!C77="","",STUDATA!C77)</f>
        <v>5</v>
      </c>
      <c r="G80" s="137" t="s">
        <v>183</v>
      </c>
      <c r="H80" s="137" t="s">
        <v>335</v>
      </c>
      <c r="I80" s="137" t="s">
        <v>335</v>
      </c>
      <c r="J80" s="137" t="s">
        <v>183</v>
      </c>
      <c r="K80" s="137"/>
      <c r="L80" s="137"/>
      <c r="M80" s="137"/>
      <c r="N80" s="137"/>
      <c r="O80" s="137"/>
      <c r="P80" s="137"/>
      <c r="Q80" s="137"/>
      <c r="R80" s="137"/>
      <c r="S80" s="137"/>
      <c r="T80" s="138"/>
      <c r="U80" s="140"/>
      <c r="V80" s="139"/>
      <c r="W80" s="139"/>
      <c r="X80" s="139"/>
      <c r="Y80" s="138"/>
      <c r="Z80" s="139"/>
      <c r="AA80" s="139"/>
      <c r="AB80" s="139"/>
      <c r="AC80" s="139"/>
      <c r="AD80" s="137"/>
      <c r="AE80" s="137"/>
      <c r="AF80" s="137"/>
      <c r="AG80" s="137"/>
      <c r="AH80" s="137"/>
      <c r="AI80" s="167"/>
      <c r="AJ80" s="175"/>
      <c r="AK80" s="175"/>
      <c r="AL80" s="175"/>
      <c r="AM80" s="175"/>
      <c r="AN80" s="175"/>
      <c r="AO80" s="175"/>
      <c r="AP80" s="175"/>
      <c r="AQ80" s="11"/>
      <c r="AR80" s="18" t="str">
        <f t="shared" si="1"/>
        <v/>
      </c>
    </row>
    <row r="81" spans="1:44" ht="20.5" customHeight="1">
      <c r="A81" s="11" t="str">
        <f>IF(F81="","",F81&amp;"_"&amp;COUNTIF($F$9:F81,F81))</f>
        <v>5_13</v>
      </c>
      <c r="B81" s="135">
        <f>IF(STUDATA!B78="","",STUDATA!B78)</f>
        <v>73</v>
      </c>
      <c r="C81" s="136" t="str">
        <f>IF(STUDATA!E78="","",STUDATA!E78)</f>
        <v>abc73</v>
      </c>
      <c r="D81" s="136" t="str">
        <f>IF(STUDATA!F78="","",STUDATA!F78)</f>
        <v>xyz73</v>
      </c>
      <c r="E81" s="136" t="str">
        <f>IF(STUDATA!G78="","",STUDATA!G78)</f>
        <v>F</v>
      </c>
      <c r="F81" s="136">
        <f>IF(STUDATA!C78="","",STUDATA!C78)</f>
        <v>5</v>
      </c>
      <c r="G81" s="137" t="s">
        <v>183</v>
      </c>
      <c r="H81" s="137" t="s">
        <v>335</v>
      </c>
      <c r="I81" s="137" t="s">
        <v>335</v>
      </c>
      <c r="J81" s="137" t="s">
        <v>183</v>
      </c>
      <c r="K81" s="137"/>
      <c r="L81" s="137"/>
      <c r="M81" s="137"/>
      <c r="N81" s="137"/>
      <c r="O81" s="137"/>
      <c r="P81" s="137"/>
      <c r="Q81" s="137"/>
      <c r="R81" s="137"/>
      <c r="S81" s="137"/>
      <c r="T81" s="138"/>
      <c r="U81" s="139"/>
      <c r="V81" s="139"/>
      <c r="W81" s="139"/>
      <c r="X81" s="139"/>
      <c r="Y81" s="138"/>
      <c r="Z81" s="139"/>
      <c r="AA81" s="139"/>
      <c r="AB81" s="139"/>
      <c r="AC81" s="139"/>
      <c r="AD81" s="137"/>
      <c r="AE81" s="137"/>
      <c r="AF81" s="137"/>
      <c r="AG81" s="137"/>
      <c r="AH81" s="137"/>
      <c r="AI81" s="167"/>
      <c r="AJ81" s="175"/>
      <c r="AK81" s="175"/>
      <c r="AL81" s="175"/>
      <c r="AM81" s="175"/>
      <c r="AN81" s="175"/>
      <c r="AO81" s="175"/>
      <c r="AP81" s="175"/>
      <c r="AQ81" s="11"/>
      <c r="AR81" s="18" t="str">
        <f t="shared" si="1"/>
        <v/>
      </c>
    </row>
    <row r="82" spans="1:44" ht="20.5" customHeight="1">
      <c r="A82" s="11" t="str">
        <f>IF(F82="","",F82&amp;"_"&amp;COUNTIF($F$9:F82,F82))</f>
        <v>5_14</v>
      </c>
      <c r="B82" s="135">
        <f>IF(STUDATA!B79="","",STUDATA!B79)</f>
        <v>74</v>
      </c>
      <c r="C82" s="136" t="str">
        <f>IF(STUDATA!E79="","",STUDATA!E79)</f>
        <v>abc74</v>
      </c>
      <c r="D82" s="136" t="str">
        <f>IF(STUDATA!F79="","",STUDATA!F79)</f>
        <v>xyz74</v>
      </c>
      <c r="E82" s="136" t="str">
        <f>IF(STUDATA!G79="","",STUDATA!G79)</f>
        <v>F</v>
      </c>
      <c r="F82" s="136">
        <f>IF(STUDATA!C79="","",STUDATA!C79)</f>
        <v>5</v>
      </c>
      <c r="G82" s="137" t="s">
        <v>335</v>
      </c>
      <c r="H82" s="137" t="s">
        <v>335</v>
      </c>
      <c r="I82" s="137" t="s">
        <v>335</v>
      </c>
      <c r="J82" s="137" t="s">
        <v>335</v>
      </c>
      <c r="K82" s="137"/>
      <c r="L82" s="137"/>
      <c r="M82" s="137"/>
      <c r="N82" s="137"/>
      <c r="O82" s="137"/>
      <c r="P82" s="137"/>
      <c r="Q82" s="137"/>
      <c r="R82" s="137"/>
      <c r="S82" s="137"/>
      <c r="T82" s="138"/>
      <c r="U82" s="140"/>
      <c r="V82" s="139"/>
      <c r="W82" s="139"/>
      <c r="X82" s="139"/>
      <c r="Y82" s="138"/>
      <c r="Z82" s="139"/>
      <c r="AA82" s="139"/>
      <c r="AB82" s="139"/>
      <c r="AC82" s="139"/>
      <c r="AD82" s="137"/>
      <c r="AE82" s="137"/>
      <c r="AF82" s="137"/>
      <c r="AG82" s="137"/>
      <c r="AH82" s="137"/>
      <c r="AI82" s="167"/>
      <c r="AJ82" s="175"/>
      <c r="AK82" s="175"/>
      <c r="AL82" s="175"/>
      <c r="AM82" s="175"/>
      <c r="AN82" s="175"/>
      <c r="AO82" s="175"/>
      <c r="AP82" s="175"/>
      <c r="AQ82" s="11"/>
      <c r="AR82" s="18" t="str">
        <f t="shared" si="1"/>
        <v/>
      </c>
    </row>
    <row r="83" spans="1:44" ht="20.5" customHeight="1">
      <c r="A83" s="11" t="str">
        <f>IF(F83="","",F83&amp;"_"&amp;COUNTIF($F$9:F83,F83))</f>
        <v>5_15</v>
      </c>
      <c r="B83" s="135">
        <f>IF(STUDATA!B80="","",STUDATA!B80)</f>
        <v>75</v>
      </c>
      <c r="C83" s="136" t="str">
        <f>IF(STUDATA!E80="","",STUDATA!E80)</f>
        <v>abc75</v>
      </c>
      <c r="D83" s="136" t="str">
        <f>IF(STUDATA!F80="","",STUDATA!F80)</f>
        <v>xyz75</v>
      </c>
      <c r="E83" s="136" t="str">
        <f>IF(STUDATA!G80="","",STUDATA!G80)</f>
        <v>F</v>
      </c>
      <c r="F83" s="136">
        <f>IF(STUDATA!C80="","",STUDATA!C80)</f>
        <v>5</v>
      </c>
      <c r="G83" s="137" t="s">
        <v>335</v>
      </c>
      <c r="H83" s="137" t="s">
        <v>335</v>
      </c>
      <c r="I83" s="137" t="s">
        <v>335</v>
      </c>
      <c r="J83" s="137" t="s">
        <v>335</v>
      </c>
      <c r="K83" s="137"/>
      <c r="L83" s="137"/>
      <c r="M83" s="137"/>
      <c r="N83" s="137"/>
      <c r="O83" s="137"/>
      <c r="P83" s="137"/>
      <c r="Q83" s="137"/>
      <c r="R83" s="137"/>
      <c r="S83" s="137"/>
      <c r="T83" s="138"/>
      <c r="U83" s="140"/>
      <c r="V83" s="139"/>
      <c r="W83" s="139"/>
      <c r="X83" s="139"/>
      <c r="Y83" s="138"/>
      <c r="Z83" s="139"/>
      <c r="AA83" s="139"/>
      <c r="AB83" s="139"/>
      <c r="AC83" s="139"/>
      <c r="AD83" s="137"/>
      <c r="AE83" s="137"/>
      <c r="AF83" s="137"/>
      <c r="AG83" s="137"/>
      <c r="AH83" s="137"/>
      <c r="AI83" s="167"/>
      <c r="AJ83" s="175"/>
      <c r="AK83" s="175"/>
      <c r="AL83" s="175"/>
      <c r="AM83" s="175"/>
      <c r="AN83" s="175"/>
      <c r="AO83" s="175"/>
      <c r="AP83" s="175"/>
      <c r="AQ83" s="11"/>
      <c r="AR83" s="18" t="str">
        <f t="shared" si="1"/>
        <v/>
      </c>
    </row>
    <row r="84" spans="1:44" ht="20.5" customHeight="1">
      <c r="A84" s="11" t="str">
        <f>IF(F84="","",F84&amp;"_"&amp;COUNTIF($F$9:F84,F84))</f>
        <v>5_16</v>
      </c>
      <c r="B84" s="135">
        <f>IF(STUDATA!B81="","",STUDATA!B81)</f>
        <v>76</v>
      </c>
      <c r="C84" s="136" t="str">
        <f>IF(STUDATA!E81="","",STUDATA!E81)</f>
        <v>abc76</v>
      </c>
      <c r="D84" s="136" t="str">
        <f>IF(STUDATA!F81="","",STUDATA!F81)</f>
        <v>xyz76</v>
      </c>
      <c r="E84" s="136" t="str">
        <f>IF(STUDATA!G81="","",STUDATA!G81)</f>
        <v>M</v>
      </c>
      <c r="F84" s="136">
        <f>IF(STUDATA!C81="","",STUDATA!C81)</f>
        <v>5</v>
      </c>
      <c r="G84" s="137" t="s">
        <v>183</v>
      </c>
      <c r="H84" s="137" t="s">
        <v>335</v>
      </c>
      <c r="I84" s="137" t="s">
        <v>335</v>
      </c>
      <c r="J84" s="137" t="s">
        <v>183</v>
      </c>
      <c r="K84" s="137"/>
      <c r="L84" s="137"/>
      <c r="M84" s="137"/>
      <c r="N84" s="137"/>
      <c r="O84" s="137"/>
      <c r="P84" s="137"/>
      <c r="Q84" s="137"/>
      <c r="R84" s="137"/>
      <c r="S84" s="137"/>
      <c r="T84" s="138"/>
      <c r="U84" s="140"/>
      <c r="V84" s="139"/>
      <c r="W84" s="139"/>
      <c r="X84" s="139"/>
      <c r="Y84" s="138"/>
      <c r="Z84" s="139"/>
      <c r="AA84" s="139"/>
      <c r="AB84" s="139"/>
      <c r="AC84" s="139"/>
      <c r="AD84" s="137"/>
      <c r="AE84" s="137"/>
      <c r="AF84" s="137"/>
      <c r="AG84" s="137"/>
      <c r="AH84" s="137"/>
      <c r="AI84" s="167"/>
      <c r="AJ84" s="175"/>
      <c r="AK84" s="175"/>
      <c r="AL84" s="175"/>
      <c r="AM84" s="175"/>
      <c r="AN84" s="175"/>
      <c r="AO84" s="175"/>
      <c r="AP84" s="175"/>
      <c r="AQ84" s="11"/>
      <c r="AR84" s="18" t="str">
        <f t="shared" si="1"/>
        <v/>
      </c>
    </row>
    <row r="85" spans="1:44" ht="20.5" customHeight="1">
      <c r="A85" s="11" t="str">
        <f>IF(F85="","",F85&amp;"_"&amp;COUNTIF($F$9:F85,F85))</f>
        <v>5_17</v>
      </c>
      <c r="B85" s="135">
        <f>IF(STUDATA!B82="","",STUDATA!B82)</f>
        <v>77</v>
      </c>
      <c r="C85" s="136" t="str">
        <f>IF(STUDATA!E82="","",STUDATA!E82)</f>
        <v>abc77</v>
      </c>
      <c r="D85" s="136" t="str">
        <f>IF(STUDATA!F82="","",STUDATA!F82)</f>
        <v>xyz77</v>
      </c>
      <c r="E85" s="136" t="str">
        <f>IF(STUDATA!G82="","",STUDATA!G82)</f>
        <v>F</v>
      </c>
      <c r="F85" s="136">
        <f>IF(STUDATA!C82="","",STUDATA!C82)</f>
        <v>5</v>
      </c>
      <c r="G85" s="137" t="s">
        <v>183</v>
      </c>
      <c r="H85" s="137" t="s">
        <v>335</v>
      </c>
      <c r="I85" s="137" t="s">
        <v>335</v>
      </c>
      <c r="J85" s="137" t="s">
        <v>183</v>
      </c>
      <c r="K85" s="137"/>
      <c r="L85" s="137"/>
      <c r="M85" s="137"/>
      <c r="N85" s="137"/>
      <c r="O85" s="137"/>
      <c r="P85" s="137"/>
      <c r="Q85" s="137"/>
      <c r="R85" s="137"/>
      <c r="S85" s="137"/>
      <c r="T85" s="138"/>
      <c r="U85" s="139"/>
      <c r="V85" s="139"/>
      <c r="W85" s="139"/>
      <c r="X85" s="139"/>
      <c r="Y85" s="138"/>
      <c r="Z85" s="139"/>
      <c r="AA85" s="139"/>
      <c r="AB85" s="139"/>
      <c r="AC85" s="139"/>
      <c r="AD85" s="137"/>
      <c r="AE85" s="137"/>
      <c r="AF85" s="137"/>
      <c r="AG85" s="137"/>
      <c r="AH85" s="137"/>
      <c r="AI85" s="167"/>
      <c r="AJ85" s="175"/>
      <c r="AK85" s="175"/>
      <c r="AL85" s="175"/>
      <c r="AM85" s="175"/>
      <c r="AN85" s="175"/>
      <c r="AO85" s="175"/>
      <c r="AP85" s="175"/>
      <c r="AQ85" s="11"/>
      <c r="AR85" s="18" t="str">
        <f t="shared" si="1"/>
        <v/>
      </c>
    </row>
    <row r="86" spans="1:44" ht="20.5" customHeight="1">
      <c r="A86" s="11" t="str">
        <f>IF(F86="","",F86&amp;"_"&amp;COUNTIF($F$9:F86,F86))</f>
        <v>6_1</v>
      </c>
      <c r="B86" s="135">
        <f>IF(STUDATA!B83="","",STUDATA!B83)</f>
        <v>78</v>
      </c>
      <c r="C86" s="136" t="str">
        <f>IF(STUDATA!E83="","",STUDATA!E83)</f>
        <v>abc78</v>
      </c>
      <c r="D86" s="136" t="str">
        <f>IF(STUDATA!F83="","",STUDATA!F83)</f>
        <v>xyz78</v>
      </c>
      <c r="E86" s="136" t="str">
        <f>IF(STUDATA!G83="","",STUDATA!G83)</f>
        <v>F</v>
      </c>
      <c r="F86" s="136">
        <f>IF(STUDATA!C83="","",STUDATA!C83)</f>
        <v>6</v>
      </c>
      <c r="G86" s="137" t="s">
        <v>183</v>
      </c>
      <c r="H86" s="137" t="s">
        <v>335</v>
      </c>
      <c r="I86" s="137" t="s">
        <v>335</v>
      </c>
      <c r="J86" s="137"/>
      <c r="K86" s="137"/>
      <c r="L86" s="137"/>
      <c r="M86" s="137"/>
      <c r="N86" s="137"/>
      <c r="O86" s="137"/>
      <c r="P86" s="137"/>
      <c r="Q86" s="137"/>
      <c r="R86" s="137"/>
      <c r="S86" s="137"/>
      <c r="T86" s="138"/>
      <c r="U86" s="140"/>
      <c r="V86" s="139"/>
      <c r="W86" s="139"/>
      <c r="X86" s="139"/>
      <c r="Y86" s="138"/>
      <c r="Z86" s="139"/>
      <c r="AA86" s="139"/>
      <c r="AB86" s="139"/>
      <c r="AC86" s="139"/>
      <c r="AD86" s="137"/>
      <c r="AE86" s="137"/>
      <c r="AF86" s="137"/>
      <c r="AG86" s="137"/>
      <c r="AH86" s="137"/>
      <c r="AI86" s="167"/>
      <c r="AJ86" s="175"/>
      <c r="AK86" s="175"/>
      <c r="AL86" s="175"/>
      <c r="AM86" s="175"/>
      <c r="AN86" s="175"/>
      <c r="AO86" s="175"/>
      <c r="AP86" s="175"/>
      <c r="AQ86" s="11"/>
      <c r="AR86" s="18" t="str">
        <f t="shared" si="1"/>
        <v/>
      </c>
    </row>
    <row r="87" spans="1:44" ht="20.5" customHeight="1">
      <c r="A87" s="11" t="str">
        <f>IF(F87="","",F87&amp;"_"&amp;COUNTIF($F$9:F87,F87))</f>
        <v>6_2</v>
      </c>
      <c r="B87" s="135">
        <f>IF(STUDATA!B84="","",STUDATA!B84)</f>
        <v>79</v>
      </c>
      <c r="C87" s="136" t="str">
        <f>IF(STUDATA!E84="","",STUDATA!E84)</f>
        <v>abc79</v>
      </c>
      <c r="D87" s="136" t="str">
        <f>IF(STUDATA!F84="","",STUDATA!F84)</f>
        <v>xyz79</v>
      </c>
      <c r="E87" s="136" t="str">
        <f>IF(STUDATA!G84="","",STUDATA!G84)</f>
        <v>M</v>
      </c>
      <c r="F87" s="136">
        <f>IF(STUDATA!C84="","",STUDATA!C84)</f>
        <v>6</v>
      </c>
      <c r="G87" s="137" t="s">
        <v>183</v>
      </c>
      <c r="H87" s="137" t="s">
        <v>335</v>
      </c>
      <c r="I87" s="137" t="s">
        <v>335</v>
      </c>
      <c r="J87" s="137"/>
      <c r="K87" s="137"/>
      <c r="L87" s="137"/>
      <c r="M87" s="137"/>
      <c r="N87" s="137"/>
      <c r="O87" s="137"/>
      <c r="P87" s="137"/>
      <c r="Q87" s="137"/>
      <c r="R87" s="137"/>
      <c r="S87" s="137"/>
      <c r="T87" s="138"/>
      <c r="U87" s="140"/>
      <c r="V87" s="139"/>
      <c r="W87" s="139"/>
      <c r="X87" s="139"/>
      <c r="Y87" s="138"/>
      <c r="Z87" s="139"/>
      <c r="AA87" s="139"/>
      <c r="AB87" s="139"/>
      <c r="AC87" s="139"/>
      <c r="AD87" s="137"/>
      <c r="AE87" s="137"/>
      <c r="AF87" s="137"/>
      <c r="AG87" s="137"/>
      <c r="AH87" s="137"/>
      <c r="AI87" s="167"/>
      <c r="AJ87" s="175"/>
      <c r="AK87" s="175"/>
      <c r="AL87" s="175"/>
      <c r="AM87" s="175"/>
      <c r="AN87" s="175"/>
      <c r="AO87" s="175"/>
      <c r="AP87" s="175"/>
      <c r="AQ87" s="11"/>
      <c r="AR87" s="18" t="str">
        <f t="shared" si="1"/>
        <v/>
      </c>
    </row>
    <row r="88" spans="1:44" ht="20.5" customHeight="1">
      <c r="A88" s="11" t="str">
        <f>IF(F88="","",F88&amp;"_"&amp;COUNTIF($F$9:F88,F88))</f>
        <v>6_3</v>
      </c>
      <c r="B88" s="135">
        <f>IF(STUDATA!B85="","",STUDATA!B85)</f>
        <v>80</v>
      </c>
      <c r="C88" s="136" t="str">
        <f>IF(STUDATA!E85="","",STUDATA!E85)</f>
        <v>abc80</v>
      </c>
      <c r="D88" s="136" t="str">
        <f>IF(STUDATA!F85="","",STUDATA!F85)</f>
        <v>xyz80</v>
      </c>
      <c r="E88" s="136" t="str">
        <f>IF(STUDATA!G85="","",STUDATA!G85)</f>
        <v>M</v>
      </c>
      <c r="F88" s="136">
        <f>IF(STUDATA!C85="","",STUDATA!C85)</f>
        <v>6</v>
      </c>
      <c r="G88" s="137" t="s">
        <v>183</v>
      </c>
      <c r="H88" s="137" t="s">
        <v>335</v>
      </c>
      <c r="I88" s="137" t="s">
        <v>335</v>
      </c>
      <c r="J88" s="137"/>
      <c r="K88" s="137"/>
      <c r="L88" s="137"/>
      <c r="M88" s="137"/>
      <c r="N88" s="137"/>
      <c r="O88" s="137"/>
      <c r="P88" s="137"/>
      <c r="Q88" s="137"/>
      <c r="R88" s="137"/>
      <c r="S88" s="137"/>
      <c r="T88" s="138"/>
      <c r="U88" s="140"/>
      <c r="V88" s="139"/>
      <c r="W88" s="139"/>
      <c r="X88" s="139"/>
      <c r="Y88" s="138"/>
      <c r="Z88" s="139"/>
      <c r="AA88" s="139"/>
      <c r="AB88" s="139"/>
      <c r="AC88" s="139"/>
      <c r="AD88" s="137"/>
      <c r="AE88" s="137"/>
      <c r="AF88" s="137"/>
      <c r="AG88" s="137"/>
      <c r="AH88" s="137"/>
      <c r="AI88" s="167"/>
      <c r="AJ88" s="175"/>
      <c r="AK88" s="175"/>
      <c r="AL88" s="175"/>
      <c r="AM88" s="175"/>
      <c r="AN88" s="175"/>
      <c r="AO88" s="175"/>
      <c r="AP88" s="175"/>
      <c r="AQ88" s="11"/>
      <c r="AR88" s="18" t="str">
        <f t="shared" si="1"/>
        <v/>
      </c>
    </row>
    <row r="89" spans="1:44" ht="20.5" customHeight="1">
      <c r="A89" s="11" t="str">
        <f>IF(F89="","",F89&amp;"_"&amp;COUNTIF($F$9:F89,F89))</f>
        <v>6_4</v>
      </c>
      <c r="B89" s="135">
        <f>IF(STUDATA!B86="","",STUDATA!B86)</f>
        <v>81</v>
      </c>
      <c r="C89" s="136" t="str">
        <f>IF(STUDATA!E86="","",STUDATA!E86)</f>
        <v>abc81</v>
      </c>
      <c r="D89" s="136" t="str">
        <f>IF(STUDATA!F86="","",STUDATA!F86)</f>
        <v>xyz81</v>
      </c>
      <c r="E89" s="136" t="str">
        <f>IF(STUDATA!G86="","",STUDATA!G86)</f>
        <v>F</v>
      </c>
      <c r="F89" s="136">
        <f>IF(STUDATA!C86="","",STUDATA!C86)</f>
        <v>6</v>
      </c>
      <c r="G89" s="137" t="s">
        <v>183</v>
      </c>
      <c r="H89" s="137" t="s">
        <v>335</v>
      </c>
      <c r="I89" s="137" t="s">
        <v>335</v>
      </c>
      <c r="J89" s="137"/>
      <c r="K89" s="137"/>
      <c r="L89" s="137"/>
      <c r="M89" s="137"/>
      <c r="N89" s="137"/>
      <c r="O89" s="137"/>
      <c r="P89" s="137"/>
      <c r="Q89" s="137"/>
      <c r="R89" s="137"/>
      <c r="S89" s="137"/>
      <c r="T89" s="138"/>
      <c r="U89" s="139"/>
      <c r="V89" s="139"/>
      <c r="W89" s="139"/>
      <c r="X89" s="139"/>
      <c r="Y89" s="138"/>
      <c r="Z89" s="139"/>
      <c r="AA89" s="139"/>
      <c r="AB89" s="139"/>
      <c r="AC89" s="139"/>
      <c r="AD89" s="137"/>
      <c r="AE89" s="137"/>
      <c r="AF89" s="137"/>
      <c r="AG89" s="137"/>
      <c r="AH89" s="137"/>
      <c r="AI89" s="167"/>
      <c r="AJ89" s="175"/>
      <c r="AK89" s="175"/>
      <c r="AL89" s="175"/>
      <c r="AM89" s="175"/>
      <c r="AN89" s="175"/>
      <c r="AO89" s="175"/>
      <c r="AP89" s="175"/>
      <c r="AQ89" s="11"/>
      <c r="AR89" s="18" t="str">
        <f t="shared" si="1"/>
        <v/>
      </c>
    </row>
    <row r="90" spans="1:44" ht="20.5" customHeight="1">
      <c r="A90" s="11" t="str">
        <f>IF(F90="","",F90&amp;"_"&amp;COUNTIF($F$9:F90,F90))</f>
        <v>6_5</v>
      </c>
      <c r="B90" s="135">
        <f>IF(STUDATA!B87="","",STUDATA!B87)</f>
        <v>82</v>
      </c>
      <c r="C90" s="136" t="str">
        <f>IF(STUDATA!E87="","",STUDATA!E87)</f>
        <v>abc82</v>
      </c>
      <c r="D90" s="136" t="str">
        <f>IF(STUDATA!F87="","",STUDATA!F87)</f>
        <v>xyz82</v>
      </c>
      <c r="E90" s="136" t="str">
        <f>IF(STUDATA!G87="","",STUDATA!G87)</f>
        <v>F</v>
      </c>
      <c r="F90" s="136">
        <f>IF(STUDATA!C87="","",STUDATA!C87)</f>
        <v>6</v>
      </c>
      <c r="G90" s="137" t="s">
        <v>183</v>
      </c>
      <c r="H90" s="137" t="s">
        <v>335</v>
      </c>
      <c r="I90" s="137" t="s">
        <v>335</v>
      </c>
      <c r="J90" s="137"/>
      <c r="K90" s="137"/>
      <c r="L90" s="137"/>
      <c r="M90" s="137"/>
      <c r="N90" s="137"/>
      <c r="O90" s="137"/>
      <c r="P90" s="137"/>
      <c r="Q90" s="137"/>
      <c r="R90" s="137"/>
      <c r="S90" s="137"/>
      <c r="T90" s="138"/>
      <c r="U90" s="140"/>
      <c r="V90" s="139"/>
      <c r="W90" s="139"/>
      <c r="X90" s="139"/>
      <c r="Y90" s="138"/>
      <c r="Z90" s="139"/>
      <c r="AA90" s="139"/>
      <c r="AB90" s="139"/>
      <c r="AC90" s="139"/>
      <c r="AD90" s="137"/>
      <c r="AE90" s="137"/>
      <c r="AF90" s="137"/>
      <c r="AG90" s="137"/>
      <c r="AH90" s="137"/>
      <c r="AI90" s="167"/>
      <c r="AJ90" s="175"/>
      <c r="AK90" s="175"/>
      <c r="AL90" s="175"/>
      <c r="AM90" s="175"/>
      <c r="AN90" s="175"/>
      <c r="AO90" s="175"/>
      <c r="AP90" s="175"/>
      <c r="AQ90" s="11"/>
      <c r="AR90" s="18" t="str">
        <f t="shared" si="1"/>
        <v/>
      </c>
    </row>
    <row r="91" spans="1:44" ht="20.5" customHeight="1">
      <c r="A91" s="11" t="str">
        <f>IF(F91="","",F91&amp;"_"&amp;COUNTIF($F$9:F91,F91))</f>
        <v>6_6</v>
      </c>
      <c r="B91" s="135">
        <f>IF(STUDATA!B88="","",STUDATA!B88)</f>
        <v>83</v>
      </c>
      <c r="C91" s="136" t="str">
        <f>IF(STUDATA!E88="","",STUDATA!E88)</f>
        <v>abc83</v>
      </c>
      <c r="D91" s="136" t="str">
        <f>IF(STUDATA!F88="","",STUDATA!F88)</f>
        <v>xyz83</v>
      </c>
      <c r="E91" s="136" t="str">
        <f>IF(STUDATA!G88="","",STUDATA!G88)</f>
        <v>F</v>
      </c>
      <c r="F91" s="136">
        <f>IF(STUDATA!C88="","",STUDATA!C88)</f>
        <v>6</v>
      </c>
      <c r="G91" s="137" t="s">
        <v>183</v>
      </c>
      <c r="H91" s="137" t="s">
        <v>335</v>
      </c>
      <c r="I91" s="137" t="s">
        <v>335</v>
      </c>
      <c r="J91" s="137"/>
      <c r="K91" s="137"/>
      <c r="L91" s="137"/>
      <c r="M91" s="137"/>
      <c r="N91" s="137"/>
      <c r="O91" s="137"/>
      <c r="P91" s="137"/>
      <c r="Q91" s="137"/>
      <c r="R91" s="137"/>
      <c r="S91" s="137"/>
      <c r="T91" s="138"/>
      <c r="U91" s="140"/>
      <c r="V91" s="139"/>
      <c r="W91" s="139"/>
      <c r="X91" s="139"/>
      <c r="Y91" s="138"/>
      <c r="Z91" s="139"/>
      <c r="AA91" s="139"/>
      <c r="AB91" s="139"/>
      <c r="AC91" s="139"/>
      <c r="AD91" s="137"/>
      <c r="AE91" s="137"/>
      <c r="AF91" s="137"/>
      <c r="AG91" s="137"/>
      <c r="AH91" s="137"/>
      <c r="AI91" s="167"/>
      <c r="AJ91" s="175"/>
      <c r="AK91" s="175"/>
      <c r="AL91" s="175"/>
      <c r="AM91" s="175"/>
      <c r="AN91" s="175"/>
      <c r="AO91" s="175"/>
      <c r="AP91" s="175"/>
      <c r="AQ91" s="11"/>
      <c r="AR91" s="18" t="str">
        <f t="shared" si="1"/>
        <v/>
      </c>
    </row>
    <row r="92" spans="1:44" ht="20.5" customHeight="1">
      <c r="A92" s="11" t="str">
        <f>IF(F92="","",F92&amp;"_"&amp;COUNTIF($F$9:F92,F92))</f>
        <v>6_7</v>
      </c>
      <c r="B92" s="135">
        <f>IF(STUDATA!B89="","",STUDATA!B89)</f>
        <v>84</v>
      </c>
      <c r="C92" s="136" t="str">
        <f>IF(STUDATA!E89="","",STUDATA!E89)</f>
        <v>abc84</v>
      </c>
      <c r="D92" s="136" t="str">
        <f>IF(STUDATA!F89="","",STUDATA!F89)</f>
        <v>xyz84</v>
      </c>
      <c r="E92" s="136" t="str">
        <f>IF(STUDATA!G89="","",STUDATA!G89)</f>
        <v>M</v>
      </c>
      <c r="F92" s="136">
        <f>IF(STUDATA!C89="","",STUDATA!C89)</f>
        <v>6</v>
      </c>
      <c r="G92" s="137" t="s">
        <v>183</v>
      </c>
      <c r="H92" s="137" t="s">
        <v>335</v>
      </c>
      <c r="I92" s="137" t="s">
        <v>335</v>
      </c>
      <c r="J92" s="137"/>
      <c r="K92" s="137"/>
      <c r="L92" s="137"/>
      <c r="M92" s="137"/>
      <c r="N92" s="137"/>
      <c r="O92" s="137"/>
      <c r="P92" s="137"/>
      <c r="Q92" s="137"/>
      <c r="R92" s="137"/>
      <c r="S92" s="137"/>
      <c r="T92" s="138"/>
      <c r="U92" s="140"/>
      <c r="V92" s="139"/>
      <c r="W92" s="139"/>
      <c r="X92" s="139"/>
      <c r="Y92" s="138"/>
      <c r="Z92" s="139"/>
      <c r="AA92" s="139"/>
      <c r="AB92" s="139"/>
      <c r="AC92" s="139"/>
      <c r="AD92" s="137"/>
      <c r="AE92" s="137"/>
      <c r="AF92" s="137"/>
      <c r="AG92" s="137"/>
      <c r="AH92" s="137"/>
      <c r="AI92" s="167"/>
      <c r="AJ92" s="175"/>
      <c r="AK92" s="175"/>
      <c r="AL92" s="175"/>
      <c r="AM92" s="175"/>
      <c r="AN92" s="175"/>
      <c r="AO92" s="175"/>
      <c r="AP92" s="175"/>
      <c r="AQ92" s="11"/>
      <c r="AR92" s="18" t="str">
        <f t="shared" si="1"/>
        <v/>
      </c>
    </row>
    <row r="93" spans="1:44" ht="20.5" customHeight="1">
      <c r="A93" s="11" t="str">
        <f>IF(F93="","",F93&amp;"_"&amp;COUNTIF($F$9:F93,F93))</f>
        <v>6_8</v>
      </c>
      <c r="B93" s="135">
        <f>IF(STUDATA!B90="","",STUDATA!B90)</f>
        <v>85</v>
      </c>
      <c r="C93" s="136" t="str">
        <f>IF(STUDATA!E90="","",STUDATA!E90)</f>
        <v>abc85</v>
      </c>
      <c r="D93" s="136" t="str">
        <f>IF(STUDATA!F90="","",STUDATA!F90)</f>
        <v>xyz85</v>
      </c>
      <c r="E93" s="136" t="str">
        <f>IF(STUDATA!G90="","",STUDATA!G90)</f>
        <v>F</v>
      </c>
      <c r="F93" s="136">
        <f>IF(STUDATA!C90="","",STUDATA!C90)</f>
        <v>6</v>
      </c>
      <c r="G93" s="137" t="s">
        <v>183</v>
      </c>
      <c r="H93" s="137" t="s">
        <v>335</v>
      </c>
      <c r="I93" s="137" t="s">
        <v>335</v>
      </c>
      <c r="J93" s="137"/>
      <c r="K93" s="137"/>
      <c r="L93" s="137"/>
      <c r="M93" s="137"/>
      <c r="N93" s="137"/>
      <c r="O93" s="137"/>
      <c r="P93" s="137"/>
      <c r="Q93" s="137"/>
      <c r="R93" s="137"/>
      <c r="S93" s="137"/>
      <c r="T93" s="138"/>
      <c r="U93" s="139"/>
      <c r="V93" s="139"/>
      <c r="W93" s="139"/>
      <c r="X93" s="139"/>
      <c r="Y93" s="138"/>
      <c r="Z93" s="139"/>
      <c r="AA93" s="139"/>
      <c r="AB93" s="139"/>
      <c r="AC93" s="139"/>
      <c r="AD93" s="137"/>
      <c r="AE93" s="137"/>
      <c r="AF93" s="137"/>
      <c r="AG93" s="137"/>
      <c r="AH93" s="137"/>
      <c r="AI93" s="167"/>
      <c r="AJ93" s="175"/>
      <c r="AK93" s="175"/>
      <c r="AL93" s="175"/>
      <c r="AM93" s="175"/>
      <c r="AN93" s="175"/>
      <c r="AO93" s="175"/>
      <c r="AP93" s="175"/>
      <c r="AQ93" s="11"/>
      <c r="AR93" s="18" t="str">
        <f t="shared" si="1"/>
        <v/>
      </c>
    </row>
    <row r="94" spans="1:44" ht="20.5" customHeight="1">
      <c r="A94" s="11" t="str">
        <f>IF(F94="","",F94&amp;"_"&amp;COUNTIF($F$9:F94,F94))</f>
        <v>6_9</v>
      </c>
      <c r="B94" s="135">
        <f>IF(STUDATA!B91="","",STUDATA!B91)</f>
        <v>86</v>
      </c>
      <c r="C94" s="136" t="str">
        <f>IF(STUDATA!E91="","",STUDATA!E91)</f>
        <v>abc86</v>
      </c>
      <c r="D94" s="136" t="str">
        <f>IF(STUDATA!F91="","",STUDATA!F91)</f>
        <v>xyz86</v>
      </c>
      <c r="E94" s="136" t="str">
        <f>IF(STUDATA!G91="","",STUDATA!G91)</f>
        <v>F</v>
      </c>
      <c r="F94" s="136">
        <f>IF(STUDATA!C91="","",STUDATA!C91)</f>
        <v>6</v>
      </c>
      <c r="G94" s="137" t="s">
        <v>183</v>
      </c>
      <c r="H94" s="137" t="s">
        <v>335</v>
      </c>
      <c r="I94" s="137" t="s">
        <v>335</v>
      </c>
      <c r="J94" s="137"/>
      <c r="K94" s="137"/>
      <c r="L94" s="137"/>
      <c r="M94" s="137"/>
      <c r="N94" s="137"/>
      <c r="O94" s="137"/>
      <c r="P94" s="137"/>
      <c r="Q94" s="137"/>
      <c r="R94" s="137"/>
      <c r="S94" s="137"/>
      <c r="T94" s="138"/>
      <c r="U94" s="140"/>
      <c r="V94" s="139"/>
      <c r="W94" s="139"/>
      <c r="X94" s="139"/>
      <c r="Y94" s="138"/>
      <c r="Z94" s="139"/>
      <c r="AA94" s="139"/>
      <c r="AB94" s="139"/>
      <c r="AC94" s="139"/>
      <c r="AD94" s="137"/>
      <c r="AE94" s="137"/>
      <c r="AF94" s="137"/>
      <c r="AG94" s="137"/>
      <c r="AH94" s="137"/>
      <c r="AI94" s="167"/>
      <c r="AJ94" s="175"/>
      <c r="AK94" s="175"/>
      <c r="AL94" s="175"/>
      <c r="AM94" s="175"/>
      <c r="AN94" s="175"/>
      <c r="AO94" s="175"/>
      <c r="AP94" s="175"/>
      <c r="AQ94" s="11"/>
      <c r="AR94" s="18" t="str">
        <f t="shared" si="1"/>
        <v/>
      </c>
    </row>
    <row r="95" spans="1:44" ht="20.5" customHeight="1">
      <c r="A95" s="11" t="str">
        <f>IF(F95="","",F95&amp;"_"&amp;COUNTIF($F$9:F95,F95))</f>
        <v>6_10</v>
      </c>
      <c r="B95" s="135">
        <f>IF(STUDATA!B92="","",STUDATA!B92)</f>
        <v>87</v>
      </c>
      <c r="C95" s="136" t="str">
        <f>IF(STUDATA!E92="","",STUDATA!E92)</f>
        <v>abc87</v>
      </c>
      <c r="D95" s="136" t="str">
        <f>IF(STUDATA!F92="","",STUDATA!F92)</f>
        <v>xyz87</v>
      </c>
      <c r="E95" s="136" t="str">
        <f>IF(STUDATA!G92="","",STUDATA!G92)</f>
        <v>F</v>
      </c>
      <c r="F95" s="136">
        <f>IF(STUDATA!C92="","",STUDATA!C92)</f>
        <v>6</v>
      </c>
      <c r="G95" s="137" t="s">
        <v>183</v>
      </c>
      <c r="H95" s="137" t="s">
        <v>335</v>
      </c>
      <c r="I95" s="137" t="s">
        <v>335</v>
      </c>
      <c r="J95" s="137"/>
      <c r="K95" s="137"/>
      <c r="L95" s="137"/>
      <c r="M95" s="137"/>
      <c r="N95" s="137"/>
      <c r="O95" s="137"/>
      <c r="P95" s="137"/>
      <c r="Q95" s="137"/>
      <c r="R95" s="137"/>
      <c r="S95" s="137"/>
      <c r="T95" s="138"/>
      <c r="U95" s="140"/>
      <c r="V95" s="139"/>
      <c r="W95" s="139"/>
      <c r="X95" s="139"/>
      <c r="Y95" s="138"/>
      <c r="Z95" s="139"/>
      <c r="AA95" s="139"/>
      <c r="AB95" s="139"/>
      <c r="AC95" s="139"/>
      <c r="AD95" s="137"/>
      <c r="AE95" s="137"/>
      <c r="AF95" s="137"/>
      <c r="AG95" s="137"/>
      <c r="AH95" s="137"/>
      <c r="AI95" s="167"/>
      <c r="AJ95" s="175"/>
      <c r="AK95" s="175"/>
      <c r="AL95" s="175"/>
      <c r="AM95" s="175"/>
      <c r="AN95" s="175"/>
      <c r="AO95" s="175"/>
      <c r="AP95" s="175"/>
      <c r="AQ95" s="11"/>
      <c r="AR95" s="18" t="str">
        <f t="shared" si="1"/>
        <v/>
      </c>
    </row>
    <row r="96" spans="1:44" ht="20.5" customHeight="1">
      <c r="A96" s="11" t="str">
        <f>IF(F96="","",F96&amp;"_"&amp;COUNTIF($F$9:F96,F96))</f>
        <v>6_11</v>
      </c>
      <c r="B96" s="135">
        <f>IF(STUDATA!B93="","",STUDATA!B93)</f>
        <v>88</v>
      </c>
      <c r="C96" s="136" t="str">
        <f>IF(STUDATA!E93="","",STUDATA!E93)</f>
        <v>abc88</v>
      </c>
      <c r="D96" s="136" t="str">
        <f>IF(STUDATA!F93="","",STUDATA!F93)</f>
        <v>xyz88</v>
      </c>
      <c r="E96" s="136" t="str">
        <f>IF(STUDATA!G93="","",STUDATA!G93)</f>
        <v>M</v>
      </c>
      <c r="F96" s="136">
        <f>IF(STUDATA!C93="","",STUDATA!C93)</f>
        <v>6</v>
      </c>
      <c r="G96" s="137" t="s">
        <v>183</v>
      </c>
      <c r="H96" s="137" t="s">
        <v>335</v>
      </c>
      <c r="I96" s="137" t="s">
        <v>335</v>
      </c>
      <c r="J96" s="137"/>
      <c r="K96" s="137"/>
      <c r="L96" s="137"/>
      <c r="M96" s="137"/>
      <c r="N96" s="137"/>
      <c r="O96" s="137"/>
      <c r="P96" s="137"/>
      <c r="Q96" s="137"/>
      <c r="R96" s="137"/>
      <c r="S96" s="137"/>
      <c r="T96" s="138"/>
      <c r="U96" s="140"/>
      <c r="V96" s="139"/>
      <c r="W96" s="139"/>
      <c r="X96" s="139"/>
      <c r="Y96" s="138"/>
      <c r="Z96" s="139"/>
      <c r="AA96" s="139"/>
      <c r="AB96" s="139"/>
      <c r="AC96" s="139"/>
      <c r="AD96" s="137"/>
      <c r="AE96" s="137"/>
      <c r="AF96" s="137"/>
      <c r="AG96" s="137"/>
      <c r="AH96" s="137"/>
      <c r="AI96" s="167"/>
      <c r="AJ96" s="175"/>
      <c r="AK96" s="175"/>
      <c r="AL96" s="175"/>
      <c r="AM96" s="175"/>
      <c r="AN96" s="175"/>
      <c r="AO96" s="175"/>
      <c r="AP96" s="175"/>
      <c r="AQ96" s="11"/>
      <c r="AR96" s="18" t="str">
        <f t="shared" si="1"/>
        <v/>
      </c>
    </row>
    <row r="97" spans="1:44" ht="20.5" customHeight="1">
      <c r="A97" s="11" t="str">
        <f>IF(F97="","",F97&amp;"_"&amp;COUNTIF($F$9:F97,F97))</f>
        <v>6_12</v>
      </c>
      <c r="B97" s="135">
        <f>IF(STUDATA!B94="","",STUDATA!B94)</f>
        <v>89</v>
      </c>
      <c r="C97" s="136" t="str">
        <f>IF(STUDATA!E94="","",STUDATA!E94)</f>
        <v>abc89</v>
      </c>
      <c r="D97" s="136" t="str">
        <f>IF(STUDATA!F94="","",STUDATA!F94)</f>
        <v>xyz89</v>
      </c>
      <c r="E97" s="136" t="str">
        <f>IF(STUDATA!G94="","",STUDATA!G94)</f>
        <v>F</v>
      </c>
      <c r="F97" s="136">
        <f>IF(STUDATA!C94="","",STUDATA!C94)</f>
        <v>6</v>
      </c>
      <c r="G97" s="137" t="s">
        <v>183</v>
      </c>
      <c r="H97" s="137" t="s">
        <v>335</v>
      </c>
      <c r="I97" s="137" t="s">
        <v>335</v>
      </c>
      <c r="J97" s="137"/>
      <c r="K97" s="137"/>
      <c r="L97" s="137"/>
      <c r="M97" s="137"/>
      <c r="N97" s="137"/>
      <c r="O97" s="137"/>
      <c r="P97" s="137"/>
      <c r="Q97" s="137"/>
      <c r="R97" s="137"/>
      <c r="S97" s="137"/>
      <c r="T97" s="138"/>
      <c r="U97" s="139"/>
      <c r="V97" s="139"/>
      <c r="W97" s="139"/>
      <c r="X97" s="139"/>
      <c r="Y97" s="138"/>
      <c r="Z97" s="139"/>
      <c r="AA97" s="139"/>
      <c r="AB97" s="139"/>
      <c r="AC97" s="139"/>
      <c r="AD97" s="137"/>
      <c r="AE97" s="137"/>
      <c r="AF97" s="137"/>
      <c r="AG97" s="137"/>
      <c r="AH97" s="137"/>
      <c r="AI97" s="167"/>
      <c r="AJ97" s="175"/>
      <c r="AK97" s="175"/>
      <c r="AL97" s="175"/>
      <c r="AM97" s="175"/>
      <c r="AN97" s="175"/>
      <c r="AO97" s="175"/>
      <c r="AP97" s="175"/>
      <c r="AQ97" s="11"/>
      <c r="AR97" s="18" t="str">
        <f t="shared" si="1"/>
        <v/>
      </c>
    </row>
    <row r="98" spans="1:44" ht="20.5" customHeight="1">
      <c r="A98" s="11" t="str">
        <f>IF(F98="","",F98&amp;"_"&amp;COUNTIF($F$9:F98,F98))</f>
        <v>6_13</v>
      </c>
      <c r="B98" s="135">
        <f>IF(STUDATA!B95="","",STUDATA!B95)</f>
        <v>90</v>
      </c>
      <c r="C98" s="136" t="str">
        <f>IF(STUDATA!E95="","",STUDATA!E95)</f>
        <v>abc90</v>
      </c>
      <c r="D98" s="136" t="str">
        <f>IF(STUDATA!F95="","",STUDATA!F95)</f>
        <v>xyz90</v>
      </c>
      <c r="E98" s="136" t="str">
        <f>IF(STUDATA!G95="","",STUDATA!G95)</f>
        <v>F</v>
      </c>
      <c r="F98" s="136">
        <f>IF(STUDATA!C95="","",STUDATA!C95)</f>
        <v>6</v>
      </c>
      <c r="G98" s="137" t="s">
        <v>183</v>
      </c>
      <c r="H98" s="137" t="s">
        <v>335</v>
      </c>
      <c r="I98" s="137" t="s">
        <v>335</v>
      </c>
      <c r="J98" s="137"/>
      <c r="K98" s="137"/>
      <c r="L98" s="137"/>
      <c r="M98" s="137"/>
      <c r="N98" s="137"/>
      <c r="O98" s="137"/>
      <c r="P98" s="137"/>
      <c r="Q98" s="137"/>
      <c r="R98" s="137"/>
      <c r="S98" s="137"/>
      <c r="T98" s="138"/>
      <c r="U98" s="140"/>
      <c r="V98" s="139"/>
      <c r="W98" s="139"/>
      <c r="X98" s="139"/>
      <c r="Y98" s="138"/>
      <c r="Z98" s="139"/>
      <c r="AA98" s="139"/>
      <c r="AB98" s="139"/>
      <c r="AC98" s="139"/>
      <c r="AD98" s="137"/>
      <c r="AE98" s="137"/>
      <c r="AF98" s="137"/>
      <c r="AG98" s="137"/>
      <c r="AH98" s="137"/>
      <c r="AI98" s="167"/>
      <c r="AJ98" s="175"/>
      <c r="AK98" s="175"/>
      <c r="AL98" s="175"/>
      <c r="AM98" s="175"/>
      <c r="AN98" s="175"/>
      <c r="AO98" s="175"/>
      <c r="AP98" s="175"/>
      <c r="AQ98" s="11"/>
      <c r="AR98" s="18" t="str">
        <f t="shared" si="1"/>
        <v/>
      </c>
    </row>
    <row r="99" spans="1:44" ht="20.5" customHeight="1">
      <c r="A99" s="11" t="str">
        <f>IF(F99="","",F99&amp;"_"&amp;COUNTIF($F$9:F99,F99))</f>
        <v>6_14</v>
      </c>
      <c r="B99" s="135">
        <f>IF(STUDATA!B96="","",STUDATA!B96)</f>
        <v>91</v>
      </c>
      <c r="C99" s="136" t="str">
        <f>IF(STUDATA!E96="","",STUDATA!E96)</f>
        <v>abc91</v>
      </c>
      <c r="D99" s="136" t="str">
        <f>IF(STUDATA!F96="","",STUDATA!F96)</f>
        <v>xyz91</v>
      </c>
      <c r="E99" s="136" t="str">
        <f>IF(STUDATA!G96="","",STUDATA!G96)</f>
        <v>M</v>
      </c>
      <c r="F99" s="136">
        <f>IF(STUDATA!C96="","",STUDATA!C96)</f>
        <v>6</v>
      </c>
      <c r="G99" s="137" t="s">
        <v>183</v>
      </c>
      <c r="H99" s="137" t="s">
        <v>335</v>
      </c>
      <c r="I99" s="137" t="s">
        <v>335</v>
      </c>
      <c r="J99" s="137"/>
      <c r="K99" s="137"/>
      <c r="L99" s="137"/>
      <c r="M99" s="137"/>
      <c r="N99" s="137"/>
      <c r="O99" s="137"/>
      <c r="P99" s="137"/>
      <c r="Q99" s="137"/>
      <c r="R99" s="137"/>
      <c r="S99" s="137"/>
      <c r="T99" s="138"/>
      <c r="U99" s="140"/>
      <c r="V99" s="139"/>
      <c r="W99" s="139"/>
      <c r="X99" s="139"/>
      <c r="Y99" s="138"/>
      <c r="Z99" s="139"/>
      <c r="AA99" s="139"/>
      <c r="AB99" s="139"/>
      <c r="AC99" s="139"/>
      <c r="AD99" s="137"/>
      <c r="AE99" s="137"/>
      <c r="AF99" s="137"/>
      <c r="AG99" s="137"/>
      <c r="AH99" s="137"/>
      <c r="AI99" s="167"/>
      <c r="AJ99" s="175"/>
      <c r="AK99" s="175"/>
      <c r="AL99" s="175"/>
      <c r="AM99" s="175"/>
      <c r="AN99" s="175"/>
      <c r="AO99" s="175"/>
      <c r="AP99" s="175"/>
      <c r="AQ99" s="11"/>
      <c r="AR99" s="18" t="str">
        <f t="shared" si="1"/>
        <v/>
      </c>
    </row>
    <row r="100" spans="1:44" ht="20.5" customHeight="1">
      <c r="A100" s="11" t="str">
        <f>IF(F100="","",F100&amp;"_"&amp;COUNTIF($F$9:F100,F100))</f>
        <v>6_15</v>
      </c>
      <c r="B100" s="135">
        <f>IF(STUDATA!B97="","",STUDATA!B97)</f>
        <v>92</v>
      </c>
      <c r="C100" s="136" t="str">
        <f>IF(STUDATA!E97="","",STUDATA!E97)</f>
        <v>abc92</v>
      </c>
      <c r="D100" s="136" t="str">
        <f>IF(STUDATA!F97="","",STUDATA!F97)</f>
        <v>xyz92</v>
      </c>
      <c r="E100" s="136" t="str">
        <f>IF(STUDATA!G97="","",STUDATA!G97)</f>
        <v>F</v>
      </c>
      <c r="F100" s="136">
        <f>IF(STUDATA!C97="","",STUDATA!C97)</f>
        <v>6</v>
      </c>
      <c r="G100" s="137" t="s">
        <v>183</v>
      </c>
      <c r="H100" s="137" t="s">
        <v>335</v>
      </c>
      <c r="I100" s="137" t="s">
        <v>335</v>
      </c>
      <c r="J100" s="137"/>
      <c r="K100" s="137"/>
      <c r="L100" s="137"/>
      <c r="M100" s="137"/>
      <c r="N100" s="137"/>
      <c r="O100" s="137"/>
      <c r="P100" s="137"/>
      <c r="Q100" s="137"/>
      <c r="R100" s="137"/>
      <c r="S100" s="137"/>
      <c r="T100" s="138"/>
      <c r="U100" s="140"/>
      <c r="V100" s="139"/>
      <c r="W100" s="139"/>
      <c r="X100" s="139"/>
      <c r="Y100" s="138"/>
      <c r="Z100" s="139"/>
      <c r="AA100" s="139"/>
      <c r="AB100" s="139"/>
      <c r="AC100" s="139"/>
      <c r="AD100" s="137"/>
      <c r="AE100" s="137"/>
      <c r="AF100" s="137"/>
      <c r="AG100" s="137"/>
      <c r="AH100" s="137"/>
      <c r="AI100" s="167"/>
      <c r="AJ100" s="175"/>
      <c r="AK100" s="175"/>
      <c r="AL100" s="175"/>
      <c r="AM100" s="175"/>
      <c r="AN100" s="175"/>
      <c r="AO100" s="175"/>
      <c r="AP100" s="175"/>
      <c r="AQ100" s="11"/>
      <c r="AR100" s="18" t="str">
        <f t="shared" si="1"/>
        <v/>
      </c>
    </row>
    <row r="101" spans="1:44" ht="20.5" customHeight="1">
      <c r="A101" s="11" t="str">
        <f>IF(F101="","",F101&amp;"_"&amp;COUNTIF($F$9:F101,F101))</f>
        <v>6_16</v>
      </c>
      <c r="B101" s="135">
        <f>IF(STUDATA!B98="","",STUDATA!B98)</f>
        <v>93</v>
      </c>
      <c r="C101" s="136" t="str">
        <f>IF(STUDATA!E98="","",STUDATA!E98)</f>
        <v>abc93</v>
      </c>
      <c r="D101" s="136" t="str">
        <f>IF(STUDATA!F98="","",STUDATA!F98)</f>
        <v>xyz93</v>
      </c>
      <c r="E101" s="136" t="str">
        <f>IF(STUDATA!G98="","",STUDATA!G98)</f>
        <v>F</v>
      </c>
      <c r="F101" s="136">
        <f>IF(STUDATA!C98="","",STUDATA!C98)</f>
        <v>6</v>
      </c>
      <c r="G101" s="137" t="s">
        <v>183</v>
      </c>
      <c r="H101" s="137" t="s">
        <v>335</v>
      </c>
      <c r="I101" s="137" t="s">
        <v>335</v>
      </c>
      <c r="J101" s="137"/>
      <c r="K101" s="137"/>
      <c r="L101" s="137"/>
      <c r="M101" s="137"/>
      <c r="N101" s="137"/>
      <c r="O101" s="137"/>
      <c r="P101" s="137"/>
      <c r="Q101" s="137"/>
      <c r="R101" s="137"/>
      <c r="S101" s="137"/>
      <c r="T101" s="138"/>
      <c r="U101" s="139"/>
      <c r="V101" s="139"/>
      <c r="W101" s="139"/>
      <c r="X101" s="139"/>
      <c r="Y101" s="138"/>
      <c r="Z101" s="139"/>
      <c r="AA101" s="139"/>
      <c r="AB101" s="139"/>
      <c r="AC101" s="139"/>
      <c r="AD101" s="137"/>
      <c r="AE101" s="137"/>
      <c r="AF101" s="137"/>
      <c r="AG101" s="137"/>
      <c r="AH101" s="137"/>
      <c r="AI101" s="167"/>
      <c r="AJ101" s="175"/>
      <c r="AK101" s="175"/>
      <c r="AL101" s="175"/>
      <c r="AM101" s="175"/>
      <c r="AN101" s="175"/>
      <c r="AO101" s="175"/>
      <c r="AP101" s="175"/>
      <c r="AQ101" s="11"/>
      <c r="AR101" s="18" t="str">
        <f t="shared" si="1"/>
        <v/>
      </c>
    </row>
    <row r="102" spans="1:44" ht="20.5" customHeight="1">
      <c r="A102" s="11" t="str">
        <f>IF(F102="","",F102&amp;"_"&amp;COUNTIF($F$9:F102,F102))</f>
        <v>6_17</v>
      </c>
      <c r="B102" s="135">
        <f>IF(STUDATA!B99="","",STUDATA!B99)</f>
        <v>94</v>
      </c>
      <c r="C102" s="136" t="str">
        <f>IF(STUDATA!E99="","",STUDATA!E99)</f>
        <v>abc94</v>
      </c>
      <c r="D102" s="136" t="str">
        <f>IF(STUDATA!F99="","",STUDATA!F99)</f>
        <v>xyz94</v>
      </c>
      <c r="E102" s="136" t="str">
        <f>IF(STUDATA!G99="","",STUDATA!G99)</f>
        <v>F</v>
      </c>
      <c r="F102" s="136">
        <f>IF(STUDATA!C99="","",STUDATA!C99)</f>
        <v>6</v>
      </c>
      <c r="G102" s="137" t="s">
        <v>183</v>
      </c>
      <c r="H102" s="137" t="s">
        <v>335</v>
      </c>
      <c r="I102" s="137" t="s">
        <v>335</v>
      </c>
      <c r="J102" s="137"/>
      <c r="K102" s="137"/>
      <c r="L102" s="137"/>
      <c r="M102" s="137"/>
      <c r="N102" s="137"/>
      <c r="O102" s="137"/>
      <c r="P102" s="137"/>
      <c r="Q102" s="137"/>
      <c r="R102" s="137"/>
      <c r="S102" s="137"/>
      <c r="T102" s="138"/>
      <c r="U102" s="140"/>
      <c r="V102" s="139"/>
      <c r="W102" s="139"/>
      <c r="X102" s="139"/>
      <c r="Y102" s="138"/>
      <c r="Z102" s="139"/>
      <c r="AA102" s="139"/>
      <c r="AB102" s="139"/>
      <c r="AC102" s="139"/>
      <c r="AD102" s="137"/>
      <c r="AE102" s="137"/>
      <c r="AF102" s="137"/>
      <c r="AG102" s="137"/>
      <c r="AH102" s="137"/>
      <c r="AI102" s="167"/>
      <c r="AJ102" s="175"/>
      <c r="AK102" s="175"/>
      <c r="AL102" s="175"/>
      <c r="AM102" s="175"/>
      <c r="AN102" s="175"/>
      <c r="AO102" s="175"/>
      <c r="AP102" s="175"/>
      <c r="AQ102" s="11"/>
      <c r="AR102" s="18" t="str">
        <f t="shared" si="1"/>
        <v/>
      </c>
    </row>
    <row r="103" spans="1:44" ht="20.5" customHeight="1">
      <c r="A103" s="11" t="str">
        <f>IF(F103="","",F103&amp;"_"&amp;COUNTIF($F$9:F103,F103))</f>
        <v>6_18</v>
      </c>
      <c r="B103" s="135">
        <f>IF(STUDATA!B100="","",STUDATA!B100)</f>
        <v>95</v>
      </c>
      <c r="C103" s="136" t="str">
        <f>IF(STUDATA!E100="","",STUDATA!E100)</f>
        <v>abc95</v>
      </c>
      <c r="D103" s="136" t="str">
        <f>IF(STUDATA!F100="","",STUDATA!F100)</f>
        <v>xyz95</v>
      </c>
      <c r="E103" s="136" t="str">
        <f>IF(STUDATA!G100="","",STUDATA!G100)</f>
        <v>F</v>
      </c>
      <c r="F103" s="136">
        <f>IF(STUDATA!C100="","",STUDATA!C100)</f>
        <v>6</v>
      </c>
      <c r="G103" s="137" t="s">
        <v>183</v>
      </c>
      <c r="H103" s="137" t="s">
        <v>335</v>
      </c>
      <c r="I103" s="137" t="s">
        <v>335</v>
      </c>
      <c r="J103" s="137"/>
      <c r="K103" s="137"/>
      <c r="L103" s="137"/>
      <c r="M103" s="137"/>
      <c r="N103" s="137"/>
      <c r="O103" s="137"/>
      <c r="P103" s="137"/>
      <c r="Q103" s="137"/>
      <c r="R103" s="137"/>
      <c r="S103" s="137"/>
      <c r="T103" s="138"/>
      <c r="U103" s="140"/>
      <c r="V103" s="139"/>
      <c r="W103" s="139"/>
      <c r="X103" s="139"/>
      <c r="Y103" s="138"/>
      <c r="Z103" s="139"/>
      <c r="AA103" s="139"/>
      <c r="AB103" s="139"/>
      <c r="AC103" s="139"/>
      <c r="AD103" s="137"/>
      <c r="AE103" s="137"/>
      <c r="AF103" s="137"/>
      <c r="AG103" s="137"/>
      <c r="AH103" s="137"/>
      <c r="AI103" s="167"/>
      <c r="AJ103" s="175"/>
      <c r="AK103" s="175"/>
      <c r="AL103" s="175"/>
      <c r="AM103" s="175"/>
      <c r="AN103" s="175"/>
      <c r="AO103" s="175"/>
      <c r="AP103" s="175"/>
      <c r="AQ103" s="11"/>
      <c r="AR103" s="18" t="str">
        <f t="shared" si="1"/>
        <v/>
      </c>
    </row>
    <row r="104" spans="1:44" ht="20.5" customHeight="1">
      <c r="A104" s="11" t="str">
        <f>IF(F104="","",F104&amp;"_"&amp;COUNTIF($F$9:F104,F104))</f>
        <v>6_19</v>
      </c>
      <c r="B104" s="135">
        <f>IF(STUDATA!B101="","",STUDATA!B101)</f>
        <v>96</v>
      </c>
      <c r="C104" s="136" t="str">
        <f>IF(STUDATA!E101="","",STUDATA!E101)</f>
        <v>abc96</v>
      </c>
      <c r="D104" s="136" t="str">
        <f>IF(STUDATA!F101="","",STUDATA!F101)</f>
        <v>xyz96</v>
      </c>
      <c r="E104" s="136" t="str">
        <f>IF(STUDATA!G101="","",STUDATA!G101)</f>
        <v>F</v>
      </c>
      <c r="F104" s="136">
        <f>IF(STUDATA!C101="","",STUDATA!C101)</f>
        <v>6</v>
      </c>
      <c r="G104" s="137" t="s">
        <v>183</v>
      </c>
      <c r="H104" s="137" t="s">
        <v>335</v>
      </c>
      <c r="I104" s="137" t="s">
        <v>335</v>
      </c>
      <c r="J104" s="137"/>
      <c r="K104" s="137"/>
      <c r="L104" s="137"/>
      <c r="M104" s="137"/>
      <c r="N104" s="137"/>
      <c r="O104" s="137"/>
      <c r="P104" s="137"/>
      <c r="Q104" s="137"/>
      <c r="R104" s="137"/>
      <c r="S104" s="137"/>
      <c r="T104" s="138"/>
      <c r="U104" s="140"/>
      <c r="V104" s="139"/>
      <c r="W104" s="139"/>
      <c r="X104" s="139"/>
      <c r="Y104" s="138"/>
      <c r="Z104" s="139"/>
      <c r="AA104" s="139"/>
      <c r="AB104" s="139"/>
      <c r="AC104" s="139"/>
      <c r="AD104" s="137"/>
      <c r="AE104" s="137"/>
      <c r="AF104" s="137"/>
      <c r="AG104" s="137"/>
      <c r="AH104" s="137"/>
      <c r="AI104" s="167"/>
      <c r="AJ104" s="175"/>
      <c r="AK104" s="175"/>
      <c r="AL104" s="175"/>
      <c r="AM104" s="175"/>
      <c r="AN104" s="175"/>
      <c r="AO104" s="175"/>
      <c r="AP104" s="175"/>
      <c r="AQ104" s="11"/>
      <c r="AR104" s="18" t="str">
        <f t="shared" si="1"/>
        <v/>
      </c>
    </row>
    <row r="105" spans="1:44" ht="20.5" customHeight="1">
      <c r="A105" s="11" t="str">
        <f>IF(F105="","",F105&amp;"_"&amp;COUNTIF($F$9:F105,F105))</f>
        <v>6_20</v>
      </c>
      <c r="B105" s="135">
        <f>IF(STUDATA!B102="","",STUDATA!B102)</f>
        <v>97</v>
      </c>
      <c r="C105" s="136" t="str">
        <f>IF(STUDATA!E102="","",STUDATA!E102)</f>
        <v>abc97</v>
      </c>
      <c r="D105" s="136" t="str">
        <f>IF(STUDATA!F102="","",STUDATA!F102)</f>
        <v>xyz97</v>
      </c>
      <c r="E105" s="136" t="str">
        <f>IF(STUDATA!G102="","",STUDATA!G102)</f>
        <v>F</v>
      </c>
      <c r="F105" s="136">
        <f>IF(STUDATA!C102="","",STUDATA!C102)</f>
        <v>6</v>
      </c>
      <c r="G105" s="137" t="s">
        <v>183</v>
      </c>
      <c r="H105" s="137" t="s">
        <v>335</v>
      </c>
      <c r="I105" s="137" t="s">
        <v>335</v>
      </c>
      <c r="J105" s="137"/>
      <c r="K105" s="137"/>
      <c r="L105" s="137"/>
      <c r="M105" s="137"/>
      <c r="N105" s="137"/>
      <c r="O105" s="137"/>
      <c r="P105" s="137"/>
      <c r="Q105" s="137"/>
      <c r="R105" s="137"/>
      <c r="S105" s="137"/>
      <c r="T105" s="138"/>
      <c r="U105" s="139"/>
      <c r="V105" s="139"/>
      <c r="W105" s="139"/>
      <c r="X105" s="139"/>
      <c r="Y105" s="138"/>
      <c r="Z105" s="139"/>
      <c r="AA105" s="139"/>
      <c r="AB105" s="139"/>
      <c r="AC105" s="139"/>
      <c r="AD105" s="137"/>
      <c r="AE105" s="137"/>
      <c r="AF105" s="137"/>
      <c r="AG105" s="137"/>
      <c r="AH105" s="137"/>
      <c r="AI105" s="167"/>
      <c r="AJ105" s="175"/>
      <c r="AK105" s="175"/>
      <c r="AL105" s="175"/>
      <c r="AM105" s="175"/>
      <c r="AN105" s="175"/>
      <c r="AO105" s="175"/>
      <c r="AP105" s="175"/>
      <c r="AQ105" s="11"/>
      <c r="AR105" s="18" t="str">
        <f t="shared" si="1"/>
        <v/>
      </c>
    </row>
    <row r="106" spans="1:44" ht="20.5" customHeight="1">
      <c r="A106" s="11" t="str">
        <f>IF(F106="","",F106&amp;"_"&amp;COUNTIF($F$9:F106,F106))</f>
        <v>6_21</v>
      </c>
      <c r="B106" s="135">
        <f>IF(STUDATA!B103="","",STUDATA!B103)</f>
        <v>98</v>
      </c>
      <c r="C106" s="136" t="str">
        <f>IF(STUDATA!E103="","",STUDATA!E103)</f>
        <v>abc98</v>
      </c>
      <c r="D106" s="136" t="str">
        <f>IF(STUDATA!F103="","",STUDATA!F103)</f>
        <v>xyz98</v>
      </c>
      <c r="E106" s="136" t="str">
        <f>IF(STUDATA!G103="","",STUDATA!G103)</f>
        <v>F</v>
      </c>
      <c r="F106" s="136">
        <f>IF(STUDATA!C103="","",STUDATA!C103)</f>
        <v>6</v>
      </c>
      <c r="G106" s="137" t="s">
        <v>183</v>
      </c>
      <c r="H106" s="137" t="s">
        <v>335</v>
      </c>
      <c r="I106" s="137" t="s">
        <v>335</v>
      </c>
      <c r="J106" s="137"/>
      <c r="K106" s="137"/>
      <c r="L106" s="137"/>
      <c r="M106" s="137"/>
      <c r="N106" s="137"/>
      <c r="O106" s="137"/>
      <c r="P106" s="137"/>
      <c r="Q106" s="137"/>
      <c r="R106" s="137"/>
      <c r="S106" s="137"/>
      <c r="T106" s="138"/>
      <c r="U106" s="140"/>
      <c r="V106" s="139"/>
      <c r="W106" s="139"/>
      <c r="X106" s="139"/>
      <c r="Y106" s="138"/>
      <c r="Z106" s="139"/>
      <c r="AA106" s="139"/>
      <c r="AB106" s="139"/>
      <c r="AC106" s="139"/>
      <c r="AD106" s="137"/>
      <c r="AE106" s="137"/>
      <c r="AF106" s="137"/>
      <c r="AG106" s="137"/>
      <c r="AH106" s="137"/>
      <c r="AI106" s="167"/>
      <c r="AJ106" s="175"/>
      <c r="AK106" s="175"/>
      <c r="AL106" s="175"/>
      <c r="AM106" s="175"/>
      <c r="AN106" s="175"/>
      <c r="AO106" s="175"/>
      <c r="AP106" s="175"/>
      <c r="AQ106" s="11"/>
      <c r="AR106" s="18" t="str">
        <f t="shared" si="1"/>
        <v/>
      </c>
    </row>
    <row r="107" spans="1:44" ht="20.5" customHeight="1">
      <c r="A107" s="11" t="str">
        <f>IF(F107="","",F107&amp;"_"&amp;COUNTIF($F$9:F107,F107))</f>
        <v>6_22</v>
      </c>
      <c r="B107" s="135">
        <f>IF(STUDATA!B104="","",STUDATA!B104)</f>
        <v>99</v>
      </c>
      <c r="C107" s="136" t="str">
        <f>IF(STUDATA!E104="","",STUDATA!E104)</f>
        <v>abc99</v>
      </c>
      <c r="D107" s="136" t="str">
        <f>IF(STUDATA!F104="","",STUDATA!F104)</f>
        <v>xyz99</v>
      </c>
      <c r="E107" s="136" t="str">
        <f>IF(STUDATA!G104="","",STUDATA!G104)</f>
        <v>M</v>
      </c>
      <c r="F107" s="136">
        <f>IF(STUDATA!C104="","",STUDATA!C104)</f>
        <v>6</v>
      </c>
      <c r="G107" s="137" t="s">
        <v>183</v>
      </c>
      <c r="H107" s="137" t="s">
        <v>335</v>
      </c>
      <c r="I107" s="137" t="s">
        <v>335</v>
      </c>
      <c r="J107" s="137"/>
      <c r="K107" s="137"/>
      <c r="L107" s="137"/>
      <c r="M107" s="137"/>
      <c r="N107" s="137"/>
      <c r="O107" s="137"/>
      <c r="P107" s="137"/>
      <c r="Q107" s="137"/>
      <c r="R107" s="137"/>
      <c r="S107" s="137"/>
      <c r="T107" s="138"/>
      <c r="U107" s="140"/>
      <c r="V107" s="139"/>
      <c r="W107" s="139"/>
      <c r="X107" s="139"/>
      <c r="Y107" s="138"/>
      <c r="Z107" s="139"/>
      <c r="AA107" s="139"/>
      <c r="AB107" s="139"/>
      <c r="AC107" s="139"/>
      <c r="AD107" s="137"/>
      <c r="AE107" s="137"/>
      <c r="AF107" s="137"/>
      <c r="AG107" s="137"/>
      <c r="AH107" s="137"/>
      <c r="AI107" s="167"/>
      <c r="AJ107" s="175"/>
      <c r="AK107" s="175"/>
      <c r="AL107" s="175"/>
      <c r="AM107" s="175"/>
      <c r="AN107" s="175"/>
      <c r="AO107" s="175"/>
      <c r="AP107" s="175"/>
      <c r="AQ107" s="11"/>
      <c r="AR107" s="18" t="str">
        <f t="shared" si="1"/>
        <v/>
      </c>
    </row>
    <row r="108" spans="1:44" ht="20.5" customHeight="1">
      <c r="A108" s="11" t="str">
        <f>IF(F108="","",F108&amp;"_"&amp;COUNTIF($F$9:F108,F108))</f>
        <v>6_23</v>
      </c>
      <c r="B108" s="135">
        <f>IF(STUDATA!B105="","",STUDATA!B105)</f>
        <v>100</v>
      </c>
      <c r="C108" s="136" t="str">
        <f>IF(STUDATA!E105="","",STUDATA!E105)</f>
        <v>abc100</v>
      </c>
      <c r="D108" s="136" t="str">
        <f>IF(STUDATA!F105="","",STUDATA!F105)</f>
        <v>xyz100</v>
      </c>
      <c r="E108" s="136" t="str">
        <f>IF(STUDATA!G105="","",STUDATA!G105)</f>
        <v>M</v>
      </c>
      <c r="F108" s="136">
        <f>IF(STUDATA!C105="","",STUDATA!C105)</f>
        <v>6</v>
      </c>
      <c r="G108" s="137" t="s">
        <v>183</v>
      </c>
      <c r="H108" s="137" t="s">
        <v>335</v>
      </c>
      <c r="I108" s="137" t="s">
        <v>335</v>
      </c>
      <c r="J108" s="137"/>
      <c r="K108" s="137"/>
      <c r="L108" s="137"/>
      <c r="M108" s="137"/>
      <c r="N108" s="137"/>
      <c r="O108" s="137"/>
      <c r="P108" s="137"/>
      <c r="Q108" s="137"/>
      <c r="R108" s="137"/>
      <c r="S108" s="137"/>
      <c r="T108" s="138"/>
      <c r="U108" s="140"/>
      <c r="V108" s="139"/>
      <c r="W108" s="139"/>
      <c r="X108" s="139"/>
      <c r="Y108" s="138"/>
      <c r="Z108" s="139"/>
      <c r="AA108" s="139"/>
      <c r="AB108" s="139"/>
      <c r="AC108" s="139"/>
      <c r="AD108" s="137"/>
      <c r="AE108" s="137"/>
      <c r="AF108" s="137"/>
      <c r="AG108" s="137"/>
      <c r="AH108" s="137"/>
      <c r="AI108" s="167"/>
      <c r="AJ108" s="175"/>
      <c r="AK108" s="175"/>
      <c r="AL108" s="175"/>
      <c r="AM108" s="175"/>
      <c r="AN108" s="175"/>
      <c r="AO108" s="175"/>
      <c r="AP108" s="175"/>
      <c r="AQ108" s="11"/>
      <c r="AR108" s="18" t="str">
        <f t="shared" si="1"/>
        <v/>
      </c>
    </row>
    <row r="109" spans="1:44" ht="20.5" customHeight="1">
      <c r="A109" s="11" t="str">
        <f>IF(F109="","",F109&amp;"_"&amp;COUNTIF($F$9:F109,F109))</f>
        <v>7_1</v>
      </c>
      <c r="B109" s="135">
        <f>IF(STUDATA!B106="","",STUDATA!B106)</f>
        <v>101</v>
      </c>
      <c r="C109" s="136" t="str">
        <f>IF(STUDATA!E106="","",STUDATA!E106)</f>
        <v>abc101</v>
      </c>
      <c r="D109" s="136" t="str">
        <f>IF(STUDATA!F106="","",STUDATA!F106)</f>
        <v>xyz101</v>
      </c>
      <c r="E109" s="136" t="str">
        <f>IF(STUDATA!G106="","",STUDATA!G106)</f>
        <v>F</v>
      </c>
      <c r="F109" s="136">
        <f>IF(STUDATA!C106="","",STUDATA!C106)</f>
        <v>7</v>
      </c>
      <c r="G109" s="137" t="s">
        <v>183</v>
      </c>
      <c r="H109" s="137" t="s">
        <v>335</v>
      </c>
      <c r="I109" s="137" t="s">
        <v>335</v>
      </c>
      <c r="J109" s="137"/>
      <c r="K109" s="137"/>
      <c r="L109" s="137"/>
      <c r="M109" s="137"/>
      <c r="N109" s="137"/>
      <c r="O109" s="137"/>
      <c r="P109" s="137"/>
      <c r="Q109" s="137"/>
      <c r="R109" s="137"/>
      <c r="S109" s="137"/>
      <c r="T109" s="138"/>
      <c r="U109" s="139"/>
      <c r="V109" s="139"/>
      <c r="W109" s="139"/>
      <c r="X109" s="139"/>
      <c r="Y109" s="138"/>
      <c r="Z109" s="139"/>
      <c r="AA109" s="139"/>
      <c r="AB109" s="139"/>
      <c r="AC109" s="139"/>
      <c r="AD109" s="137"/>
      <c r="AE109" s="137"/>
      <c r="AF109" s="137"/>
      <c r="AG109" s="137"/>
      <c r="AH109" s="137"/>
      <c r="AI109" s="167"/>
      <c r="AJ109" s="175"/>
      <c r="AK109" s="175"/>
      <c r="AL109" s="175"/>
      <c r="AM109" s="175"/>
      <c r="AN109" s="175"/>
      <c r="AO109" s="175"/>
      <c r="AP109" s="175"/>
      <c r="AQ109" s="11"/>
      <c r="AR109" s="18" t="str">
        <f t="shared" si="1"/>
        <v/>
      </c>
    </row>
    <row r="110" spans="1:44" ht="20.5" customHeight="1">
      <c r="A110" s="11" t="str">
        <f>IF(F110="","",F110&amp;"_"&amp;COUNTIF($F$9:F110,F110))</f>
        <v>7_2</v>
      </c>
      <c r="B110" s="135">
        <f>IF(STUDATA!B107="","",STUDATA!B107)</f>
        <v>102</v>
      </c>
      <c r="C110" s="136" t="str">
        <f>IF(STUDATA!E107="","",STUDATA!E107)</f>
        <v>abc102</v>
      </c>
      <c r="D110" s="136" t="str">
        <f>IF(STUDATA!F107="","",STUDATA!F107)</f>
        <v>xyz102</v>
      </c>
      <c r="E110" s="136" t="str">
        <f>IF(STUDATA!G107="","",STUDATA!G107)</f>
        <v>M</v>
      </c>
      <c r="F110" s="136">
        <f>IF(STUDATA!C107="","",STUDATA!C107)</f>
        <v>7</v>
      </c>
      <c r="G110" s="137" t="s">
        <v>183</v>
      </c>
      <c r="H110" s="137" t="s">
        <v>335</v>
      </c>
      <c r="I110" s="137" t="s">
        <v>335</v>
      </c>
      <c r="J110" s="137"/>
      <c r="K110" s="137"/>
      <c r="L110" s="137"/>
      <c r="M110" s="137"/>
      <c r="N110" s="137"/>
      <c r="O110" s="137"/>
      <c r="P110" s="137"/>
      <c r="Q110" s="137"/>
      <c r="R110" s="137"/>
      <c r="S110" s="137"/>
      <c r="T110" s="138"/>
      <c r="U110" s="140"/>
      <c r="V110" s="139"/>
      <c r="W110" s="139"/>
      <c r="X110" s="139"/>
      <c r="Y110" s="138"/>
      <c r="Z110" s="139"/>
      <c r="AA110" s="139"/>
      <c r="AB110" s="139"/>
      <c r="AC110" s="139"/>
      <c r="AD110" s="137"/>
      <c r="AE110" s="137"/>
      <c r="AF110" s="137"/>
      <c r="AG110" s="137"/>
      <c r="AH110" s="137"/>
      <c r="AI110" s="167"/>
      <c r="AJ110" s="175"/>
      <c r="AK110" s="175"/>
      <c r="AL110" s="175"/>
      <c r="AM110" s="175"/>
      <c r="AN110" s="175"/>
      <c r="AO110" s="175"/>
      <c r="AP110" s="175"/>
      <c r="AQ110" s="11"/>
      <c r="AR110" s="18" t="str">
        <f t="shared" si="1"/>
        <v/>
      </c>
    </row>
    <row r="111" spans="1:44" ht="20.5" customHeight="1">
      <c r="A111" s="11" t="str">
        <f>IF(F111="","",F111&amp;"_"&amp;COUNTIF($F$9:F111,F111))</f>
        <v>7_3</v>
      </c>
      <c r="B111" s="135">
        <f>IF(STUDATA!B108="","",STUDATA!B108)</f>
        <v>103</v>
      </c>
      <c r="C111" s="136" t="str">
        <f>IF(STUDATA!E108="","",STUDATA!E108)</f>
        <v>abc103</v>
      </c>
      <c r="D111" s="136" t="str">
        <f>IF(STUDATA!F108="","",STUDATA!F108)</f>
        <v>xyz103</v>
      </c>
      <c r="E111" s="136" t="str">
        <f>IF(STUDATA!G108="","",STUDATA!G108)</f>
        <v>F</v>
      </c>
      <c r="F111" s="136">
        <f>IF(STUDATA!C108="","",STUDATA!C108)</f>
        <v>7</v>
      </c>
      <c r="G111" s="137" t="s">
        <v>183</v>
      </c>
      <c r="H111" s="137" t="s">
        <v>335</v>
      </c>
      <c r="I111" s="137" t="s">
        <v>335</v>
      </c>
      <c r="J111" s="137"/>
      <c r="K111" s="137"/>
      <c r="L111" s="137"/>
      <c r="M111" s="137"/>
      <c r="N111" s="137"/>
      <c r="O111" s="137"/>
      <c r="P111" s="137"/>
      <c r="Q111" s="137"/>
      <c r="R111" s="137"/>
      <c r="S111" s="137"/>
      <c r="T111" s="138"/>
      <c r="U111" s="140"/>
      <c r="V111" s="139"/>
      <c r="W111" s="139"/>
      <c r="X111" s="139"/>
      <c r="Y111" s="138"/>
      <c r="Z111" s="139"/>
      <c r="AA111" s="139"/>
      <c r="AB111" s="139"/>
      <c r="AC111" s="139"/>
      <c r="AD111" s="137"/>
      <c r="AE111" s="137"/>
      <c r="AF111" s="137"/>
      <c r="AG111" s="137"/>
      <c r="AH111" s="137"/>
      <c r="AI111" s="167"/>
      <c r="AJ111" s="175"/>
      <c r="AK111" s="175"/>
      <c r="AL111" s="175"/>
      <c r="AM111" s="175"/>
      <c r="AN111" s="175"/>
      <c r="AO111" s="175"/>
      <c r="AP111" s="175"/>
      <c r="AQ111" s="11"/>
      <c r="AR111" s="18" t="str">
        <f t="shared" si="1"/>
        <v/>
      </c>
    </row>
    <row r="112" spans="1:44" ht="20.5" customHeight="1">
      <c r="A112" s="11" t="str">
        <f>IF(F112="","",F112&amp;"_"&amp;COUNTIF($F$9:F112,F112))</f>
        <v>7_4</v>
      </c>
      <c r="B112" s="135">
        <f>IF(STUDATA!B109="","",STUDATA!B109)</f>
        <v>104</v>
      </c>
      <c r="C112" s="136" t="str">
        <f>IF(STUDATA!E109="","",STUDATA!E109)</f>
        <v>abc104</v>
      </c>
      <c r="D112" s="136" t="str">
        <f>IF(STUDATA!F109="","",STUDATA!F109)</f>
        <v>xyz104</v>
      </c>
      <c r="E112" s="136" t="str">
        <f>IF(STUDATA!G109="","",STUDATA!G109)</f>
        <v>M</v>
      </c>
      <c r="F112" s="136">
        <f>IF(STUDATA!C109="","",STUDATA!C109)</f>
        <v>7</v>
      </c>
      <c r="G112" s="137" t="s">
        <v>183</v>
      </c>
      <c r="H112" s="137" t="s">
        <v>335</v>
      </c>
      <c r="I112" s="137" t="s">
        <v>335</v>
      </c>
      <c r="J112" s="137"/>
      <c r="K112" s="137"/>
      <c r="L112" s="137"/>
      <c r="M112" s="137"/>
      <c r="N112" s="137"/>
      <c r="O112" s="137"/>
      <c r="P112" s="137"/>
      <c r="Q112" s="137"/>
      <c r="R112" s="137"/>
      <c r="S112" s="137"/>
      <c r="T112" s="138"/>
      <c r="U112" s="140"/>
      <c r="V112" s="139"/>
      <c r="W112" s="139"/>
      <c r="X112" s="139"/>
      <c r="Y112" s="138"/>
      <c r="Z112" s="139"/>
      <c r="AA112" s="139"/>
      <c r="AB112" s="139"/>
      <c r="AC112" s="139"/>
      <c r="AD112" s="137"/>
      <c r="AE112" s="137"/>
      <c r="AF112" s="137"/>
      <c r="AG112" s="137"/>
      <c r="AH112" s="137"/>
      <c r="AI112" s="167"/>
      <c r="AJ112" s="175"/>
      <c r="AK112" s="175"/>
      <c r="AL112" s="175"/>
      <c r="AM112" s="175"/>
      <c r="AN112" s="175"/>
      <c r="AO112" s="175"/>
      <c r="AP112" s="175"/>
      <c r="AQ112" s="11"/>
      <c r="AR112" s="18" t="str">
        <f t="shared" si="1"/>
        <v/>
      </c>
    </row>
    <row r="113" spans="1:44" ht="20.5" customHeight="1">
      <c r="A113" s="11" t="str">
        <f>IF(F113="","",F113&amp;"_"&amp;COUNTIF($F$9:F113,F113))</f>
        <v>7_5</v>
      </c>
      <c r="B113" s="135">
        <f>IF(STUDATA!B110="","",STUDATA!B110)</f>
        <v>105</v>
      </c>
      <c r="C113" s="136" t="str">
        <f>IF(STUDATA!E110="","",STUDATA!E110)</f>
        <v>abc105</v>
      </c>
      <c r="D113" s="136" t="str">
        <f>IF(STUDATA!F110="","",STUDATA!F110)</f>
        <v>xyz105</v>
      </c>
      <c r="E113" s="136" t="str">
        <f>IF(STUDATA!G110="","",STUDATA!G110)</f>
        <v>M</v>
      </c>
      <c r="F113" s="136">
        <f>IF(STUDATA!C110="","",STUDATA!C110)</f>
        <v>7</v>
      </c>
      <c r="G113" s="137" t="s">
        <v>183</v>
      </c>
      <c r="H113" s="137" t="s">
        <v>335</v>
      </c>
      <c r="I113" s="137" t="s">
        <v>335</v>
      </c>
      <c r="J113" s="137"/>
      <c r="K113" s="137"/>
      <c r="L113" s="137"/>
      <c r="M113" s="137"/>
      <c r="N113" s="137"/>
      <c r="O113" s="137"/>
      <c r="P113" s="137"/>
      <c r="Q113" s="137"/>
      <c r="R113" s="137"/>
      <c r="S113" s="137"/>
      <c r="T113" s="138"/>
      <c r="U113" s="139"/>
      <c r="V113" s="139"/>
      <c r="W113" s="139"/>
      <c r="X113" s="139"/>
      <c r="Y113" s="138"/>
      <c r="Z113" s="139"/>
      <c r="AA113" s="139"/>
      <c r="AB113" s="139"/>
      <c r="AC113" s="139"/>
      <c r="AD113" s="137"/>
      <c r="AE113" s="137"/>
      <c r="AF113" s="137"/>
      <c r="AG113" s="137"/>
      <c r="AH113" s="137"/>
      <c r="AI113" s="167"/>
      <c r="AJ113" s="175"/>
      <c r="AK113" s="175"/>
      <c r="AL113" s="175"/>
      <c r="AM113" s="175"/>
      <c r="AN113" s="175"/>
      <c r="AO113" s="175"/>
      <c r="AP113" s="175"/>
      <c r="AQ113" s="11"/>
      <c r="AR113" s="18" t="str">
        <f t="shared" si="1"/>
        <v/>
      </c>
    </row>
    <row r="114" spans="1:44" ht="20.5" customHeight="1">
      <c r="A114" s="11" t="str">
        <f>IF(F114="","",F114&amp;"_"&amp;COUNTIF($F$9:F114,F114))</f>
        <v>7_6</v>
      </c>
      <c r="B114" s="135">
        <f>IF(STUDATA!B111="","",STUDATA!B111)</f>
        <v>106</v>
      </c>
      <c r="C114" s="136" t="str">
        <f>IF(STUDATA!E111="","",STUDATA!E111)</f>
        <v>abc106</v>
      </c>
      <c r="D114" s="136" t="str">
        <f>IF(STUDATA!F111="","",STUDATA!F111)</f>
        <v>xyz106</v>
      </c>
      <c r="E114" s="136" t="str">
        <f>IF(STUDATA!G111="","",STUDATA!G111)</f>
        <v>M</v>
      </c>
      <c r="F114" s="136">
        <f>IF(STUDATA!C111="","",STUDATA!C111)</f>
        <v>7</v>
      </c>
      <c r="G114" s="137" t="s">
        <v>183</v>
      </c>
      <c r="H114" s="137" t="s">
        <v>335</v>
      </c>
      <c r="I114" s="137" t="s">
        <v>335</v>
      </c>
      <c r="J114" s="137"/>
      <c r="K114" s="137"/>
      <c r="L114" s="137"/>
      <c r="M114" s="137"/>
      <c r="N114" s="137"/>
      <c r="O114" s="137"/>
      <c r="P114" s="137"/>
      <c r="Q114" s="137"/>
      <c r="R114" s="137"/>
      <c r="S114" s="137"/>
      <c r="T114" s="138"/>
      <c r="U114" s="140"/>
      <c r="V114" s="139"/>
      <c r="W114" s="139"/>
      <c r="X114" s="139"/>
      <c r="Y114" s="138"/>
      <c r="Z114" s="139"/>
      <c r="AA114" s="139"/>
      <c r="AB114" s="139"/>
      <c r="AC114" s="139"/>
      <c r="AD114" s="137"/>
      <c r="AE114" s="137"/>
      <c r="AF114" s="137"/>
      <c r="AG114" s="137"/>
      <c r="AH114" s="137"/>
      <c r="AI114" s="167"/>
      <c r="AJ114" s="175"/>
      <c r="AK114" s="175"/>
      <c r="AL114" s="175"/>
      <c r="AM114" s="175"/>
      <c r="AN114" s="175"/>
      <c r="AO114" s="175"/>
      <c r="AP114" s="175"/>
      <c r="AQ114" s="11"/>
      <c r="AR114" s="18" t="str">
        <f t="shared" si="1"/>
        <v/>
      </c>
    </row>
    <row r="115" spans="1:44" ht="20.5" customHeight="1">
      <c r="A115" s="11" t="str">
        <f>IF(F115="","",F115&amp;"_"&amp;COUNTIF($F$9:F115,F115))</f>
        <v>7_7</v>
      </c>
      <c r="B115" s="135">
        <f>IF(STUDATA!B112="","",STUDATA!B112)</f>
        <v>107</v>
      </c>
      <c r="C115" s="136" t="str">
        <f>IF(STUDATA!E112="","",STUDATA!E112)</f>
        <v>abc107</v>
      </c>
      <c r="D115" s="136" t="str">
        <f>IF(STUDATA!F112="","",STUDATA!F112)</f>
        <v>xyz107</v>
      </c>
      <c r="E115" s="136" t="str">
        <f>IF(STUDATA!G112="","",STUDATA!G112)</f>
        <v>F</v>
      </c>
      <c r="F115" s="136">
        <f>IF(STUDATA!C112="","",STUDATA!C112)</f>
        <v>7</v>
      </c>
      <c r="G115" s="137" t="s">
        <v>183</v>
      </c>
      <c r="H115" s="137" t="s">
        <v>335</v>
      </c>
      <c r="I115" s="137" t="s">
        <v>335</v>
      </c>
      <c r="J115" s="137"/>
      <c r="K115" s="137"/>
      <c r="L115" s="137"/>
      <c r="M115" s="137"/>
      <c r="N115" s="137"/>
      <c r="O115" s="137"/>
      <c r="P115" s="137"/>
      <c r="Q115" s="137"/>
      <c r="R115" s="137"/>
      <c r="S115" s="137"/>
      <c r="T115" s="138"/>
      <c r="U115" s="140"/>
      <c r="V115" s="139"/>
      <c r="W115" s="139"/>
      <c r="X115" s="139"/>
      <c r="Y115" s="138"/>
      <c r="Z115" s="139"/>
      <c r="AA115" s="139"/>
      <c r="AB115" s="139"/>
      <c r="AC115" s="139"/>
      <c r="AD115" s="137"/>
      <c r="AE115" s="137"/>
      <c r="AF115" s="137"/>
      <c r="AG115" s="137"/>
      <c r="AH115" s="137"/>
      <c r="AI115" s="167"/>
      <c r="AJ115" s="175"/>
      <c r="AK115" s="175"/>
      <c r="AL115" s="175"/>
      <c r="AM115" s="175"/>
      <c r="AN115" s="175"/>
      <c r="AO115" s="175"/>
      <c r="AP115" s="175"/>
      <c r="AQ115" s="11"/>
      <c r="AR115" s="18" t="str">
        <f t="shared" si="1"/>
        <v/>
      </c>
    </row>
    <row r="116" spans="1:44" ht="20.5" customHeight="1">
      <c r="A116" s="11" t="str">
        <f>IF(F116="","",F116&amp;"_"&amp;COUNTIF($F$9:F116,F116))</f>
        <v>7_8</v>
      </c>
      <c r="B116" s="135">
        <f>IF(STUDATA!B113="","",STUDATA!B113)</f>
        <v>108</v>
      </c>
      <c r="C116" s="136" t="str">
        <f>IF(STUDATA!E113="","",STUDATA!E113)</f>
        <v>abc108</v>
      </c>
      <c r="D116" s="136" t="str">
        <f>IF(STUDATA!F113="","",STUDATA!F113)</f>
        <v>xyz108</v>
      </c>
      <c r="E116" s="136" t="str">
        <f>IF(STUDATA!G113="","",STUDATA!G113)</f>
        <v>M</v>
      </c>
      <c r="F116" s="136">
        <f>IF(STUDATA!C113="","",STUDATA!C113)</f>
        <v>7</v>
      </c>
      <c r="G116" s="137" t="s">
        <v>183</v>
      </c>
      <c r="H116" s="137" t="s">
        <v>335</v>
      </c>
      <c r="I116" s="137" t="s">
        <v>335</v>
      </c>
      <c r="J116" s="137"/>
      <c r="K116" s="137"/>
      <c r="L116" s="137"/>
      <c r="M116" s="137"/>
      <c r="N116" s="137"/>
      <c r="O116" s="137"/>
      <c r="P116" s="137"/>
      <c r="Q116" s="137"/>
      <c r="R116" s="137"/>
      <c r="S116" s="137"/>
      <c r="T116" s="138"/>
      <c r="U116" s="140"/>
      <c r="V116" s="139"/>
      <c r="W116" s="139"/>
      <c r="X116" s="139"/>
      <c r="Y116" s="138"/>
      <c r="Z116" s="139"/>
      <c r="AA116" s="139"/>
      <c r="AB116" s="139"/>
      <c r="AC116" s="139"/>
      <c r="AD116" s="137"/>
      <c r="AE116" s="137"/>
      <c r="AF116" s="137"/>
      <c r="AG116" s="137"/>
      <c r="AH116" s="137"/>
      <c r="AI116" s="167"/>
      <c r="AJ116" s="175"/>
      <c r="AK116" s="175"/>
      <c r="AL116" s="175"/>
      <c r="AM116" s="175"/>
      <c r="AN116" s="175"/>
      <c r="AO116" s="175"/>
      <c r="AP116" s="175"/>
      <c r="AQ116" s="11"/>
      <c r="AR116" s="18" t="str">
        <f t="shared" si="1"/>
        <v/>
      </c>
    </row>
    <row r="117" spans="1:44" ht="20.5" customHeight="1">
      <c r="A117" s="11" t="str">
        <f>IF(F117="","",F117&amp;"_"&amp;COUNTIF($F$9:F117,F117))</f>
        <v>7_9</v>
      </c>
      <c r="B117" s="135">
        <f>IF(STUDATA!B114="","",STUDATA!B114)</f>
        <v>109</v>
      </c>
      <c r="C117" s="136" t="str">
        <f>IF(STUDATA!E114="","",STUDATA!E114)</f>
        <v>abc109</v>
      </c>
      <c r="D117" s="136" t="str">
        <f>IF(STUDATA!F114="","",STUDATA!F114)</f>
        <v>xyz109</v>
      </c>
      <c r="E117" s="136" t="str">
        <f>IF(STUDATA!G114="","",STUDATA!G114)</f>
        <v>F</v>
      </c>
      <c r="F117" s="136">
        <f>IF(STUDATA!C114="","",STUDATA!C114)</f>
        <v>7</v>
      </c>
      <c r="G117" s="137" t="s">
        <v>183</v>
      </c>
      <c r="H117" s="137" t="s">
        <v>335</v>
      </c>
      <c r="I117" s="137" t="s">
        <v>335</v>
      </c>
      <c r="J117" s="137"/>
      <c r="K117" s="137"/>
      <c r="L117" s="137"/>
      <c r="M117" s="137"/>
      <c r="N117" s="137"/>
      <c r="O117" s="137"/>
      <c r="P117" s="137"/>
      <c r="Q117" s="137"/>
      <c r="R117" s="137"/>
      <c r="S117" s="137"/>
      <c r="T117" s="138"/>
      <c r="U117" s="139"/>
      <c r="V117" s="139"/>
      <c r="W117" s="139"/>
      <c r="X117" s="139"/>
      <c r="Y117" s="138"/>
      <c r="Z117" s="139"/>
      <c r="AA117" s="139"/>
      <c r="AB117" s="139"/>
      <c r="AC117" s="139"/>
      <c r="AD117" s="137"/>
      <c r="AE117" s="137"/>
      <c r="AF117" s="137"/>
      <c r="AG117" s="137"/>
      <c r="AH117" s="137"/>
      <c r="AI117" s="167"/>
      <c r="AJ117" s="175"/>
      <c r="AK117" s="175"/>
      <c r="AL117" s="175"/>
      <c r="AM117" s="175"/>
      <c r="AN117" s="175"/>
      <c r="AO117" s="175"/>
      <c r="AP117" s="175"/>
      <c r="AQ117" s="11"/>
      <c r="AR117" s="18" t="str">
        <f t="shared" si="1"/>
        <v/>
      </c>
    </row>
    <row r="118" spans="1:44" ht="20.5" customHeight="1">
      <c r="A118" s="11" t="str">
        <f>IF(F118="","",F118&amp;"_"&amp;COUNTIF($F$9:F118,F118))</f>
        <v>7_10</v>
      </c>
      <c r="B118" s="135">
        <f>IF(STUDATA!B115="","",STUDATA!B115)</f>
        <v>110</v>
      </c>
      <c r="C118" s="136" t="str">
        <f>IF(STUDATA!E115="","",STUDATA!E115)</f>
        <v>abc110</v>
      </c>
      <c r="D118" s="136" t="str">
        <f>IF(STUDATA!F115="","",STUDATA!F115)</f>
        <v>xyz110</v>
      </c>
      <c r="E118" s="136" t="str">
        <f>IF(STUDATA!G115="","",STUDATA!G115)</f>
        <v>M</v>
      </c>
      <c r="F118" s="136">
        <f>IF(STUDATA!C115="","",STUDATA!C115)</f>
        <v>7</v>
      </c>
      <c r="G118" s="137" t="s">
        <v>183</v>
      </c>
      <c r="H118" s="137" t="s">
        <v>335</v>
      </c>
      <c r="I118" s="137" t="s">
        <v>335</v>
      </c>
      <c r="J118" s="137"/>
      <c r="K118" s="137"/>
      <c r="L118" s="137"/>
      <c r="M118" s="137"/>
      <c r="N118" s="137"/>
      <c r="O118" s="137"/>
      <c r="P118" s="137"/>
      <c r="Q118" s="137"/>
      <c r="R118" s="137"/>
      <c r="S118" s="137"/>
      <c r="T118" s="138"/>
      <c r="U118" s="140"/>
      <c r="V118" s="139"/>
      <c r="W118" s="139"/>
      <c r="X118" s="139"/>
      <c r="Y118" s="138"/>
      <c r="Z118" s="139"/>
      <c r="AA118" s="139"/>
      <c r="AB118" s="139"/>
      <c r="AC118" s="139"/>
      <c r="AD118" s="137"/>
      <c r="AE118" s="137"/>
      <c r="AF118" s="137"/>
      <c r="AG118" s="137"/>
      <c r="AH118" s="137"/>
      <c r="AI118" s="167"/>
      <c r="AJ118" s="175"/>
      <c r="AK118" s="175"/>
      <c r="AL118" s="175"/>
      <c r="AM118" s="175"/>
      <c r="AN118" s="175"/>
      <c r="AO118" s="175"/>
      <c r="AP118" s="175"/>
      <c r="AQ118" s="11"/>
      <c r="AR118" s="18" t="str">
        <f t="shared" si="1"/>
        <v/>
      </c>
    </row>
    <row r="119" spans="1:44" ht="20.5" customHeight="1">
      <c r="A119" s="11" t="str">
        <f>IF(F119="","",F119&amp;"_"&amp;COUNTIF($F$9:F119,F119))</f>
        <v>7_11</v>
      </c>
      <c r="B119" s="135">
        <f>IF(STUDATA!B116="","",STUDATA!B116)</f>
        <v>111</v>
      </c>
      <c r="C119" s="136" t="str">
        <f>IF(STUDATA!E116="","",STUDATA!E116)</f>
        <v>abc111</v>
      </c>
      <c r="D119" s="136" t="str">
        <f>IF(STUDATA!F116="","",STUDATA!F116)</f>
        <v>xyz111</v>
      </c>
      <c r="E119" s="136" t="str">
        <f>IF(STUDATA!G116="","",STUDATA!G116)</f>
        <v>F</v>
      </c>
      <c r="F119" s="136">
        <f>IF(STUDATA!C116="","",STUDATA!C116)</f>
        <v>7</v>
      </c>
      <c r="G119" s="137" t="s">
        <v>183</v>
      </c>
      <c r="H119" s="137" t="s">
        <v>335</v>
      </c>
      <c r="I119" s="137" t="s">
        <v>335</v>
      </c>
      <c r="J119" s="137"/>
      <c r="K119" s="137"/>
      <c r="L119" s="137"/>
      <c r="M119" s="137"/>
      <c r="N119" s="137"/>
      <c r="O119" s="137"/>
      <c r="P119" s="137"/>
      <c r="Q119" s="137"/>
      <c r="R119" s="137"/>
      <c r="S119" s="137"/>
      <c r="T119" s="138"/>
      <c r="U119" s="140"/>
      <c r="V119" s="139"/>
      <c r="W119" s="139"/>
      <c r="X119" s="139"/>
      <c r="Y119" s="138"/>
      <c r="Z119" s="139"/>
      <c r="AA119" s="139"/>
      <c r="AB119" s="139"/>
      <c r="AC119" s="139"/>
      <c r="AD119" s="137"/>
      <c r="AE119" s="137"/>
      <c r="AF119" s="137"/>
      <c r="AG119" s="137"/>
      <c r="AH119" s="137"/>
      <c r="AI119" s="167"/>
      <c r="AJ119" s="175"/>
      <c r="AK119" s="175"/>
      <c r="AL119" s="175"/>
      <c r="AM119" s="175"/>
      <c r="AN119" s="175"/>
      <c r="AO119" s="175"/>
      <c r="AP119" s="175"/>
      <c r="AQ119" s="11"/>
      <c r="AR119" s="18" t="str">
        <f t="shared" si="1"/>
        <v/>
      </c>
    </row>
    <row r="120" spans="1:44" ht="20.5" customHeight="1">
      <c r="A120" s="11" t="str">
        <f>IF(F120="","",F120&amp;"_"&amp;COUNTIF($F$9:F120,F120))</f>
        <v>7_12</v>
      </c>
      <c r="B120" s="135">
        <f>IF(STUDATA!B117="","",STUDATA!B117)</f>
        <v>112</v>
      </c>
      <c r="C120" s="136" t="str">
        <f>IF(STUDATA!E117="","",STUDATA!E117)</f>
        <v>abc112</v>
      </c>
      <c r="D120" s="136" t="str">
        <f>IF(STUDATA!F117="","",STUDATA!F117)</f>
        <v>xyz112</v>
      </c>
      <c r="E120" s="136" t="str">
        <f>IF(STUDATA!G117="","",STUDATA!G117)</f>
        <v>F</v>
      </c>
      <c r="F120" s="136">
        <f>IF(STUDATA!C117="","",STUDATA!C117)</f>
        <v>7</v>
      </c>
      <c r="G120" s="137" t="s">
        <v>183</v>
      </c>
      <c r="H120" s="137" t="s">
        <v>335</v>
      </c>
      <c r="I120" s="137" t="s">
        <v>335</v>
      </c>
      <c r="J120" s="137"/>
      <c r="K120" s="137"/>
      <c r="L120" s="137"/>
      <c r="M120" s="137"/>
      <c r="N120" s="137"/>
      <c r="O120" s="137"/>
      <c r="P120" s="137"/>
      <c r="Q120" s="137"/>
      <c r="R120" s="137"/>
      <c r="S120" s="137"/>
      <c r="T120" s="138"/>
      <c r="U120" s="140"/>
      <c r="V120" s="139"/>
      <c r="W120" s="139"/>
      <c r="X120" s="139"/>
      <c r="Y120" s="138"/>
      <c r="Z120" s="139"/>
      <c r="AA120" s="139"/>
      <c r="AB120" s="139"/>
      <c r="AC120" s="139"/>
      <c r="AD120" s="137"/>
      <c r="AE120" s="137"/>
      <c r="AF120" s="137"/>
      <c r="AG120" s="137"/>
      <c r="AH120" s="137"/>
      <c r="AI120" s="167"/>
      <c r="AJ120" s="175"/>
      <c r="AK120" s="175"/>
      <c r="AL120" s="175"/>
      <c r="AM120" s="175"/>
      <c r="AN120" s="175"/>
      <c r="AO120" s="175"/>
      <c r="AP120" s="175"/>
      <c r="AQ120" s="11"/>
      <c r="AR120" s="18" t="str">
        <f t="shared" si="1"/>
        <v/>
      </c>
    </row>
    <row r="121" spans="1:44" ht="20.5" customHeight="1">
      <c r="A121" s="11" t="str">
        <f>IF(F121="","",F121&amp;"_"&amp;COUNTIF($F$9:F121,F121))</f>
        <v>7_13</v>
      </c>
      <c r="B121" s="135">
        <f>IF(STUDATA!B118="","",STUDATA!B118)</f>
        <v>113</v>
      </c>
      <c r="C121" s="136" t="str">
        <f>IF(STUDATA!E118="","",STUDATA!E118)</f>
        <v>abc113</v>
      </c>
      <c r="D121" s="136" t="str">
        <f>IF(STUDATA!F118="","",STUDATA!F118)</f>
        <v>xyz113</v>
      </c>
      <c r="E121" s="136" t="str">
        <f>IF(STUDATA!G118="","",STUDATA!G118)</f>
        <v>M</v>
      </c>
      <c r="F121" s="136">
        <f>IF(STUDATA!C118="","",STUDATA!C118)</f>
        <v>7</v>
      </c>
      <c r="G121" s="137" t="s">
        <v>183</v>
      </c>
      <c r="H121" s="137" t="s">
        <v>335</v>
      </c>
      <c r="I121" s="137" t="s">
        <v>335</v>
      </c>
      <c r="J121" s="137"/>
      <c r="K121" s="137"/>
      <c r="L121" s="137"/>
      <c r="M121" s="137"/>
      <c r="N121" s="137"/>
      <c r="O121" s="137"/>
      <c r="P121" s="137"/>
      <c r="Q121" s="137"/>
      <c r="R121" s="137"/>
      <c r="S121" s="137"/>
      <c r="T121" s="138"/>
      <c r="U121" s="139"/>
      <c r="V121" s="139"/>
      <c r="W121" s="139"/>
      <c r="X121" s="139"/>
      <c r="Y121" s="138"/>
      <c r="Z121" s="139"/>
      <c r="AA121" s="139"/>
      <c r="AB121" s="139"/>
      <c r="AC121" s="139"/>
      <c r="AD121" s="137"/>
      <c r="AE121" s="137"/>
      <c r="AF121" s="137"/>
      <c r="AG121" s="137"/>
      <c r="AH121" s="137"/>
      <c r="AI121" s="167"/>
      <c r="AJ121" s="175"/>
      <c r="AK121" s="175"/>
      <c r="AL121" s="175"/>
      <c r="AM121" s="175"/>
      <c r="AN121" s="175"/>
      <c r="AO121" s="175"/>
      <c r="AP121" s="175"/>
      <c r="AQ121" s="11"/>
      <c r="AR121" s="18" t="str">
        <f t="shared" si="1"/>
        <v/>
      </c>
    </row>
    <row r="122" spans="1:44" ht="20.5" customHeight="1">
      <c r="A122" s="11" t="str">
        <f>IF(F122="","",F122&amp;"_"&amp;COUNTIF($F$9:F122,F122))</f>
        <v>7_14</v>
      </c>
      <c r="B122" s="135">
        <f>IF(STUDATA!B119="","",STUDATA!B119)</f>
        <v>114</v>
      </c>
      <c r="C122" s="136" t="str">
        <f>IF(STUDATA!E119="","",STUDATA!E119)</f>
        <v>abc114</v>
      </c>
      <c r="D122" s="136" t="str">
        <f>IF(STUDATA!F119="","",STUDATA!F119)</f>
        <v>xyz114</v>
      </c>
      <c r="E122" s="136" t="str">
        <f>IF(STUDATA!G119="","",STUDATA!G119)</f>
        <v>F</v>
      </c>
      <c r="F122" s="136">
        <f>IF(STUDATA!C119="","",STUDATA!C119)</f>
        <v>7</v>
      </c>
      <c r="G122" s="137" t="s">
        <v>183</v>
      </c>
      <c r="H122" s="137" t="s">
        <v>335</v>
      </c>
      <c r="I122" s="137" t="s">
        <v>335</v>
      </c>
      <c r="J122" s="137"/>
      <c r="K122" s="137"/>
      <c r="L122" s="137"/>
      <c r="M122" s="137"/>
      <c r="N122" s="137"/>
      <c r="O122" s="137"/>
      <c r="P122" s="137"/>
      <c r="Q122" s="137"/>
      <c r="R122" s="137"/>
      <c r="S122" s="137"/>
      <c r="T122" s="138"/>
      <c r="U122" s="140"/>
      <c r="V122" s="139"/>
      <c r="W122" s="139"/>
      <c r="X122" s="139"/>
      <c r="Y122" s="138"/>
      <c r="Z122" s="139"/>
      <c r="AA122" s="139"/>
      <c r="AB122" s="139"/>
      <c r="AC122" s="139"/>
      <c r="AD122" s="137"/>
      <c r="AE122" s="137"/>
      <c r="AF122" s="137"/>
      <c r="AG122" s="137"/>
      <c r="AH122" s="137"/>
      <c r="AI122" s="167"/>
      <c r="AJ122" s="175"/>
      <c r="AK122" s="175"/>
      <c r="AL122" s="175"/>
      <c r="AM122" s="175"/>
      <c r="AN122" s="175"/>
      <c r="AO122" s="175"/>
      <c r="AP122" s="175"/>
      <c r="AQ122" s="11"/>
      <c r="AR122" s="18" t="str">
        <f t="shared" si="1"/>
        <v/>
      </c>
    </row>
    <row r="123" spans="1:44" ht="20.5" customHeight="1">
      <c r="A123" s="11" t="str">
        <f>IF(F123="","",F123&amp;"_"&amp;COUNTIF($F$9:F123,F123))</f>
        <v>7_15</v>
      </c>
      <c r="B123" s="135">
        <f>IF(STUDATA!B120="","",STUDATA!B120)</f>
        <v>115</v>
      </c>
      <c r="C123" s="136" t="str">
        <f>IF(STUDATA!E120="","",STUDATA!E120)</f>
        <v>abc115</v>
      </c>
      <c r="D123" s="136" t="str">
        <f>IF(STUDATA!F120="","",STUDATA!F120)</f>
        <v>xyz115</v>
      </c>
      <c r="E123" s="136" t="str">
        <f>IF(STUDATA!G120="","",STUDATA!G120)</f>
        <v>M</v>
      </c>
      <c r="F123" s="136">
        <f>IF(STUDATA!C120="","",STUDATA!C120)</f>
        <v>7</v>
      </c>
      <c r="G123" s="137" t="s">
        <v>183</v>
      </c>
      <c r="H123" s="137" t="s">
        <v>335</v>
      </c>
      <c r="I123" s="137" t="s">
        <v>335</v>
      </c>
      <c r="J123" s="137"/>
      <c r="K123" s="137"/>
      <c r="L123" s="137"/>
      <c r="M123" s="137"/>
      <c r="N123" s="137"/>
      <c r="O123" s="137"/>
      <c r="P123" s="137"/>
      <c r="Q123" s="137"/>
      <c r="R123" s="137"/>
      <c r="S123" s="137"/>
      <c r="T123" s="138"/>
      <c r="U123" s="140"/>
      <c r="V123" s="139"/>
      <c r="W123" s="139"/>
      <c r="X123" s="139"/>
      <c r="Y123" s="138"/>
      <c r="Z123" s="139"/>
      <c r="AA123" s="139"/>
      <c r="AB123" s="139"/>
      <c r="AC123" s="139"/>
      <c r="AD123" s="137"/>
      <c r="AE123" s="137"/>
      <c r="AF123" s="137"/>
      <c r="AG123" s="137"/>
      <c r="AH123" s="137"/>
      <c r="AI123" s="167"/>
      <c r="AJ123" s="175"/>
      <c r="AK123" s="175"/>
      <c r="AL123" s="175"/>
      <c r="AM123" s="175"/>
      <c r="AN123" s="175"/>
      <c r="AO123" s="175"/>
      <c r="AP123" s="175"/>
      <c r="AQ123" s="11"/>
      <c r="AR123" s="18" t="str">
        <f t="shared" si="1"/>
        <v/>
      </c>
    </row>
    <row r="124" spans="1:44" ht="20.5" customHeight="1">
      <c r="A124" s="11" t="str">
        <f>IF(F124="","",F124&amp;"_"&amp;COUNTIF($F$9:F124,F124))</f>
        <v>7_16</v>
      </c>
      <c r="B124" s="135">
        <f>IF(STUDATA!B121="","",STUDATA!B121)</f>
        <v>116</v>
      </c>
      <c r="C124" s="136" t="str">
        <f>IF(STUDATA!E121="","",STUDATA!E121)</f>
        <v>abc116</v>
      </c>
      <c r="D124" s="136" t="str">
        <f>IF(STUDATA!F121="","",STUDATA!F121)</f>
        <v>xyz116</v>
      </c>
      <c r="E124" s="136" t="str">
        <f>IF(STUDATA!G121="","",STUDATA!G121)</f>
        <v>M</v>
      </c>
      <c r="F124" s="136">
        <f>IF(STUDATA!C121="","",STUDATA!C121)</f>
        <v>7</v>
      </c>
      <c r="G124" s="137" t="s">
        <v>183</v>
      </c>
      <c r="H124" s="137" t="s">
        <v>335</v>
      </c>
      <c r="I124" s="137" t="s">
        <v>335</v>
      </c>
      <c r="J124" s="137"/>
      <c r="K124" s="137"/>
      <c r="L124" s="137"/>
      <c r="M124" s="137"/>
      <c r="N124" s="137"/>
      <c r="O124" s="137"/>
      <c r="P124" s="137"/>
      <c r="Q124" s="137"/>
      <c r="R124" s="137"/>
      <c r="S124" s="137"/>
      <c r="T124" s="138"/>
      <c r="U124" s="140"/>
      <c r="V124" s="139"/>
      <c r="W124" s="139"/>
      <c r="X124" s="139"/>
      <c r="Y124" s="138"/>
      <c r="Z124" s="139"/>
      <c r="AA124" s="139"/>
      <c r="AB124" s="139"/>
      <c r="AC124" s="139"/>
      <c r="AD124" s="137"/>
      <c r="AE124" s="137"/>
      <c r="AF124" s="137"/>
      <c r="AG124" s="137"/>
      <c r="AH124" s="137"/>
      <c r="AI124" s="167"/>
      <c r="AJ124" s="175"/>
      <c r="AK124" s="175"/>
      <c r="AL124" s="175"/>
      <c r="AM124" s="175"/>
      <c r="AN124" s="175"/>
      <c r="AO124" s="175"/>
      <c r="AP124" s="175"/>
      <c r="AQ124" s="11"/>
      <c r="AR124" s="18" t="str">
        <f t="shared" si="1"/>
        <v/>
      </c>
    </row>
    <row r="125" spans="1:44" ht="20.5" customHeight="1">
      <c r="A125" s="11" t="str">
        <f>IF(F125="","",F125&amp;"_"&amp;COUNTIF($F$9:F125,F125))</f>
        <v>7_17</v>
      </c>
      <c r="B125" s="135">
        <f>IF(STUDATA!B122="","",STUDATA!B122)</f>
        <v>117</v>
      </c>
      <c r="C125" s="136" t="str">
        <f>IF(STUDATA!E122="","",STUDATA!E122)</f>
        <v>abc117</v>
      </c>
      <c r="D125" s="136" t="str">
        <f>IF(STUDATA!F122="","",STUDATA!F122)</f>
        <v>xyz117</v>
      </c>
      <c r="E125" s="136" t="str">
        <f>IF(STUDATA!G122="","",STUDATA!G122)</f>
        <v>F</v>
      </c>
      <c r="F125" s="136">
        <f>IF(STUDATA!C122="","",STUDATA!C122)</f>
        <v>7</v>
      </c>
      <c r="G125" s="137" t="s">
        <v>183</v>
      </c>
      <c r="H125" s="137" t="s">
        <v>335</v>
      </c>
      <c r="I125" s="137" t="s">
        <v>335</v>
      </c>
      <c r="J125" s="137"/>
      <c r="K125" s="137"/>
      <c r="L125" s="137"/>
      <c r="M125" s="137"/>
      <c r="N125" s="137"/>
      <c r="O125" s="137"/>
      <c r="P125" s="137"/>
      <c r="Q125" s="137"/>
      <c r="R125" s="137"/>
      <c r="S125" s="137"/>
      <c r="T125" s="138"/>
      <c r="U125" s="139"/>
      <c r="V125" s="139"/>
      <c r="W125" s="139"/>
      <c r="X125" s="139"/>
      <c r="Y125" s="138"/>
      <c r="Z125" s="139"/>
      <c r="AA125" s="139"/>
      <c r="AB125" s="139"/>
      <c r="AC125" s="139"/>
      <c r="AD125" s="137"/>
      <c r="AE125" s="137"/>
      <c r="AF125" s="137"/>
      <c r="AG125" s="137"/>
      <c r="AH125" s="137"/>
      <c r="AI125" s="167"/>
      <c r="AJ125" s="175"/>
      <c r="AK125" s="175"/>
      <c r="AL125" s="175"/>
      <c r="AM125" s="175"/>
      <c r="AN125" s="175"/>
      <c r="AO125" s="175"/>
      <c r="AP125" s="175"/>
      <c r="AQ125" s="11"/>
      <c r="AR125" s="18" t="str">
        <f t="shared" si="1"/>
        <v/>
      </c>
    </row>
    <row r="126" spans="1:44" ht="20.5" customHeight="1">
      <c r="A126" s="11" t="str">
        <f>IF(F126="","",F126&amp;"_"&amp;COUNTIF($F$9:F126,F126))</f>
        <v>7_18</v>
      </c>
      <c r="B126" s="135">
        <f>IF(STUDATA!B123="","",STUDATA!B123)</f>
        <v>118</v>
      </c>
      <c r="C126" s="136" t="str">
        <f>IF(STUDATA!E123="","",STUDATA!E123)</f>
        <v>abc118</v>
      </c>
      <c r="D126" s="136" t="str">
        <f>IF(STUDATA!F123="","",STUDATA!F123)</f>
        <v>xyz118</v>
      </c>
      <c r="E126" s="136" t="str">
        <f>IF(STUDATA!G123="","",STUDATA!G123)</f>
        <v>M</v>
      </c>
      <c r="F126" s="136">
        <f>IF(STUDATA!C123="","",STUDATA!C123)</f>
        <v>7</v>
      </c>
      <c r="G126" s="137" t="s">
        <v>183</v>
      </c>
      <c r="H126" s="137" t="s">
        <v>335</v>
      </c>
      <c r="I126" s="137" t="s">
        <v>335</v>
      </c>
      <c r="J126" s="137"/>
      <c r="K126" s="137"/>
      <c r="L126" s="137"/>
      <c r="M126" s="137"/>
      <c r="N126" s="137"/>
      <c r="O126" s="137"/>
      <c r="P126" s="137"/>
      <c r="Q126" s="137"/>
      <c r="R126" s="137"/>
      <c r="S126" s="137"/>
      <c r="T126" s="138"/>
      <c r="U126" s="140"/>
      <c r="V126" s="139"/>
      <c r="W126" s="139"/>
      <c r="X126" s="139"/>
      <c r="Y126" s="138"/>
      <c r="Z126" s="139"/>
      <c r="AA126" s="139"/>
      <c r="AB126" s="139"/>
      <c r="AC126" s="139"/>
      <c r="AD126" s="137"/>
      <c r="AE126" s="137"/>
      <c r="AF126" s="137"/>
      <c r="AG126" s="137"/>
      <c r="AH126" s="137"/>
      <c r="AI126" s="167"/>
      <c r="AJ126" s="175"/>
      <c r="AK126" s="175"/>
      <c r="AL126" s="175"/>
      <c r="AM126" s="175"/>
      <c r="AN126" s="175"/>
      <c r="AO126" s="175"/>
      <c r="AP126" s="175"/>
      <c r="AQ126" s="11"/>
      <c r="AR126" s="18" t="str">
        <f t="shared" si="1"/>
        <v/>
      </c>
    </row>
    <row r="127" spans="1:44" ht="20.5" customHeight="1">
      <c r="A127" s="11" t="str">
        <f>IF(F127="","",F127&amp;"_"&amp;COUNTIF($F$9:F127,F127))</f>
        <v>7_19</v>
      </c>
      <c r="B127" s="135">
        <f>IF(STUDATA!B124="","",STUDATA!B124)</f>
        <v>119</v>
      </c>
      <c r="C127" s="136" t="str">
        <f>IF(STUDATA!E124="","",STUDATA!E124)</f>
        <v>abc119</v>
      </c>
      <c r="D127" s="136" t="str">
        <f>IF(STUDATA!F124="","",STUDATA!F124)</f>
        <v>xyz119</v>
      </c>
      <c r="E127" s="136" t="str">
        <f>IF(STUDATA!G124="","",STUDATA!G124)</f>
        <v>F</v>
      </c>
      <c r="F127" s="136">
        <f>IF(STUDATA!C124="","",STUDATA!C124)</f>
        <v>7</v>
      </c>
      <c r="G127" s="137" t="s">
        <v>183</v>
      </c>
      <c r="H127" s="137" t="s">
        <v>335</v>
      </c>
      <c r="I127" s="137" t="s">
        <v>335</v>
      </c>
      <c r="J127" s="137"/>
      <c r="K127" s="137"/>
      <c r="L127" s="137"/>
      <c r="M127" s="137"/>
      <c r="N127" s="137"/>
      <c r="O127" s="137"/>
      <c r="P127" s="137"/>
      <c r="Q127" s="137"/>
      <c r="R127" s="137"/>
      <c r="S127" s="137"/>
      <c r="T127" s="138"/>
      <c r="U127" s="140"/>
      <c r="V127" s="139"/>
      <c r="W127" s="139"/>
      <c r="X127" s="139"/>
      <c r="Y127" s="138"/>
      <c r="Z127" s="139"/>
      <c r="AA127" s="139"/>
      <c r="AB127" s="139"/>
      <c r="AC127" s="139"/>
      <c r="AD127" s="137"/>
      <c r="AE127" s="137"/>
      <c r="AF127" s="137"/>
      <c r="AG127" s="137"/>
      <c r="AH127" s="137"/>
      <c r="AI127" s="167"/>
      <c r="AJ127" s="175"/>
      <c r="AK127" s="175"/>
      <c r="AL127" s="175"/>
      <c r="AM127" s="175"/>
      <c r="AN127" s="175"/>
      <c r="AO127" s="175"/>
      <c r="AP127" s="175"/>
      <c r="AQ127" s="11"/>
      <c r="AR127" s="18" t="str">
        <f t="shared" si="1"/>
        <v/>
      </c>
    </row>
    <row r="128" spans="1:44" ht="20.5" customHeight="1">
      <c r="A128" s="11" t="str">
        <f>IF(F128="","",F128&amp;"_"&amp;COUNTIF($F$9:F128,F128))</f>
        <v>8_1</v>
      </c>
      <c r="B128" s="135">
        <f>IF(STUDATA!B125="","",STUDATA!B125)</f>
        <v>120</v>
      </c>
      <c r="C128" s="136" t="str">
        <f>IF(STUDATA!E125="","",STUDATA!E125)</f>
        <v>abc120</v>
      </c>
      <c r="D128" s="136" t="str">
        <f>IF(STUDATA!F125="","",STUDATA!F125)</f>
        <v>xyz120</v>
      </c>
      <c r="E128" s="136" t="str">
        <f>IF(STUDATA!G125="","",STUDATA!G125)</f>
        <v>F</v>
      </c>
      <c r="F128" s="136">
        <f>IF(STUDATA!C125="","",STUDATA!C125)</f>
        <v>8</v>
      </c>
      <c r="G128" s="137" t="s">
        <v>183</v>
      </c>
      <c r="H128" s="137" t="s">
        <v>335</v>
      </c>
      <c r="I128" s="137" t="s">
        <v>335</v>
      </c>
      <c r="J128" s="137" t="s">
        <v>335</v>
      </c>
      <c r="K128" s="137" t="s">
        <v>183</v>
      </c>
      <c r="L128" s="137" t="s">
        <v>183</v>
      </c>
      <c r="M128" s="137"/>
      <c r="N128" s="137"/>
      <c r="O128" s="137"/>
      <c r="P128" s="137"/>
      <c r="Q128" s="137" t="s">
        <v>335</v>
      </c>
      <c r="R128" s="137" t="s">
        <v>335</v>
      </c>
      <c r="S128" s="137"/>
      <c r="T128" s="138" t="s">
        <v>388</v>
      </c>
      <c r="U128" s="140" t="s">
        <v>388</v>
      </c>
      <c r="V128" s="139"/>
      <c r="W128" s="139"/>
      <c r="X128" s="139"/>
      <c r="Y128" s="138" t="s">
        <v>390</v>
      </c>
      <c r="Z128" s="139" t="s">
        <v>388</v>
      </c>
      <c r="AA128" s="139"/>
      <c r="AB128" s="139"/>
      <c r="AC128" s="139"/>
      <c r="AD128" s="137"/>
      <c r="AE128" s="137"/>
      <c r="AF128" s="137"/>
      <c r="AG128" s="137"/>
      <c r="AH128" s="137"/>
      <c r="AI128" s="167"/>
      <c r="AJ128" s="175"/>
      <c r="AK128" s="175"/>
      <c r="AL128" s="175"/>
      <c r="AM128" s="175"/>
      <c r="AN128" s="175"/>
      <c r="AO128" s="175"/>
      <c r="AP128" s="175"/>
      <c r="AQ128" s="11"/>
      <c r="AR128" s="18" t="str">
        <f t="shared" si="1"/>
        <v/>
      </c>
    </row>
    <row r="129" spans="1:44" ht="20.5" customHeight="1">
      <c r="A129" s="11" t="str">
        <f>IF(F129="","",F129&amp;"_"&amp;COUNTIF($F$9:F129,F129))</f>
        <v>8_2</v>
      </c>
      <c r="B129" s="135">
        <f>IF(STUDATA!B126="","",STUDATA!B126)</f>
        <v>121</v>
      </c>
      <c r="C129" s="136" t="str">
        <f>IF(STUDATA!E126="","",STUDATA!E126)</f>
        <v>abc121</v>
      </c>
      <c r="D129" s="136" t="str">
        <f>IF(STUDATA!F126="","",STUDATA!F126)</f>
        <v>xyz121</v>
      </c>
      <c r="E129" s="136" t="str">
        <f>IF(STUDATA!G126="","",STUDATA!G126)</f>
        <v>F</v>
      </c>
      <c r="F129" s="136">
        <f>IF(STUDATA!C126="","",STUDATA!C126)</f>
        <v>8</v>
      </c>
      <c r="G129" s="137" t="s">
        <v>335</v>
      </c>
      <c r="H129" s="137" t="s">
        <v>335</v>
      </c>
      <c r="I129" s="137" t="s">
        <v>335</v>
      </c>
      <c r="J129" s="137" t="s">
        <v>183</v>
      </c>
      <c r="K129" s="137" t="s">
        <v>183</v>
      </c>
      <c r="L129" s="137" t="s">
        <v>183</v>
      </c>
      <c r="M129" s="137"/>
      <c r="N129" s="137"/>
      <c r="O129" s="137"/>
      <c r="P129" s="137"/>
      <c r="Q129" s="137" t="s">
        <v>335</v>
      </c>
      <c r="R129" s="137" t="s">
        <v>335</v>
      </c>
      <c r="S129" s="137"/>
      <c r="T129" s="138" t="s">
        <v>390</v>
      </c>
      <c r="U129" s="138" t="s">
        <v>390</v>
      </c>
      <c r="V129" s="139"/>
      <c r="W129" s="139"/>
      <c r="X129" s="139"/>
      <c r="Y129" s="138" t="s">
        <v>390</v>
      </c>
      <c r="Z129" s="138" t="s">
        <v>390</v>
      </c>
      <c r="AA129" s="139"/>
      <c r="AB129" s="139"/>
      <c r="AC129" s="139"/>
      <c r="AD129" s="137"/>
      <c r="AE129" s="137"/>
      <c r="AF129" s="137"/>
      <c r="AG129" s="137"/>
      <c r="AH129" s="137"/>
      <c r="AI129" s="167" t="s">
        <v>183</v>
      </c>
      <c r="AJ129" s="175"/>
      <c r="AK129" s="175"/>
      <c r="AL129" s="175" t="s">
        <v>183</v>
      </c>
      <c r="AM129" s="175" t="s">
        <v>183</v>
      </c>
      <c r="AN129" s="175"/>
      <c r="AO129" s="175"/>
      <c r="AP129" s="175"/>
      <c r="AQ129" s="11"/>
      <c r="AR129" s="18" t="str">
        <f t="shared" si="1"/>
        <v/>
      </c>
    </row>
    <row r="130" spans="1:44" ht="20.5" customHeight="1">
      <c r="A130" s="11" t="str">
        <f>IF(F130="","",F130&amp;"_"&amp;COUNTIF($F$9:F130,F130))</f>
        <v>8_3</v>
      </c>
      <c r="B130" s="135">
        <f>IF(STUDATA!B127="","",STUDATA!B127)</f>
        <v>122</v>
      </c>
      <c r="C130" s="136" t="str">
        <f>IF(STUDATA!E127="","",STUDATA!E127)</f>
        <v>abc122</v>
      </c>
      <c r="D130" s="136" t="str">
        <f>IF(STUDATA!F127="","",STUDATA!F127)</f>
        <v>xyz122</v>
      </c>
      <c r="E130" s="136" t="str">
        <f>IF(STUDATA!G127="","",STUDATA!G127)</f>
        <v>F</v>
      </c>
      <c r="F130" s="136">
        <f>IF(STUDATA!C127="","",STUDATA!C127)</f>
        <v>8</v>
      </c>
      <c r="G130" s="137" t="s">
        <v>183</v>
      </c>
      <c r="H130" s="137" t="s">
        <v>335</v>
      </c>
      <c r="I130" s="137" t="s">
        <v>335</v>
      </c>
      <c r="J130" s="137" t="s">
        <v>335</v>
      </c>
      <c r="K130" s="137" t="s">
        <v>183</v>
      </c>
      <c r="L130" s="137" t="s">
        <v>183</v>
      </c>
      <c r="M130" s="137"/>
      <c r="N130" s="137"/>
      <c r="O130" s="137"/>
      <c r="P130" s="137"/>
      <c r="Q130" s="137" t="s">
        <v>335</v>
      </c>
      <c r="R130" s="137" t="s">
        <v>335</v>
      </c>
      <c r="S130" s="137"/>
      <c r="T130" s="138" t="s">
        <v>388</v>
      </c>
      <c r="U130" s="138" t="s">
        <v>388</v>
      </c>
      <c r="V130" s="139"/>
      <c r="W130" s="139"/>
      <c r="X130" s="139"/>
      <c r="Y130" s="138" t="s">
        <v>390</v>
      </c>
      <c r="Z130" s="138" t="s">
        <v>390</v>
      </c>
      <c r="AA130" s="139"/>
      <c r="AB130" s="139"/>
      <c r="AC130" s="139"/>
      <c r="AD130" s="137"/>
      <c r="AE130" s="137"/>
      <c r="AF130" s="137"/>
      <c r="AG130" s="137"/>
      <c r="AH130" s="137"/>
      <c r="AI130" s="167" t="s">
        <v>183</v>
      </c>
      <c r="AJ130" s="175"/>
      <c r="AK130" s="175"/>
      <c r="AL130" s="175" t="s">
        <v>183</v>
      </c>
      <c r="AM130" s="175" t="s">
        <v>183</v>
      </c>
      <c r="AN130" s="175"/>
      <c r="AO130" s="175"/>
      <c r="AP130" s="175"/>
      <c r="AQ130" s="11"/>
      <c r="AR130" s="18" t="str">
        <f t="shared" si="1"/>
        <v/>
      </c>
    </row>
    <row r="131" spans="1:44" ht="20.5" customHeight="1">
      <c r="A131" s="11" t="str">
        <f>IF(F131="","",F131&amp;"_"&amp;COUNTIF($F$9:F131,F131))</f>
        <v>8_4</v>
      </c>
      <c r="B131" s="135">
        <f>IF(STUDATA!B128="","",STUDATA!B128)</f>
        <v>123</v>
      </c>
      <c r="C131" s="136" t="str">
        <f>IF(STUDATA!E128="","",STUDATA!E128)</f>
        <v>abc123</v>
      </c>
      <c r="D131" s="136" t="str">
        <f>IF(STUDATA!F128="","",STUDATA!F128)</f>
        <v>xyz123</v>
      </c>
      <c r="E131" s="136" t="str">
        <f>IF(STUDATA!G128="","",STUDATA!G128)</f>
        <v>F</v>
      </c>
      <c r="F131" s="136">
        <f>IF(STUDATA!C128="","",STUDATA!C128)</f>
        <v>8</v>
      </c>
      <c r="G131" s="137" t="s">
        <v>183</v>
      </c>
      <c r="H131" s="137" t="s">
        <v>335</v>
      </c>
      <c r="I131" s="137" t="s">
        <v>335</v>
      </c>
      <c r="J131" s="137" t="s">
        <v>335</v>
      </c>
      <c r="K131" s="137" t="s">
        <v>183</v>
      </c>
      <c r="L131" s="137" t="s">
        <v>183</v>
      </c>
      <c r="M131" s="137"/>
      <c r="N131" s="137"/>
      <c r="O131" s="137"/>
      <c r="P131" s="137"/>
      <c r="Q131" s="137" t="s">
        <v>335</v>
      </c>
      <c r="R131" s="137" t="s">
        <v>335</v>
      </c>
      <c r="S131" s="137"/>
      <c r="T131" s="138" t="s">
        <v>388</v>
      </c>
      <c r="U131" s="138" t="s">
        <v>388</v>
      </c>
      <c r="V131" s="139"/>
      <c r="W131" s="139"/>
      <c r="X131" s="139"/>
      <c r="Y131" s="138" t="s">
        <v>390</v>
      </c>
      <c r="Z131" s="138" t="s">
        <v>390</v>
      </c>
      <c r="AA131" s="139"/>
      <c r="AB131" s="139"/>
      <c r="AC131" s="139"/>
      <c r="AD131" s="137"/>
      <c r="AE131" s="137"/>
      <c r="AF131" s="137"/>
      <c r="AG131" s="137"/>
      <c r="AH131" s="137"/>
      <c r="AI131" s="167" t="s">
        <v>183</v>
      </c>
      <c r="AJ131" s="175"/>
      <c r="AK131" s="175"/>
      <c r="AL131" s="175" t="s">
        <v>183</v>
      </c>
      <c r="AM131" s="175" t="s">
        <v>183</v>
      </c>
      <c r="AN131" s="175"/>
      <c r="AO131" s="175"/>
      <c r="AP131" s="175"/>
      <c r="AQ131" s="11"/>
      <c r="AR131" s="18" t="str">
        <f t="shared" si="1"/>
        <v/>
      </c>
    </row>
    <row r="132" spans="1:44" ht="20.5" customHeight="1">
      <c r="A132" s="11" t="str">
        <f>IF(F132="","",F132&amp;"_"&amp;COUNTIF($F$9:F132,F132))</f>
        <v>8_5</v>
      </c>
      <c r="B132" s="135">
        <f>IF(STUDATA!B129="","",STUDATA!B129)</f>
        <v>124</v>
      </c>
      <c r="C132" s="136" t="str">
        <f>IF(STUDATA!E129="","",STUDATA!E129)</f>
        <v>abc124</v>
      </c>
      <c r="D132" s="136" t="str">
        <f>IF(STUDATA!F129="","",STUDATA!F129)</f>
        <v>xyz124</v>
      </c>
      <c r="E132" s="136" t="str">
        <f>IF(STUDATA!G129="","",STUDATA!G129)</f>
        <v>F</v>
      </c>
      <c r="F132" s="136">
        <f>IF(STUDATA!C129="","",STUDATA!C129)</f>
        <v>8</v>
      </c>
      <c r="G132" s="137" t="s">
        <v>183</v>
      </c>
      <c r="H132" s="137" t="s">
        <v>335</v>
      </c>
      <c r="I132" s="137" t="s">
        <v>335</v>
      </c>
      <c r="J132" s="137" t="s">
        <v>335</v>
      </c>
      <c r="K132" s="137" t="s">
        <v>183</v>
      </c>
      <c r="L132" s="137" t="s">
        <v>183</v>
      </c>
      <c r="M132" s="137"/>
      <c r="N132" s="137"/>
      <c r="O132" s="137"/>
      <c r="P132" s="137"/>
      <c r="Q132" s="137" t="s">
        <v>335</v>
      </c>
      <c r="R132" s="137" t="s">
        <v>335</v>
      </c>
      <c r="S132" s="137"/>
      <c r="T132" s="138" t="s">
        <v>388</v>
      </c>
      <c r="U132" s="138" t="s">
        <v>388</v>
      </c>
      <c r="V132" s="139"/>
      <c r="W132" s="139"/>
      <c r="X132" s="139"/>
      <c r="Y132" s="138" t="s">
        <v>390</v>
      </c>
      <c r="Z132" s="138" t="s">
        <v>390</v>
      </c>
      <c r="AA132" s="139"/>
      <c r="AB132" s="139"/>
      <c r="AC132" s="139"/>
      <c r="AD132" s="137"/>
      <c r="AE132" s="137"/>
      <c r="AF132" s="137"/>
      <c r="AG132" s="137"/>
      <c r="AH132" s="137"/>
      <c r="AI132" s="167" t="s">
        <v>183</v>
      </c>
      <c r="AJ132" s="175"/>
      <c r="AK132" s="175"/>
      <c r="AL132" s="175" t="s">
        <v>183</v>
      </c>
      <c r="AM132" s="175" t="s">
        <v>183</v>
      </c>
      <c r="AN132" s="175"/>
      <c r="AO132" s="175"/>
      <c r="AP132" s="175"/>
      <c r="AQ132" s="11"/>
      <c r="AR132" s="18" t="str">
        <f t="shared" si="1"/>
        <v/>
      </c>
    </row>
    <row r="133" spans="1:44" ht="20.5" customHeight="1">
      <c r="A133" s="11" t="str">
        <f>IF(F133="","",F133&amp;"_"&amp;COUNTIF($F$9:F133,F133))</f>
        <v>8_6</v>
      </c>
      <c r="B133" s="135">
        <f>IF(STUDATA!B130="","",STUDATA!B130)</f>
        <v>125</v>
      </c>
      <c r="C133" s="136" t="str">
        <f>IF(STUDATA!E130="","",STUDATA!E130)</f>
        <v>abc125</v>
      </c>
      <c r="D133" s="136" t="str">
        <f>IF(STUDATA!F130="","",STUDATA!F130)</f>
        <v>xyz125</v>
      </c>
      <c r="E133" s="136" t="str">
        <f>IF(STUDATA!G130="","",STUDATA!G130)</f>
        <v>F</v>
      </c>
      <c r="F133" s="136">
        <f>IF(STUDATA!C130="","",STUDATA!C130)</f>
        <v>8</v>
      </c>
      <c r="G133" s="137" t="s">
        <v>183</v>
      </c>
      <c r="H133" s="137" t="s">
        <v>335</v>
      </c>
      <c r="I133" s="137" t="s">
        <v>335</v>
      </c>
      <c r="J133" s="137" t="s">
        <v>335</v>
      </c>
      <c r="K133" s="137" t="s">
        <v>183</v>
      </c>
      <c r="L133" s="137" t="s">
        <v>183</v>
      </c>
      <c r="M133" s="137"/>
      <c r="N133" s="137"/>
      <c r="O133" s="137"/>
      <c r="P133" s="137"/>
      <c r="Q133" s="137" t="s">
        <v>335</v>
      </c>
      <c r="R133" s="137" t="s">
        <v>335</v>
      </c>
      <c r="S133" s="137"/>
      <c r="T133" s="138" t="s">
        <v>388</v>
      </c>
      <c r="U133" s="138" t="s">
        <v>388</v>
      </c>
      <c r="V133" s="139"/>
      <c r="W133" s="139"/>
      <c r="X133" s="139"/>
      <c r="Y133" s="138" t="s">
        <v>390</v>
      </c>
      <c r="Z133" s="138" t="s">
        <v>390</v>
      </c>
      <c r="AA133" s="139"/>
      <c r="AB133" s="139"/>
      <c r="AC133" s="139"/>
      <c r="AD133" s="137"/>
      <c r="AE133" s="137"/>
      <c r="AF133" s="137"/>
      <c r="AG133" s="137"/>
      <c r="AH133" s="137"/>
      <c r="AI133" s="167" t="s">
        <v>183</v>
      </c>
      <c r="AJ133" s="175"/>
      <c r="AK133" s="175"/>
      <c r="AL133" s="175" t="s">
        <v>183</v>
      </c>
      <c r="AM133" s="175" t="s">
        <v>183</v>
      </c>
      <c r="AN133" s="175"/>
      <c r="AO133" s="175"/>
      <c r="AP133" s="175"/>
      <c r="AQ133" s="11"/>
      <c r="AR133" s="18" t="str">
        <f t="shared" si="1"/>
        <v/>
      </c>
    </row>
    <row r="134" spans="1:44" ht="20.5" customHeight="1">
      <c r="A134" s="11" t="str">
        <f>IF(F134="","",F134&amp;"_"&amp;COUNTIF($F$9:F134,F134))</f>
        <v>8_7</v>
      </c>
      <c r="B134" s="135">
        <f>IF(STUDATA!B131="","",STUDATA!B131)</f>
        <v>126</v>
      </c>
      <c r="C134" s="136" t="str">
        <f>IF(STUDATA!E131="","",STUDATA!E131)</f>
        <v>abc126</v>
      </c>
      <c r="D134" s="136" t="str">
        <f>IF(STUDATA!F131="","",STUDATA!F131)</f>
        <v>xyz126</v>
      </c>
      <c r="E134" s="136" t="str">
        <f>IF(STUDATA!G131="","",STUDATA!G131)</f>
        <v>F</v>
      </c>
      <c r="F134" s="136">
        <f>IF(STUDATA!C131="","",STUDATA!C131)</f>
        <v>8</v>
      </c>
      <c r="G134" s="137" t="s">
        <v>183</v>
      </c>
      <c r="H134" s="137" t="s">
        <v>335</v>
      </c>
      <c r="I134" s="137" t="s">
        <v>335</v>
      </c>
      <c r="J134" s="137" t="s">
        <v>335</v>
      </c>
      <c r="K134" s="137" t="s">
        <v>183</v>
      </c>
      <c r="L134" s="137" t="s">
        <v>183</v>
      </c>
      <c r="M134" s="137"/>
      <c r="N134" s="137"/>
      <c r="O134" s="137"/>
      <c r="P134" s="137"/>
      <c r="Q134" s="137" t="s">
        <v>335</v>
      </c>
      <c r="R134" s="137" t="s">
        <v>335</v>
      </c>
      <c r="S134" s="137"/>
      <c r="T134" s="138" t="s">
        <v>388</v>
      </c>
      <c r="U134" s="138" t="s">
        <v>388</v>
      </c>
      <c r="V134" s="139"/>
      <c r="W134" s="139"/>
      <c r="X134" s="139"/>
      <c r="Y134" s="138"/>
      <c r="Z134" s="138"/>
      <c r="AA134" s="139"/>
      <c r="AB134" s="139"/>
      <c r="AC134" s="139"/>
      <c r="AD134" s="137"/>
      <c r="AE134" s="137"/>
      <c r="AF134" s="137"/>
      <c r="AG134" s="137"/>
      <c r="AH134" s="137"/>
      <c r="AI134" s="167" t="s">
        <v>183</v>
      </c>
      <c r="AJ134" s="175"/>
      <c r="AK134" s="175"/>
      <c r="AL134" s="175" t="s">
        <v>183</v>
      </c>
      <c r="AM134" s="175" t="s">
        <v>183</v>
      </c>
      <c r="AN134" s="175"/>
      <c r="AO134" s="175"/>
      <c r="AP134" s="175"/>
      <c r="AQ134" s="11"/>
      <c r="AR134" s="18" t="str">
        <f t="shared" si="1"/>
        <v/>
      </c>
    </row>
    <row r="135" spans="1:44" ht="20.5" customHeight="1">
      <c r="A135" s="11" t="str">
        <f>IF(F135="","",F135&amp;"_"&amp;COUNTIF($F$9:F135,F135))</f>
        <v>8_8</v>
      </c>
      <c r="B135" s="135">
        <f>IF(STUDATA!B132="","",STUDATA!B132)</f>
        <v>127</v>
      </c>
      <c r="C135" s="136" t="str">
        <f>IF(STUDATA!E132="","",STUDATA!E132)</f>
        <v>abc127</v>
      </c>
      <c r="D135" s="136" t="str">
        <f>IF(STUDATA!F132="","",STUDATA!F132)</f>
        <v>xyz127</v>
      </c>
      <c r="E135" s="136" t="str">
        <f>IF(STUDATA!G132="","",STUDATA!G132)</f>
        <v>F</v>
      </c>
      <c r="F135" s="136">
        <f>IF(STUDATA!C132="","",STUDATA!C132)</f>
        <v>8</v>
      </c>
      <c r="G135" s="137" t="s">
        <v>183</v>
      </c>
      <c r="H135" s="137" t="s">
        <v>335</v>
      </c>
      <c r="I135" s="137" t="s">
        <v>335</v>
      </c>
      <c r="J135" s="137" t="s">
        <v>335</v>
      </c>
      <c r="K135" s="137" t="s">
        <v>183</v>
      </c>
      <c r="L135" s="137" t="s">
        <v>183</v>
      </c>
      <c r="M135" s="137"/>
      <c r="N135" s="137"/>
      <c r="O135" s="137"/>
      <c r="P135" s="137"/>
      <c r="Q135" s="137" t="s">
        <v>335</v>
      </c>
      <c r="R135" s="137" t="s">
        <v>335</v>
      </c>
      <c r="S135" s="137"/>
      <c r="T135" s="138" t="s">
        <v>388</v>
      </c>
      <c r="U135" s="138" t="s">
        <v>388</v>
      </c>
      <c r="V135" s="139"/>
      <c r="W135" s="139"/>
      <c r="X135" s="139"/>
      <c r="Y135" s="138" t="s">
        <v>390</v>
      </c>
      <c r="Z135" s="138" t="s">
        <v>390</v>
      </c>
      <c r="AA135" s="139"/>
      <c r="AB135" s="139"/>
      <c r="AC135" s="139"/>
      <c r="AD135" s="137"/>
      <c r="AE135" s="137"/>
      <c r="AF135" s="137"/>
      <c r="AG135" s="137"/>
      <c r="AH135" s="137"/>
      <c r="AI135" s="167" t="s">
        <v>183</v>
      </c>
      <c r="AJ135" s="175"/>
      <c r="AK135" s="175"/>
      <c r="AL135" s="175" t="s">
        <v>183</v>
      </c>
      <c r="AM135" s="175" t="s">
        <v>183</v>
      </c>
      <c r="AN135" s="175"/>
      <c r="AO135" s="175"/>
      <c r="AP135" s="175"/>
      <c r="AQ135" s="11"/>
      <c r="AR135" s="18" t="str">
        <f t="shared" si="1"/>
        <v/>
      </c>
    </row>
    <row r="136" spans="1:44" ht="20.5" customHeight="1">
      <c r="A136" s="11" t="str">
        <f>IF(F136="","",F136&amp;"_"&amp;COUNTIF($F$9:F136,F136))</f>
        <v>8_9</v>
      </c>
      <c r="B136" s="135">
        <f>IF(STUDATA!B133="","",STUDATA!B133)</f>
        <v>128</v>
      </c>
      <c r="C136" s="136" t="str">
        <f>IF(STUDATA!E133="","",STUDATA!E133)</f>
        <v>abc128</v>
      </c>
      <c r="D136" s="136" t="str">
        <f>IF(STUDATA!F133="","",STUDATA!F133)</f>
        <v>xyz128</v>
      </c>
      <c r="E136" s="136" t="str">
        <f>IF(STUDATA!G133="","",STUDATA!G133)</f>
        <v>F</v>
      </c>
      <c r="F136" s="136">
        <f>IF(STUDATA!C133="","",STUDATA!C133)</f>
        <v>8</v>
      </c>
      <c r="G136" s="137" t="s">
        <v>183</v>
      </c>
      <c r="H136" s="137" t="s">
        <v>335</v>
      </c>
      <c r="I136" s="137" t="s">
        <v>335</v>
      </c>
      <c r="J136" s="137" t="s">
        <v>335</v>
      </c>
      <c r="K136" s="137" t="s">
        <v>183</v>
      </c>
      <c r="L136" s="137" t="s">
        <v>183</v>
      </c>
      <c r="M136" s="137"/>
      <c r="N136" s="137"/>
      <c r="O136" s="137"/>
      <c r="P136" s="137"/>
      <c r="Q136" s="137" t="s">
        <v>335</v>
      </c>
      <c r="R136" s="137" t="s">
        <v>335</v>
      </c>
      <c r="S136" s="137"/>
      <c r="T136" s="138" t="s">
        <v>388</v>
      </c>
      <c r="U136" s="138" t="s">
        <v>388</v>
      </c>
      <c r="V136" s="139"/>
      <c r="W136" s="139"/>
      <c r="X136" s="139"/>
      <c r="Y136" s="138" t="s">
        <v>390</v>
      </c>
      <c r="Z136" s="138" t="s">
        <v>390</v>
      </c>
      <c r="AA136" s="139"/>
      <c r="AB136" s="139"/>
      <c r="AC136" s="139"/>
      <c r="AD136" s="137"/>
      <c r="AE136" s="137"/>
      <c r="AF136" s="137"/>
      <c r="AG136" s="137"/>
      <c r="AH136" s="137"/>
      <c r="AI136" s="167" t="s">
        <v>183</v>
      </c>
      <c r="AJ136" s="175"/>
      <c r="AK136" s="175"/>
      <c r="AL136" s="175" t="s">
        <v>183</v>
      </c>
      <c r="AM136" s="175" t="s">
        <v>183</v>
      </c>
      <c r="AN136" s="175"/>
      <c r="AO136" s="175"/>
      <c r="AP136" s="175"/>
      <c r="AQ136" s="11"/>
      <c r="AR136" s="18" t="str">
        <f t="shared" si="1"/>
        <v/>
      </c>
    </row>
    <row r="137" spans="1:44" ht="20.5" customHeight="1">
      <c r="A137" s="11" t="str">
        <f>IF(F137="","",F137&amp;"_"&amp;COUNTIF($F$9:F137,F137))</f>
        <v>8_10</v>
      </c>
      <c r="B137" s="135">
        <f>IF(STUDATA!B134="","",STUDATA!B134)</f>
        <v>129</v>
      </c>
      <c r="C137" s="136" t="str">
        <f>IF(STUDATA!E134="","",STUDATA!E134)</f>
        <v>abc129</v>
      </c>
      <c r="D137" s="136" t="str">
        <f>IF(STUDATA!F134="","",STUDATA!F134)</f>
        <v>xyz129</v>
      </c>
      <c r="E137" s="136" t="str">
        <f>IF(STUDATA!G134="","",STUDATA!G134)</f>
        <v>M</v>
      </c>
      <c r="F137" s="136">
        <f>IF(STUDATA!C134="","",STUDATA!C134)</f>
        <v>8</v>
      </c>
      <c r="G137" s="137" t="s">
        <v>183</v>
      </c>
      <c r="H137" s="137" t="s">
        <v>335</v>
      </c>
      <c r="I137" s="137" t="s">
        <v>335</v>
      </c>
      <c r="J137" s="137" t="s">
        <v>335</v>
      </c>
      <c r="K137" s="137" t="s">
        <v>183</v>
      </c>
      <c r="L137" s="137" t="s">
        <v>183</v>
      </c>
      <c r="M137" s="137"/>
      <c r="N137" s="137"/>
      <c r="O137" s="137"/>
      <c r="P137" s="137"/>
      <c r="Q137" s="137" t="s">
        <v>335</v>
      </c>
      <c r="R137" s="137" t="s">
        <v>335</v>
      </c>
      <c r="S137" s="137"/>
      <c r="T137" s="138" t="s">
        <v>388</v>
      </c>
      <c r="U137" s="138" t="s">
        <v>388</v>
      </c>
      <c r="V137" s="139"/>
      <c r="W137" s="139"/>
      <c r="X137" s="139"/>
      <c r="Y137" s="138" t="s">
        <v>390</v>
      </c>
      <c r="Z137" s="138" t="s">
        <v>390</v>
      </c>
      <c r="AA137" s="139"/>
      <c r="AB137" s="139"/>
      <c r="AC137" s="139"/>
      <c r="AD137" s="137"/>
      <c r="AE137" s="137"/>
      <c r="AF137" s="137"/>
      <c r="AG137" s="137"/>
      <c r="AH137" s="137"/>
      <c r="AI137" s="167" t="s">
        <v>183</v>
      </c>
      <c r="AJ137" s="175"/>
      <c r="AK137" s="175"/>
      <c r="AL137" s="175" t="s">
        <v>183</v>
      </c>
      <c r="AM137" s="175" t="s">
        <v>183</v>
      </c>
      <c r="AN137" s="175"/>
      <c r="AO137" s="175"/>
      <c r="AP137" s="175"/>
      <c r="AQ137" s="11"/>
      <c r="AR137" s="18" t="str">
        <f t="shared" si="1"/>
        <v/>
      </c>
    </row>
    <row r="138" spans="1:44" ht="20.5" customHeight="1">
      <c r="A138" s="11" t="str">
        <f>IF(F138="","",F138&amp;"_"&amp;COUNTIF($F$9:F138,F138))</f>
        <v>8_11</v>
      </c>
      <c r="B138" s="135">
        <f>IF(STUDATA!B135="","",STUDATA!B135)</f>
        <v>130</v>
      </c>
      <c r="C138" s="136" t="str">
        <f>IF(STUDATA!E135="","",STUDATA!E135)</f>
        <v>abc130</v>
      </c>
      <c r="D138" s="136" t="str">
        <f>IF(STUDATA!F135="","",STUDATA!F135)</f>
        <v>xyz130</v>
      </c>
      <c r="E138" s="136" t="str">
        <f>IF(STUDATA!G135="","",STUDATA!G135)</f>
        <v>M</v>
      </c>
      <c r="F138" s="136">
        <f>IF(STUDATA!C135="","",STUDATA!C135)</f>
        <v>8</v>
      </c>
      <c r="G138" s="137" t="s">
        <v>335</v>
      </c>
      <c r="H138" s="137" t="s">
        <v>335</v>
      </c>
      <c r="I138" s="137" t="s">
        <v>335</v>
      </c>
      <c r="J138" s="137" t="s">
        <v>183</v>
      </c>
      <c r="K138" s="137" t="s">
        <v>183</v>
      </c>
      <c r="L138" s="137" t="s">
        <v>183</v>
      </c>
      <c r="M138" s="137"/>
      <c r="N138" s="137"/>
      <c r="O138" s="137"/>
      <c r="P138" s="137"/>
      <c r="Q138" s="137" t="s">
        <v>335</v>
      </c>
      <c r="R138" s="137" t="s">
        <v>335</v>
      </c>
      <c r="S138" s="137"/>
      <c r="T138" s="138" t="s">
        <v>390</v>
      </c>
      <c r="U138" s="138" t="s">
        <v>390</v>
      </c>
      <c r="V138" s="139"/>
      <c r="W138" s="139"/>
      <c r="X138" s="139"/>
      <c r="Y138" s="138" t="s">
        <v>390</v>
      </c>
      <c r="Z138" s="138" t="s">
        <v>390</v>
      </c>
      <c r="AA138" s="139"/>
      <c r="AB138" s="139"/>
      <c r="AC138" s="139"/>
      <c r="AD138" s="137"/>
      <c r="AE138" s="137"/>
      <c r="AF138" s="137"/>
      <c r="AG138" s="137"/>
      <c r="AH138" s="137"/>
      <c r="AI138" s="167" t="s">
        <v>183</v>
      </c>
      <c r="AJ138" s="175"/>
      <c r="AK138" s="175"/>
      <c r="AL138" s="175" t="s">
        <v>183</v>
      </c>
      <c r="AM138" s="175" t="s">
        <v>183</v>
      </c>
      <c r="AN138" s="175"/>
      <c r="AO138" s="175"/>
      <c r="AP138" s="175"/>
      <c r="AQ138" s="11"/>
      <c r="AR138" s="18" t="str">
        <f aca="true" t="shared" si="2" ref="AR138:AR201">IF(S138="","",IF(S138="NO",0,1))</f>
        <v/>
      </c>
    </row>
    <row r="139" spans="1:44" ht="20.5" customHeight="1">
      <c r="A139" s="11" t="str">
        <f>IF(F139="","",F139&amp;"_"&amp;COUNTIF($F$9:F139,F139))</f>
        <v>8_12</v>
      </c>
      <c r="B139" s="135">
        <f>IF(STUDATA!B136="","",STUDATA!B136)</f>
        <v>131</v>
      </c>
      <c r="C139" s="136" t="str">
        <f>IF(STUDATA!E136="","",STUDATA!E136)</f>
        <v>abc131</v>
      </c>
      <c r="D139" s="136" t="str">
        <f>IF(STUDATA!F136="","",STUDATA!F136)</f>
        <v>xyz131</v>
      </c>
      <c r="E139" s="136" t="str">
        <f>IF(STUDATA!G136="","",STUDATA!G136)</f>
        <v>F</v>
      </c>
      <c r="F139" s="136">
        <f>IF(STUDATA!C136="","",STUDATA!C136)</f>
        <v>8</v>
      </c>
      <c r="G139" s="137" t="s">
        <v>335</v>
      </c>
      <c r="H139" s="137" t="s">
        <v>335</v>
      </c>
      <c r="I139" s="137" t="s">
        <v>335</v>
      </c>
      <c r="J139" s="137" t="s">
        <v>183</v>
      </c>
      <c r="K139" s="137" t="s">
        <v>183</v>
      </c>
      <c r="L139" s="137" t="s">
        <v>183</v>
      </c>
      <c r="M139" s="137"/>
      <c r="N139" s="137"/>
      <c r="O139" s="137"/>
      <c r="P139" s="137"/>
      <c r="Q139" s="137" t="s">
        <v>335</v>
      </c>
      <c r="R139" s="137" t="s">
        <v>335</v>
      </c>
      <c r="S139" s="137"/>
      <c r="T139" s="138" t="s">
        <v>390</v>
      </c>
      <c r="U139" s="138" t="s">
        <v>390</v>
      </c>
      <c r="V139" s="139"/>
      <c r="W139" s="139"/>
      <c r="X139" s="139"/>
      <c r="Y139" s="138" t="s">
        <v>390</v>
      </c>
      <c r="Z139" s="138" t="s">
        <v>390</v>
      </c>
      <c r="AA139" s="139"/>
      <c r="AB139" s="139"/>
      <c r="AC139" s="139"/>
      <c r="AD139" s="137"/>
      <c r="AE139" s="137"/>
      <c r="AF139" s="137"/>
      <c r="AG139" s="137"/>
      <c r="AH139" s="137"/>
      <c r="AI139" s="167" t="s">
        <v>183</v>
      </c>
      <c r="AJ139" s="175"/>
      <c r="AK139" s="175"/>
      <c r="AL139" s="175" t="s">
        <v>183</v>
      </c>
      <c r="AM139" s="175" t="s">
        <v>183</v>
      </c>
      <c r="AN139" s="175"/>
      <c r="AO139" s="175"/>
      <c r="AP139" s="175"/>
      <c r="AQ139" s="11"/>
      <c r="AR139" s="18" t="str">
        <f t="shared" si="2"/>
        <v/>
      </c>
    </row>
    <row r="140" spans="1:44" ht="20.5" customHeight="1">
      <c r="A140" s="11" t="str">
        <f>IF(F140="","",F140&amp;"_"&amp;COUNTIF($F$9:F140,F140))</f>
        <v>8_13</v>
      </c>
      <c r="B140" s="135">
        <f>IF(STUDATA!B137="","",STUDATA!B137)</f>
        <v>132</v>
      </c>
      <c r="C140" s="136" t="str">
        <f>IF(STUDATA!E137="","",STUDATA!E137)</f>
        <v>abc132</v>
      </c>
      <c r="D140" s="136" t="str">
        <f>IF(STUDATA!F137="","",STUDATA!F137)</f>
        <v>xyz132</v>
      </c>
      <c r="E140" s="136" t="str">
        <f>IF(STUDATA!G137="","",STUDATA!G137)</f>
        <v>F</v>
      </c>
      <c r="F140" s="136">
        <f>IF(STUDATA!C137="","",STUDATA!C137)</f>
        <v>8</v>
      </c>
      <c r="G140" s="137" t="s">
        <v>183</v>
      </c>
      <c r="H140" s="137" t="s">
        <v>335</v>
      </c>
      <c r="I140" s="137" t="s">
        <v>335</v>
      </c>
      <c r="J140" s="137" t="s">
        <v>335</v>
      </c>
      <c r="K140" s="137" t="s">
        <v>183</v>
      </c>
      <c r="L140" s="137" t="s">
        <v>183</v>
      </c>
      <c r="M140" s="137"/>
      <c r="N140" s="137"/>
      <c r="O140" s="137"/>
      <c r="P140" s="137"/>
      <c r="Q140" s="137" t="s">
        <v>335</v>
      </c>
      <c r="R140" s="137" t="s">
        <v>335</v>
      </c>
      <c r="S140" s="137"/>
      <c r="T140" s="138" t="s">
        <v>388</v>
      </c>
      <c r="U140" s="138" t="s">
        <v>388</v>
      </c>
      <c r="V140" s="139"/>
      <c r="W140" s="139"/>
      <c r="X140" s="139"/>
      <c r="Y140" s="138" t="s">
        <v>390</v>
      </c>
      <c r="Z140" s="138" t="s">
        <v>390</v>
      </c>
      <c r="AA140" s="139"/>
      <c r="AB140" s="139"/>
      <c r="AC140" s="139"/>
      <c r="AD140" s="137"/>
      <c r="AE140" s="137"/>
      <c r="AF140" s="137"/>
      <c r="AG140" s="137"/>
      <c r="AH140" s="137"/>
      <c r="AI140" s="167" t="s">
        <v>183</v>
      </c>
      <c r="AJ140" s="175"/>
      <c r="AK140" s="175"/>
      <c r="AL140" s="175" t="s">
        <v>183</v>
      </c>
      <c r="AM140" s="175" t="s">
        <v>183</v>
      </c>
      <c r="AN140" s="175"/>
      <c r="AO140" s="175"/>
      <c r="AP140" s="175"/>
      <c r="AQ140" s="11"/>
      <c r="AR140" s="18" t="str">
        <f t="shared" si="2"/>
        <v/>
      </c>
    </row>
    <row r="141" spans="1:44" ht="20.5" customHeight="1">
      <c r="A141" s="11" t="str">
        <f>IF(F141="","",F141&amp;"_"&amp;COUNTIF($F$9:F141,F141))</f>
        <v>8_14</v>
      </c>
      <c r="B141" s="135">
        <f>IF(STUDATA!B138="","",STUDATA!B138)</f>
        <v>133</v>
      </c>
      <c r="C141" s="136" t="str">
        <f>IF(STUDATA!E138="","",STUDATA!E138)</f>
        <v>abc133</v>
      </c>
      <c r="D141" s="136" t="str">
        <f>IF(STUDATA!F138="","",STUDATA!F138)</f>
        <v>xyz133</v>
      </c>
      <c r="E141" s="136" t="str">
        <f>IF(STUDATA!G138="","",STUDATA!G138)</f>
        <v>F</v>
      </c>
      <c r="F141" s="136">
        <f>IF(STUDATA!C138="","",STUDATA!C138)</f>
        <v>8</v>
      </c>
      <c r="G141" s="137" t="s">
        <v>335</v>
      </c>
      <c r="H141" s="137" t="s">
        <v>335</v>
      </c>
      <c r="I141" s="137" t="s">
        <v>335</v>
      </c>
      <c r="J141" s="137" t="s">
        <v>183</v>
      </c>
      <c r="K141" s="137" t="s">
        <v>183</v>
      </c>
      <c r="L141" s="137" t="s">
        <v>183</v>
      </c>
      <c r="M141" s="137"/>
      <c r="N141" s="137"/>
      <c r="O141" s="137"/>
      <c r="P141" s="137"/>
      <c r="Q141" s="137" t="s">
        <v>335</v>
      </c>
      <c r="R141" s="137" t="s">
        <v>335</v>
      </c>
      <c r="S141" s="137"/>
      <c r="T141" s="138" t="s">
        <v>390</v>
      </c>
      <c r="U141" s="138" t="s">
        <v>390</v>
      </c>
      <c r="V141" s="139"/>
      <c r="W141" s="139"/>
      <c r="X141" s="139"/>
      <c r="Y141" s="138" t="s">
        <v>390</v>
      </c>
      <c r="Z141" s="138" t="s">
        <v>390</v>
      </c>
      <c r="AA141" s="139"/>
      <c r="AB141" s="139"/>
      <c r="AC141" s="139"/>
      <c r="AD141" s="137"/>
      <c r="AE141" s="137"/>
      <c r="AF141" s="137"/>
      <c r="AG141" s="137"/>
      <c r="AH141" s="137"/>
      <c r="AI141" s="167" t="s">
        <v>183</v>
      </c>
      <c r="AJ141" s="175"/>
      <c r="AK141" s="175"/>
      <c r="AL141" s="175" t="s">
        <v>183</v>
      </c>
      <c r="AM141" s="175" t="s">
        <v>183</v>
      </c>
      <c r="AN141" s="175"/>
      <c r="AO141" s="175"/>
      <c r="AP141" s="175"/>
      <c r="AQ141" s="11"/>
      <c r="AR141" s="18" t="str">
        <f t="shared" si="2"/>
        <v/>
      </c>
    </row>
    <row r="142" spans="1:44" ht="20.5" customHeight="1">
      <c r="A142" s="11" t="str">
        <f>IF(F142="","",F142&amp;"_"&amp;COUNTIF($F$9:F142,F142))</f>
        <v>8_15</v>
      </c>
      <c r="B142" s="135">
        <f>IF(STUDATA!B139="","",STUDATA!B139)</f>
        <v>134</v>
      </c>
      <c r="C142" s="136" t="str">
        <f>IF(STUDATA!E139="","",STUDATA!E139)</f>
        <v>abc134</v>
      </c>
      <c r="D142" s="136" t="str">
        <f>IF(STUDATA!F139="","",STUDATA!F139)</f>
        <v>xyz134</v>
      </c>
      <c r="E142" s="136" t="str">
        <f>IF(STUDATA!G139="","",STUDATA!G139)</f>
        <v>F</v>
      </c>
      <c r="F142" s="136">
        <f>IF(STUDATA!C139="","",STUDATA!C139)</f>
        <v>8</v>
      </c>
      <c r="G142" s="137" t="s">
        <v>183</v>
      </c>
      <c r="H142" s="137" t="s">
        <v>335</v>
      </c>
      <c r="I142" s="137" t="s">
        <v>335</v>
      </c>
      <c r="J142" s="137" t="s">
        <v>335</v>
      </c>
      <c r="K142" s="137" t="s">
        <v>183</v>
      </c>
      <c r="L142" s="137" t="s">
        <v>183</v>
      </c>
      <c r="M142" s="137"/>
      <c r="N142" s="137"/>
      <c r="O142" s="137"/>
      <c r="P142" s="137"/>
      <c r="Q142" s="137" t="s">
        <v>335</v>
      </c>
      <c r="R142" s="137" t="s">
        <v>335</v>
      </c>
      <c r="S142" s="137"/>
      <c r="T142" s="138" t="s">
        <v>388</v>
      </c>
      <c r="U142" s="138" t="s">
        <v>388</v>
      </c>
      <c r="V142" s="139"/>
      <c r="W142" s="139"/>
      <c r="X142" s="139"/>
      <c r="Y142" s="138" t="s">
        <v>390</v>
      </c>
      <c r="Z142" s="138" t="s">
        <v>390</v>
      </c>
      <c r="AA142" s="139"/>
      <c r="AB142" s="139"/>
      <c r="AC142" s="139"/>
      <c r="AD142" s="137"/>
      <c r="AE142" s="137"/>
      <c r="AF142" s="137"/>
      <c r="AG142" s="137"/>
      <c r="AH142" s="137"/>
      <c r="AI142" s="167" t="s">
        <v>183</v>
      </c>
      <c r="AJ142" s="175"/>
      <c r="AK142" s="175"/>
      <c r="AL142" s="175" t="s">
        <v>183</v>
      </c>
      <c r="AM142" s="175" t="s">
        <v>183</v>
      </c>
      <c r="AN142" s="175"/>
      <c r="AO142" s="175"/>
      <c r="AP142" s="175"/>
      <c r="AQ142" s="11"/>
      <c r="AR142" s="18" t="str">
        <f t="shared" si="2"/>
        <v/>
      </c>
    </row>
    <row r="143" spans="1:44" ht="20.5" customHeight="1">
      <c r="A143" s="11" t="str">
        <f>IF(F143="","",F143&amp;"_"&amp;COUNTIF($F$9:F143,F143))</f>
        <v>8_16</v>
      </c>
      <c r="B143" s="135">
        <f>IF(STUDATA!B140="","",STUDATA!B140)</f>
        <v>135</v>
      </c>
      <c r="C143" s="136" t="str">
        <f>IF(STUDATA!E140="","",STUDATA!E140)</f>
        <v>abc135</v>
      </c>
      <c r="D143" s="136" t="str">
        <f>IF(STUDATA!F140="","",STUDATA!F140)</f>
        <v>xyz135</v>
      </c>
      <c r="E143" s="136" t="str">
        <f>IF(STUDATA!G140="","",STUDATA!G140)</f>
        <v>F</v>
      </c>
      <c r="F143" s="136">
        <f>IF(STUDATA!C140="","",STUDATA!C140)</f>
        <v>8</v>
      </c>
      <c r="G143" s="137" t="s">
        <v>183</v>
      </c>
      <c r="H143" s="137" t="s">
        <v>335</v>
      </c>
      <c r="I143" s="137" t="s">
        <v>335</v>
      </c>
      <c r="J143" s="137" t="s">
        <v>335</v>
      </c>
      <c r="K143" s="137" t="s">
        <v>183</v>
      </c>
      <c r="L143" s="137" t="s">
        <v>183</v>
      </c>
      <c r="M143" s="137"/>
      <c r="N143" s="137"/>
      <c r="O143" s="137"/>
      <c r="P143" s="137"/>
      <c r="Q143" s="137" t="s">
        <v>335</v>
      </c>
      <c r="R143" s="137" t="s">
        <v>335</v>
      </c>
      <c r="S143" s="137"/>
      <c r="T143" s="138" t="s">
        <v>388</v>
      </c>
      <c r="U143" s="138" t="s">
        <v>388</v>
      </c>
      <c r="V143" s="139"/>
      <c r="W143" s="139"/>
      <c r="X143" s="139"/>
      <c r="Y143" s="138" t="s">
        <v>390</v>
      </c>
      <c r="Z143" s="138" t="s">
        <v>390</v>
      </c>
      <c r="AA143" s="139"/>
      <c r="AB143" s="139"/>
      <c r="AC143" s="139"/>
      <c r="AD143" s="137"/>
      <c r="AE143" s="137"/>
      <c r="AF143" s="137"/>
      <c r="AG143" s="137"/>
      <c r="AH143" s="137"/>
      <c r="AI143" s="167" t="s">
        <v>183</v>
      </c>
      <c r="AJ143" s="175"/>
      <c r="AK143" s="175"/>
      <c r="AL143" s="175" t="s">
        <v>183</v>
      </c>
      <c r="AM143" s="175" t="s">
        <v>183</v>
      </c>
      <c r="AN143" s="175"/>
      <c r="AO143" s="175"/>
      <c r="AP143" s="175"/>
      <c r="AQ143" s="11"/>
      <c r="AR143" s="18" t="str">
        <f t="shared" si="2"/>
        <v/>
      </c>
    </row>
    <row r="144" spans="1:44" ht="20.5" customHeight="1">
      <c r="A144" s="11" t="str">
        <f>IF(F144="","",F144&amp;"_"&amp;COUNTIF($F$9:F144,F144))</f>
        <v>8_17</v>
      </c>
      <c r="B144" s="135">
        <f>IF(STUDATA!B141="","",STUDATA!B141)</f>
        <v>136</v>
      </c>
      <c r="C144" s="136" t="str">
        <f>IF(STUDATA!E141="","",STUDATA!E141)</f>
        <v>abc136</v>
      </c>
      <c r="D144" s="136" t="str">
        <f>IF(STUDATA!F141="","",STUDATA!F141)</f>
        <v>xyz136</v>
      </c>
      <c r="E144" s="136" t="str">
        <f>IF(STUDATA!G141="","",STUDATA!G141)</f>
        <v>F</v>
      </c>
      <c r="F144" s="136">
        <f>IF(STUDATA!C141="","",STUDATA!C141)</f>
        <v>8</v>
      </c>
      <c r="G144" s="137" t="s">
        <v>335</v>
      </c>
      <c r="H144" s="137" t="s">
        <v>335</v>
      </c>
      <c r="I144" s="137" t="s">
        <v>335</v>
      </c>
      <c r="J144" s="137" t="s">
        <v>183</v>
      </c>
      <c r="K144" s="137" t="s">
        <v>183</v>
      </c>
      <c r="L144" s="137" t="s">
        <v>183</v>
      </c>
      <c r="M144" s="137"/>
      <c r="N144" s="137"/>
      <c r="O144" s="137"/>
      <c r="P144" s="137"/>
      <c r="Q144" s="137" t="s">
        <v>335</v>
      </c>
      <c r="R144" s="137" t="s">
        <v>335</v>
      </c>
      <c r="S144" s="137"/>
      <c r="T144" s="138" t="s">
        <v>390</v>
      </c>
      <c r="U144" s="138" t="s">
        <v>390</v>
      </c>
      <c r="V144" s="139"/>
      <c r="W144" s="139"/>
      <c r="X144" s="139"/>
      <c r="Y144" s="138" t="s">
        <v>390</v>
      </c>
      <c r="Z144" s="138" t="s">
        <v>390</v>
      </c>
      <c r="AA144" s="139"/>
      <c r="AB144" s="139"/>
      <c r="AC144" s="139"/>
      <c r="AD144" s="137"/>
      <c r="AE144" s="137"/>
      <c r="AF144" s="137"/>
      <c r="AG144" s="137"/>
      <c r="AH144" s="137"/>
      <c r="AI144" s="167" t="s">
        <v>183</v>
      </c>
      <c r="AJ144" s="175"/>
      <c r="AK144" s="175"/>
      <c r="AL144" s="175" t="s">
        <v>183</v>
      </c>
      <c r="AM144" s="175" t="s">
        <v>183</v>
      </c>
      <c r="AN144" s="175"/>
      <c r="AO144" s="175"/>
      <c r="AP144" s="175"/>
      <c r="AQ144" s="11"/>
      <c r="AR144" s="18" t="str">
        <f t="shared" si="2"/>
        <v/>
      </c>
    </row>
    <row r="145" spans="1:44" ht="20.5" customHeight="1">
      <c r="A145" s="11" t="str">
        <f>IF(F145="","",F145&amp;"_"&amp;COUNTIF($F$9:F145,F145))</f>
        <v>8_18</v>
      </c>
      <c r="B145" s="135">
        <f>IF(STUDATA!B142="","",STUDATA!B142)</f>
        <v>137</v>
      </c>
      <c r="C145" s="136" t="str">
        <f>IF(STUDATA!E142="","",STUDATA!E142)</f>
        <v>abc137</v>
      </c>
      <c r="D145" s="136" t="str">
        <f>IF(STUDATA!F142="","",STUDATA!F142)</f>
        <v>xyz137</v>
      </c>
      <c r="E145" s="136" t="str">
        <f>IF(STUDATA!G142="","",STUDATA!G142)</f>
        <v>F</v>
      </c>
      <c r="F145" s="136">
        <f>IF(STUDATA!C142="","",STUDATA!C142)</f>
        <v>8</v>
      </c>
      <c r="G145" s="137" t="s">
        <v>183</v>
      </c>
      <c r="H145" s="137" t="s">
        <v>335</v>
      </c>
      <c r="I145" s="137" t="s">
        <v>335</v>
      </c>
      <c r="J145" s="137" t="s">
        <v>335</v>
      </c>
      <c r="K145" s="137" t="s">
        <v>183</v>
      </c>
      <c r="L145" s="137" t="s">
        <v>183</v>
      </c>
      <c r="M145" s="137"/>
      <c r="N145" s="137"/>
      <c r="O145" s="137"/>
      <c r="P145" s="137"/>
      <c r="Q145" s="137" t="s">
        <v>335</v>
      </c>
      <c r="R145" s="137" t="s">
        <v>335</v>
      </c>
      <c r="S145" s="137"/>
      <c r="T145" s="138" t="s">
        <v>388</v>
      </c>
      <c r="U145" s="138" t="s">
        <v>388</v>
      </c>
      <c r="V145" s="139"/>
      <c r="W145" s="139"/>
      <c r="X145" s="139"/>
      <c r="Y145" s="138" t="s">
        <v>390</v>
      </c>
      <c r="Z145" s="138" t="s">
        <v>390</v>
      </c>
      <c r="AA145" s="139"/>
      <c r="AB145" s="139"/>
      <c r="AC145" s="139"/>
      <c r="AD145" s="137"/>
      <c r="AE145" s="137"/>
      <c r="AF145" s="137"/>
      <c r="AG145" s="137"/>
      <c r="AH145" s="137"/>
      <c r="AI145" s="167" t="s">
        <v>183</v>
      </c>
      <c r="AJ145" s="175"/>
      <c r="AK145" s="175"/>
      <c r="AL145" s="175" t="s">
        <v>183</v>
      </c>
      <c r="AM145" s="175" t="s">
        <v>183</v>
      </c>
      <c r="AN145" s="175"/>
      <c r="AO145" s="175"/>
      <c r="AP145" s="175"/>
      <c r="AQ145" s="11"/>
      <c r="AR145" s="18" t="str">
        <f t="shared" si="2"/>
        <v/>
      </c>
    </row>
    <row r="146" spans="1:44" ht="20.5" customHeight="1">
      <c r="A146" s="11" t="str">
        <f>IF(F146="","",F146&amp;"_"&amp;COUNTIF($F$9:F146,F146))</f>
        <v>9_1</v>
      </c>
      <c r="B146" s="135">
        <f>IF(STUDATA!B143="","",STUDATA!B143)</f>
        <v>138</v>
      </c>
      <c r="C146" s="136" t="str">
        <f>IF(STUDATA!E143="","",STUDATA!E143)</f>
        <v>abc138</v>
      </c>
      <c r="D146" s="136" t="str">
        <f>IF(STUDATA!F143="","",STUDATA!F143)</f>
        <v>xyz138</v>
      </c>
      <c r="E146" s="136" t="str">
        <f>IF(STUDATA!G143="","",STUDATA!G143)</f>
        <v>F</v>
      </c>
      <c r="F146" s="136">
        <f>IF(STUDATA!C143="","",STUDATA!C143)</f>
        <v>9</v>
      </c>
      <c r="G146" s="137" t="s">
        <v>183</v>
      </c>
      <c r="H146" s="137" t="s">
        <v>335</v>
      </c>
      <c r="I146" s="137" t="s">
        <v>335</v>
      </c>
      <c r="J146" s="137" t="s">
        <v>335</v>
      </c>
      <c r="K146" s="137" t="s">
        <v>183</v>
      </c>
      <c r="L146" s="137" t="s">
        <v>183</v>
      </c>
      <c r="M146" s="137"/>
      <c r="N146" s="137"/>
      <c r="O146" s="137"/>
      <c r="P146" s="137"/>
      <c r="Q146" s="137" t="s">
        <v>335</v>
      </c>
      <c r="R146" s="137" t="s">
        <v>335</v>
      </c>
      <c r="S146" s="137"/>
      <c r="T146" s="137" t="s">
        <v>388</v>
      </c>
      <c r="U146" s="137" t="s">
        <v>388</v>
      </c>
      <c r="V146" s="137" t="s">
        <v>388</v>
      </c>
      <c r="W146" s="139"/>
      <c r="X146" s="139"/>
      <c r="Y146" s="139" t="s">
        <v>390</v>
      </c>
      <c r="Z146" s="139" t="s">
        <v>390</v>
      </c>
      <c r="AA146" s="139"/>
      <c r="AB146" s="139"/>
      <c r="AC146" s="139"/>
      <c r="AD146" s="137"/>
      <c r="AE146" s="137"/>
      <c r="AF146" s="137"/>
      <c r="AG146" s="137"/>
      <c r="AH146" s="137"/>
      <c r="AI146" s="167" t="s">
        <v>183</v>
      </c>
      <c r="AJ146" s="175"/>
      <c r="AK146" s="175" t="s">
        <v>335</v>
      </c>
      <c r="AL146" s="175" t="s">
        <v>183</v>
      </c>
      <c r="AM146" s="175" t="s">
        <v>183</v>
      </c>
      <c r="AN146" s="175"/>
      <c r="AO146" s="175"/>
      <c r="AP146" s="175"/>
      <c r="AQ146" s="11"/>
      <c r="AR146" s="18" t="str">
        <f t="shared" si="2"/>
        <v/>
      </c>
    </row>
    <row r="147" spans="1:44" ht="20.5" customHeight="1">
      <c r="A147" s="11" t="str">
        <f>IF(F147="","",F147&amp;"_"&amp;COUNTIF($F$9:F147,F147))</f>
        <v>9_2</v>
      </c>
      <c r="B147" s="135">
        <f>IF(STUDATA!B144="","",STUDATA!B144)</f>
        <v>139</v>
      </c>
      <c r="C147" s="136" t="str">
        <f>IF(STUDATA!E144="","",STUDATA!E144)</f>
        <v>abc139</v>
      </c>
      <c r="D147" s="136" t="str">
        <f>IF(STUDATA!F144="","",STUDATA!F144)</f>
        <v>xyz139</v>
      </c>
      <c r="E147" s="136" t="str">
        <f>IF(STUDATA!G144="","",STUDATA!G144)</f>
        <v>M</v>
      </c>
      <c r="F147" s="136">
        <f>IF(STUDATA!C144="","",STUDATA!C144)</f>
        <v>9</v>
      </c>
      <c r="G147" s="137" t="s">
        <v>183</v>
      </c>
      <c r="H147" s="137" t="s">
        <v>335</v>
      </c>
      <c r="I147" s="137" t="s">
        <v>335</v>
      </c>
      <c r="J147" s="137" t="s">
        <v>335</v>
      </c>
      <c r="K147" s="137" t="s">
        <v>183</v>
      </c>
      <c r="L147" s="137" t="s">
        <v>183</v>
      </c>
      <c r="M147" s="137"/>
      <c r="N147" s="137"/>
      <c r="O147" s="137"/>
      <c r="P147" s="137"/>
      <c r="Q147" s="137" t="s">
        <v>335</v>
      </c>
      <c r="R147" s="137" t="s">
        <v>335</v>
      </c>
      <c r="S147" s="137"/>
      <c r="T147" s="137" t="s">
        <v>388</v>
      </c>
      <c r="U147" s="137" t="s">
        <v>388</v>
      </c>
      <c r="V147" s="137" t="s">
        <v>388</v>
      </c>
      <c r="W147" s="139"/>
      <c r="X147" s="139"/>
      <c r="Y147" s="139" t="s">
        <v>388</v>
      </c>
      <c r="Z147" s="139" t="s">
        <v>388</v>
      </c>
      <c r="AA147" s="139"/>
      <c r="AB147" s="139"/>
      <c r="AC147" s="139"/>
      <c r="AD147" s="137"/>
      <c r="AE147" s="137"/>
      <c r="AF147" s="137"/>
      <c r="AG147" s="137"/>
      <c r="AH147" s="137"/>
      <c r="AI147" s="167" t="s">
        <v>183</v>
      </c>
      <c r="AJ147" s="175"/>
      <c r="AK147" s="175" t="s">
        <v>335</v>
      </c>
      <c r="AL147" s="175" t="s">
        <v>183</v>
      </c>
      <c r="AM147" s="175" t="s">
        <v>183</v>
      </c>
      <c r="AN147" s="175"/>
      <c r="AO147" s="175"/>
      <c r="AP147" s="175"/>
      <c r="AQ147" s="11"/>
      <c r="AR147" s="18" t="str">
        <f t="shared" si="2"/>
        <v/>
      </c>
    </row>
    <row r="148" spans="1:44" ht="20.5" customHeight="1">
      <c r="A148" s="11" t="str">
        <f>IF(F148="","",F148&amp;"_"&amp;COUNTIF($F$9:F148,F148))</f>
        <v>9_3</v>
      </c>
      <c r="B148" s="135">
        <f>IF(STUDATA!B145="","",STUDATA!B145)</f>
        <v>140</v>
      </c>
      <c r="C148" s="136" t="str">
        <f>IF(STUDATA!E145="","",STUDATA!E145)</f>
        <v>abc140</v>
      </c>
      <c r="D148" s="136" t="str">
        <f>IF(STUDATA!F145="","",STUDATA!F145)</f>
        <v>xyz140</v>
      </c>
      <c r="E148" s="136" t="str">
        <f>IF(STUDATA!G145="","",STUDATA!G145)</f>
        <v>M</v>
      </c>
      <c r="F148" s="136">
        <f>IF(STUDATA!C145="","",STUDATA!C145)</f>
        <v>9</v>
      </c>
      <c r="G148" s="137" t="s">
        <v>183</v>
      </c>
      <c r="H148" s="137" t="s">
        <v>335</v>
      </c>
      <c r="I148" s="137" t="s">
        <v>335</v>
      </c>
      <c r="J148" s="137" t="s">
        <v>335</v>
      </c>
      <c r="K148" s="137" t="s">
        <v>183</v>
      </c>
      <c r="L148" s="137" t="s">
        <v>183</v>
      </c>
      <c r="M148" s="137"/>
      <c r="N148" s="137"/>
      <c r="O148" s="137"/>
      <c r="P148" s="137"/>
      <c r="Q148" s="137" t="s">
        <v>335</v>
      </c>
      <c r="R148" s="137" t="s">
        <v>335</v>
      </c>
      <c r="S148" s="137"/>
      <c r="T148" s="137" t="s">
        <v>388</v>
      </c>
      <c r="U148" s="137" t="s">
        <v>388</v>
      </c>
      <c r="V148" s="137" t="s">
        <v>388</v>
      </c>
      <c r="W148" s="139"/>
      <c r="X148" s="139"/>
      <c r="Y148" s="139" t="s">
        <v>390</v>
      </c>
      <c r="Z148" s="139" t="s">
        <v>390</v>
      </c>
      <c r="AA148" s="139"/>
      <c r="AB148" s="139"/>
      <c r="AC148" s="139"/>
      <c r="AD148" s="137"/>
      <c r="AE148" s="137"/>
      <c r="AF148" s="137"/>
      <c r="AG148" s="137"/>
      <c r="AH148" s="137"/>
      <c r="AI148" s="167" t="s">
        <v>183</v>
      </c>
      <c r="AJ148" s="175"/>
      <c r="AK148" s="175" t="s">
        <v>335</v>
      </c>
      <c r="AL148" s="175" t="s">
        <v>183</v>
      </c>
      <c r="AM148" s="175" t="s">
        <v>183</v>
      </c>
      <c r="AN148" s="175"/>
      <c r="AO148" s="175"/>
      <c r="AP148" s="175"/>
      <c r="AQ148" s="11"/>
      <c r="AR148" s="18" t="str">
        <f t="shared" si="2"/>
        <v/>
      </c>
    </row>
    <row r="149" spans="1:44" ht="20.5" customHeight="1">
      <c r="A149" s="11" t="str">
        <f>IF(F149="","",F149&amp;"_"&amp;COUNTIF($F$9:F149,F149))</f>
        <v>9_4</v>
      </c>
      <c r="B149" s="135">
        <f>IF(STUDATA!B146="","",STUDATA!B146)</f>
        <v>141</v>
      </c>
      <c r="C149" s="136" t="str">
        <f>IF(STUDATA!E146="","",STUDATA!E146)</f>
        <v>abc141</v>
      </c>
      <c r="D149" s="136" t="str">
        <f>IF(STUDATA!F146="","",STUDATA!F146)</f>
        <v>xyz141</v>
      </c>
      <c r="E149" s="136" t="str">
        <f>IF(STUDATA!G146="","",STUDATA!G146)</f>
        <v>M</v>
      </c>
      <c r="F149" s="136">
        <f>IF(STUDATA!C146="","",STUDATA!C146)</f>
        <v>9</v>
      </c>
      <c r="G149" s="137" t="s">
        <v>183</v>
      </c>
      <c r="H149" s="137" t="s">
        <v>335</v>
      </c>
      <c r="I149" s="137" t="s">
        <v>335</v>
      </c>
      <c r="J149" s="137" t="s">
        <v>335</v>
      </c>
      <c r="K149" s="137" t="s">
        <v>183</v>
      </c>
      <c r="L149" s="137" t="s">
        <v>183</v>
      </c>
      <c r="M149" s="137"/>
      <c r="N149" s="137"/>
      <c r="O149" s="137"/>
      <c r="P149" s="137"/>
      <c r="Q149" s="137" t="s">
        <v>335</v>
      </c>
      <c r="R149" s="137" t="s">
        <v>335</v>
      </c>
      <c r="S149" s="137"/>
      <c r="T149" s="137" t="s">
        <v>388</v>
      </c>
      <c r="U149" s="137" t="s">
        <v>388</v>
      </c>
      <c r="V149" s="137" t="s">
        <v>388</v>
      </c>
      <c r="W149" s="139"/>
      <c r="X149" s="139"/>
      <c r="Y149" s="139" t="s">
        <v>390</v>
      </c>
      <c r="Z149" s="139" t="s">
        <v>390</v>
      </c>
      <c r="AA149" s="139"/>
      <c r="AB149" s="139"/>
      <c r="AC149" s="139"/>
      <c r="AD149" s="137"/>
      <c r="AE149" s="137"/>
      <c r="AF149" s="137"/>
      <c r="AG149" s="137"/>
      <c r="AH149" s="137"/>
      <c r="AI149" s="167" t="s">
        <v>183</v>
      </c>
      <c r="AJ149" s="175"/>
      <c r="AK149" s="175" t="s">
        <v>335</v>
      </c>
      <c r="AL149" s="175" t="s">
        <v>183</v>
      </c>
      <c r="AM149" s="175" t="s">
        <v>183</v>
      </c>
      <c r="AN149" s="175"/>
      <c r="AO149" s="175"/>
      <c r="AP149" s="175"/>
      <c r="AQ149" s="11"/>
      <c r="AR149" s="18" t="str">
        <f t="shared" si="2"/>
        <v/>
      </c>
    </row>
    <row r="150" spans="1:44" ht="20.5" customHeight="1">
      <c r="A150" s="11" t="str">
        <f>IF(F150="","",F150&amp;"_"&amp;COUNTIF($F$9:F150,F150))</f>
        <v>9_5</v>
      </c>
      <c r="B150" s="135">
        <f>IF(STUDATA!B147="","",STUDATA!B147)</f>
        <v>142</v>
      </c>
      <c r="C150" s="136" t="str">
        <f>IF(STUDATA!E147="","",STUDATA!E147)</f>
        <v>abc142</v>
      </c>
      <c r="D150" s="136" t="str">
        <f>IF(STUDATA!F147="","",STUDATA!F147)</f>
        <v>xyz142</v>
      </c>
      <c r="E150" s="136" t="str">
        <f>IF(STUDATA!G147="","",STUDATA!G147)</f>
        <v>M</v>
      </c>
      <c r="F150" s="136">
        <f>IF(STUDATA!C147="","",STUDATA!C147)</f>
        <v>9</v>
      </c>
      <c r="G150" s="137" t="s">
        <v>183</v>
      </c>
      <c r="H150" s="137" t="s">
        <v>335</v>
      </c>
      <c r="I150" s="137" t="s">
        <v>335</v>
      </c>
      <c r="J150" s="137" t="s">
        <v>335</v>
      </c>
      <c r="K150" s="137" t="s">
        <v>183</v>
      </c>
      <c r="L150" s="137" t="s">
        <v>183</v>
      </c>
      <c r="M150" s="137"/>
      <c r="N150" s="137"/>
      <c r="O150" s="137"/>
      <c r="P150" s="137"/>
      <c r="Q150" s="137" t="s">
        <v>335</v>
      </c>
      <c r="R150" s="137" t="s">
        <v>335</v>
      </c>
      <c r="S150" s="137"/>
      <c r="T150" s="137" t="s">
        <v>388</v>
      </c>
      <c r="U150" s="137" t="s">
        <v>388</v>
      </c>
      <c r="V150" s="137" t="s">
        <v>388</v>
      </c>
      <c r="W150" s="139"/>
      <c r="X150" s="139"/>
      <c r="Y150" s="139" t="s">
        <v>390</v>
      </c>
      <c r="Z150" s="139" t="s">
        <v>390</v>
      </c>
      <c r="AA150" s="139"/>
      <c r="AB150" s="139"/>
      <c r="AC150" s="139"/>
      <c r="AD150" s="137"/>
      <c r="AE150" s="137"/>
      <c r="AF150" s="137"/>
      <c r="AG150" s="137"/>
      <c r="AH150" s="137"/>
      <c r="AI150" s="167" t="s">
        <v>183</v>
      </c>
      <c r="AJ150" s="175"/>
      <c r="AK150" s="175" t="s">
        <v>335</v>
      </c>
      <c r="AL150" s="175" t="s">
        <v>183</v>
      </c>
      <c r="AM150" s="175" t="s">
        <v>183</v>
      </c>
      <c r="AN150" s="175"/>
      <c r="AO150" s="175"/>
      <c r="AP150" s="175"/>
      <c r="AQ150" s="11"/>
      <c r="AR150" s="18" t="str">
        <f t="shared" si="2"/>
        <v/>
      </c>
    </row>
    <row r="151" spans="1:44" ht="20.5" customHeight="1">
      <c r="A151" s="11" t="str">
        <f>IF(F151="","",F151&amp;"_"&amp;COUNTIF($F$9:F151,F151))</f>
        <v>9_6</v>
      </c>
      <c r="B151" s="135">
        <f>IF(STUDATA!B148="","",STUDATA!B148)</f>
        <v>143</v>
      </c>
      <c r="C151" s="136" t="str">
        <f>IF(STUDATA!E148="","",STUDATA!E148)</f>
        <v>abc143</v>
      </c>
      <c r="D151" s="136" t="str">
        <f>IF(STUDATA!F148="","",STUDATA!F148)</f>
        <v>xyz143</v>
      </c>
      <c r="E151" s="136" t="str">
        <f>IF(STUDATA!G148="","",STUDATA!G148)</f>
        <v>M</v>
      </c>
      <c r="F151" s="136">
        <f>IF(STUDATA!C148="","",STUDATA!C148)</f>
        <v>9</v>
      </c>
      <c r="G151" s="137" t="s">
        <v>335</v>
      </c>
      <c r="H151" s="137" t="s">
        <v>335</v>
      </c>
      <c r="I151" s="137" t="s">
        <v>335</v>
      </c>
      <c r="J151" s="137" t="s">
        <v>183</v>
      </c>
      <c r="K151" s="137" t="s">
        <v>183</v>
      </c>
      <c r="L151" s="137" t="s">
        <v>183</v>
      </c>
      <c r="M151" s="137"/>
      <c r="N151" s="137"/>
      <c r="O151" s="137"/>
      <c r="P151" s="137"/>
      <c r="Q151" s="137" t="s">
        <v>335</v>
      </c>
      <c r="R151" s="137" t="s">
        <v>335</v>
      </c>
      <c r="S151" s="137"/>
      <c r="T151" s="137" t="s">
        <v>390</v>
      </c>
      <c r="U151" s="137" t="s">
        <v>390</v>
      </c>
      <c r="V151" s="137" t="s">
        <v>390</v>
      </c>
      <c r="W151" s="139"/>
      <c r="X151" s="139"/>
      <c r="Y151" s="139" t="s">
        <v>390</v>
      </c>
      <c r="Z151" s="139" t="s">
        <v>390</v>
      </c>
      <c r="AA151" s="139"/>
      <c r="AB151" s="139"/>
      <c r="AC151" s="139"/>
      <c r="AD151" s="137"/>
      <c r="AE151" s="137"/>
      <c r="AF151" s="137"/>
      <c r="AG151" s="137"/>
      <c r="AH151" s="137"/>
      <c r="AI151" s="167" t="s">
        <v>183</v>
      </c>
      <c r="AJ151" s="175"/>
      <c r="AK151" s="175" t="s">
        <v>335</v>
      </c>
      <c r="AL151" s="175" t="s">
        <v>183</v>
      </c>
      <c r="AM151" s="175" t="s">
        <v>183</v>
      </c>
      <c r="AN151" s="175"/>
      <c r="AO151" s="175"/>
      <c r="AP151" s="175"/>
      <c r="AQ151" s="11"/>
      <c r="AR151" s="18" t="str">
        <f t="shared" si="2"/>
        <v/>
      </c>
    </row>
    <row r="152" spans="1:44" ht="20.5" customHeight="1">
      <c r="A152" s="11" t="str">
        <f>IF(F152="","",F152&amp;"_"&amp;COUNTIF($F$9:F152,F152))</f>
        <v>9_7</v>
      </c>
      <c r="B152" s="135">
        <f>IF(STUDATA!B149="","",STUDATA!B149)</f>
        <v>144</v>
      </c>
      <c r="C152" s="136" t="str">
        <f>IF(STUDATA!E149="","",STUDATA!E149)</f>
        <v>abc144</v>
      </c>
      <c r="D152" s="136" t="str">
        <f>IF(STUDATA!F149="","",STUDATA!F149)</f>
        <v>xyz144</v>
      </c>
      <c r="E152" s="136" t="str">
        <f>IF(STUDATA!G149="","",STUDATA!G149)</f>
        <v>F</v>
      </c>
      <c r="F152" s="136">
        <f>IF(STUDATA!C149="","",STUDATA!C149)</f>
        <v>9</v>
      </c>
      <c r="G152" s="137" t="s">
        <v>335</v>
      </c>
      <c r="H152" s="137" t="s">
        <v>335</v>
      </c>
      <c r="I152" s="137" t="s">
        <v>335</v>
      </c>
      <c r="J152" s="137" t="s">
        <v>183</v>
      </c>
      <c r="K152" s="137" t="s">
        <v>183</v>
      </c>
      <c r="L152" s="137" t="s">
        <v>183</v>
      </c>
      <c r="M152" s="137"/>
      <c r="N152" s="137"/>
      <c r="O152" s="137"/>
      <c r="P152" s="137"/>
      <c r="Q152" s="137" t="s">
        <v>335</v>
      </c>
      <c r="R152" s="137" t="s">
        <v>335</v>
      </c>
      <c r="S152" s="137"/>
      <c r="T152" s="137" t="s">
        <v>390</v>
      </c>
      <c r="U152" s="137" t="s">
        <v>390</v>
      </c>
      <c r="V152" s="137" t="s">
        <v>390</v>
      </c>
      <c r="W152" s="139"/>
      <c r="X152" s="139"/>
      <c r="Y152" s="139" t="s">
        <v>390</v>
      </c>
      <c r="Z152" s="139" t="s">
        <v>390</v>
      </c>
      <c r="AA152" s="139"/>
      <c r="AB152" s="139"/>
      <c r="AC152" s="139"/>
      <c r="AD152" s="137"/>
      <c r="AE152" s="137"/>
      <c r="AF152" s="137"/>
      <c r="AG152" s="137"/>
      <c r="AH152" s="137"/>
      <c r="AI152" s="167" t="s">
        <v>183</v>
      </c>
      <c r="AJ152" s="175"/>
      <c r="AK152" s="175" t="s">
        <v>335</v>
      </c>
      <c r="AL152" s="175" t="s">
        <v>183</v>
      </c>
      <c r="AM152" s="175" t="s">
        <v>183</v>
      </c>
      <c r="AN152" s="175"/>
      <c r="AO152" s="175"/>
      <c r="AP152" s="175"/>
      <c r="AQ152" s="11"/>
      <c r="AR152" s="18" t="str">
        <f t="shared" si="2"/>
        <v/>
      </c>
    </row>
    <row r="153" spans="1:44" ht="20.5" customHeight="1">
      <c r="A153" s="11" t="str">
        <f>IF(F153="","",F153&amp;"_"&amp;COUNTIF($F$9:F153,F153))</f>
        <v>9_8</v>
      </c>
      <c r="B153" s="135">
        <f>IF(STUDATA!B150="","",STUDATA!B150)</f>
        <v>145</v>
      </c>
      <c r="C153" s="136" t="str">
        <f>IF(STUDATA!E150="","",STUDATA!E150)</f>
        <v>abc145</v>
      </c>
      <c r="D153" s="136" t="str">
        <f>IF(STUDATA!F150="","",STUDATA!F150)</f>
        <v>xyz145</v>
      </c>
      <c r="E153" s="136" t="str">
        <f>IF(STUDATA!G150="","",STUDATA!G150)</f>
        <v>F</v>
      </c>
      <c r="F153" s="136">
        <f>IF(STUDATA!C150="","",STUDATA!C150)</f>
        <v>9</v>
      </c>
      <c r="G153" s="137" t="s">
        <v>183</v>
      </c>
      <c r="H153" s="137" t="s">
        <v>335</v>
      </c>
      <c r="I153" s="137" t="s">
        <v>335</v>
      </c>
      <c r="J153" s="137" t="s">
        <v>335</v>
      </c>
      <c r="K153" s="137" t="s">
        <v>183</v>
      </c>
      <c r="L153" s="137" t="s">
        <v>183</v>
      </c>
      <c r="M153" s="137"/>
      <c r="N153" s="137"/>
      <c r="O153" s="137"/>
      <c r="P153" s="137"/>
      <c r="Q153" s="137" t="s">
        <v>335</v>
      </c>
      <c r="R153" s="137" t="s">
        <v>335</v>
      </c>
      <c r="S153" s="137"/>
      <c r="T153" s="137" t="s">
        <v>388</v>
      </c>
      <c r="U153" s="137" t="s">
        <v>388</v>
      </c>
      <c r="V153" s="137" t="s">
        <v>388</v>
      </c>
      <c r="W153" s="139"/>
      <c r="X153" s="139"/>
      <c r="Y153" s="139" t="s">
        <v>390</v>
      </c>
      <c r="Z153" s="139" t="s">
        <v>390</v>
      </c>
      <c r="AA153" s="139"/>
      <c r="AB153" s="139"/>
      <c r="AC153" s="139"/>
      <c r="AD153" s="137"/>
      <c r="AE153" s="137"/>
      <c r="AF153" s="137"/>
      <c r="AG153" s="137"/>
      <c r="AH153" s="137"/>
      <c r="AI153" s="167" t="s">
        <v>183</v>
      </c>
      <c r="AJ153" s="175"/>
      <c r="AK153" s="175" t="s">
        <v>335</v>
      </c>
      <c r="AL153" s="175" t="s">
        <v>183</v>
      </c>
      <c r="AM153" s="175" t="s">
        <v>183</v>
      </c>
      <c r="AN153" s="175"/>
      <c r="AO153" s="175"/>
      <c r="AP153" s="175"/>
      <c r="AQ153" s="11"/>
      <c r="AR153" s="18" t="str">
        <f t="shared" si="2"/>
        <v/>
      </c>
    </row>
    <row r="154" spans="1:44" ht="20.5" customHeight="1">
      <c r="A154" s="11" t="str">
        <f>IF(F154="","",F154&amp;"_"&amp;COUNTIF($F$9:F154,F154))</f>
        <v>9_9</v>
      </c>
      <c r="B154" s="135">
        <f>IF(STUDATA!B151="","",STUDATA!B151)</f>
        <v>146</v>
      </c>
      <c r="C154" s="136" t="str">
        <f>IF(STUDATA!E151="","",STUDATA!E151)</f>
        <v>abc146</v>
      </c>
      <c r="D154" s="136" t="str">
        <f>IF(STUDATA!F151="","",STUDATA!F151)</f>
        <v>xyz146</v>
      </c>
      <c r="E154" s="136" t="str">
        <f>IF(STUDATA!G151="","",STUDATA!G151)</f>
        <v>M</v>
      </c>
      <c r="F154" s="136">
        <f>IF(STUDATA!C151="","",STUDATA!C151)</f>
        <v>9</v>
      </c>
      <c r="G154" s="137" t="s">
        <v>335</v>
      </c>
      <c r="H154" s="137" t="s">
        <v>335</v>
      </c>
      <c r="I154" s="137" t="s">
        <v>335</v>
      </c>
      <c r="J154" s="137" t="s">
        <v>183</v>
      </c>
      <c r="K154" s="137" t="s">
        <v>335</v>
      </c>
      <c r="L154" s="137" t="s">
        <v>335</v>
      </c>
      <c r="M154" s="137"/>
      <c r="N154" s="137"/>
      <c r="O154" s="137"/>
      <c r="P154" s="137"/>
      <c r="Q154" s="137" t="s">
        <v>335</v>
      </c>
      <c r="R154" s="137" t="s">
        <v>335</v>
      </c>
      <c r="S154" s="137"/>
      <c r="T154" s="137" t="s">
        <v>390</v>
      </c>
      <c r="U154" s="137" t="s">
        <v>390</v>
      </c>
      <c r="V154" s="137" t="s">
        <v>390</v>
      </c>
      <c r="W154" s="139"/>
      <c r="X154" s="139"/>
      <c r="Y154" s="139" t="s">
        <v>390</v>
      </c>
      <c r="Z154" s="139" t="s">
        <v>390</v>
      </c>
      <c r="AA154" s="139"/>
      <c r="AB154" s="139"/>
      <c r="AC154" s="139"/>
      <c r="AD154" s="137"/>
      <c r="AE154" s="137"/>
      <c r="AF154" s="137"/>
      <c r="AG154" s="137"/>
      <c r="AH154" s="137"/>
      <c r="AI154" s="167" t="s">
        <v>183</v>
      </c>
      <c r="AJ154" s="175"/>
      <c r="AK154" s="175" t="s">
        <v>335</v>
      </c>
      <c r="AL154" s="175" t="s">
        <v>335</v>
      </c>
      <c r="AM154" s="175" t="s">
        <v>335</v>
      </c>
      <c r="AN154" s="175"/>
      <c r="AO154" s="175"/>
      <c r="AP154" s="175"/>
      <c r="AQ154" s="11"/>
      <c r="AR154" s="18" t="str">
        <f t="shared" si="2"/>
        <v/>
      </c>
    </row>
    <row r="155" spans="1:44" ht="20.5" customHeight="1">
      <c r="A155" s="11" t="str">
        <f>IF(F155="","",F155&amp;"_"&amp;COUNTIF($F$9:F155,F155))</f>
        <v>9_10</v>
      </c>
      <c r="B155" s="135">
        <f>IF(STUDATA!B152="","",STUDATA!B152)</f>
        <v>147</v>
      </c>
      <c r="C155" s="136" t="str">
        <f>IF(STUDATA!E152="","",STUDATA!E152)</f>
        <v>abc147</v>
      </c>
      <c r="D155" s="136" t="str">
        <f>IF(STUDATA!F152="","",STUDATA!F152)</f>
        <v>xyz147</v>
      </c>
      <c r="E155" s="136" t="str">
        <f>IF(STUDATA!G152="","",STUDATA!G152)</f>
        <v>F</v>
      </c>
      <c r="F155" s="136">
        <f>IF(STUDATA!C152="","",STUDATA!C152)</f>
        <v>9</v>
      </c>
      <c r="G155" s="137" t="s">
        <v>183</v>
      </c>
      <c r="H155" s="137" t="s">
        <v>335</v>
      </c>
      <c r="I155" s="137" t="s">
        <v>335</v>
      </c>
      <c r="J155" s="137" t="s">
        <v>335</v>
      </c>
      <c r="K155" s="137" t="s">
        <v>183</v>
      </c>
      <c r="L155" s="137" t="s">
        <v>183</v>
      </c>
      <c r="M155" s="137"/>
      <c r="N155" s="137"/>
      <c r="O155" s="137"/>
      <c r="P155" s="137"/>
      <c r="Q155" s="137" t="s">
        <v>335</v>
      </c>
      <c r="R155" s="137" t="s">
        <v>335</v>
      </c>
      <c r="S155" s="137"/>
      <c r="T155" s="137" t="s">
        <v>388</v>
      </c>
      <c r="U155" s="137" t="s">
        <v>388</v>
      </c>
      <c r="V155" s="137" t="s">
        <v>388</v>
      </c>
      <c r="W155" s="139"/>
      <c r="X155" s="139"/>
      <c r="Y155" s="139" t="s">
        <v>390</v>
      </c>
      <c r="Z155" s="139" t="s">
        <v>390</v>
      </c>
      <c r="AA155" s="139"/>
      <c r="AB155" s="139"/>
      <c r="AC155" s="139"/>
      <c r="AD155" s="137"/>
      <c r="AE155" s="137"/>
      <c r="AF155" s="137"/>
      <c r="AG155" s="137"/>
      <c r="AH155" s="137"/>
      <c r="AI155" s="167" t="s">
        <v>183</v>
      </c>
      <c r="AJ155" s="175"/>
      <c r="AK155" s="175" t="s">
        <v>335</v>
      </c>
      <c r="AL155" s="175" t="s">
        <v>183</v>
      </c>
      <c r="AM155" s="175" t="s">
        <v>183</v>
      </c>
      <c r="AN155" s="175"/>
      <c r="AO155" s="175"/>
      <c r="AP155" s="175"/>
      <c r="AQ155" s="11"/>
      <c r="AR155" s="18" t="str">
        <f t="shared" si="2"/>
        <v/>
      </c>
    </row>
    <row r="156" spans="1:44" ht="20.5" customHeight="1">
      <c r="A156" s="11" t="str">
        <f>IF(F156="","",F156&amp;"_"&amp;COUNTIF($F$9:F156,F156))</f>
        <v>9_11</v>
      </c>
      <c r="B156" s="135">
        <f>IF(STUDATA!B153="","",STUDATA!B153)</f>
        <v>148</v>
      </c>
      <c r="C156" s="136" t="str">
        <f>IF(STUDATA!E153="","",STUDATA!E153)</f>
        <v>abc148</v>
      </c>
      <c r="D156" s="136" t="str">
        <f>IF(STUDATA!F153="","",STUDATA!F153)</f>
        <v>xyz148</v>
      </c>
      <c r="E156" s="136" t="str">
        <f>IF(STUDATA!G153="","",STUDATA!G153)</f>
        <v>M</v>
      </c>
      <c r="F156" s="136">
        <f>IF(STUDATA!C153="","",STUDATA!C153)</f>
        <v>9</v>
      </c>
      <c r="G156" s="137" t="s">
        <v>335</v>
      </c>
      <c r="H156" s="137" t="s">
        <v>335</v>
      </c>
      <c r="I156" s="137" t="s">
        <v>335</v>
      </c>
      <c r="J156" s="137" t="s">
        <v>183</v>
      </c>
      <c r="K156" s="137" t="s">
        <v>183</v>
      </c>
      <c r="L156" s="137" t="s">
        <v>183</v>
      </c>
      <c r="M156" s="137"/>
      <c r="N156" s="137"/>
      <c r="O156" s="137"/>
      <c r="P156" s="137"/>
      <c r="Q156" s="137" t="s">
        <v>335</v>
      </c>
      <c r="R156" s="137" t="s">
        <v>335</v>
      </c>
      <c r="S156" s="137"/>
      <c r="T156" s="137" t="s">
        <v>390</v>
      </c>
      <c r="U156" s="137" t="s">
        <v>390</v>
      </c>
      <c r="V156" s="137" t="s">
        <v>390</v>
      </c>
      <c r="W156" s="139"/>
      <c r="X156" s="139"/>
      <c r="Y156" s="139" t="s">
        <v>390</v>
      </c>
      <c r="Z156" s="139" t="s">
        <v>390</v>
      </c>
      <c r="AA156" s="139"/>
      <c r="AB156" s="139"/>
      <c r="AC156" s="139"/>
      <c r="AD156" s="137"/>
      <c r="AE156" s="137"/>
      <c r="AF156" s="137"/>
      <c r="AG156" s="137"/>
      <c r="AH156" s="137"/>
      <c r="AI156" s="167" t="s">
        <v>183</v>
      </c>
      <c r="AJ156" s="175"/>
      <c r="AK156" s="175" t="s">
        <v>335</v>
      </c>
      <c r="AL156" s="175" t="s">
        <v>183</v>
      </c>
      <c r="AM156" s="175" t="s">
        <v>183</v>
      </c>
      <c r="AN156" s="175"/>
      <c r="AO156" s="175"/>
      <c r="AP156" s="175"/>
      <c r="AQ156" s="11"/>
      <c r="AR156" s="18" t="str">
        <f t="shared" si="2"/>
        <v/>
      </c>
    </row>
    <row r="157" spans="1:44" ht="20.5" customHeight="1">
      <c r="A157" s="11" t="str">
        <f>IF(F157="","",F157&amp;"_"&amp;COUNTIF($F$9:F157,F157))</f>
        <v>9_12</v>
      </c>
      <c r="B157" s="135">
        <f>IF(STUDATA!B154="","",STUDATA!B154)</f>
        <v>149</v>
      </c>
      <c r="C157" s="136" t="str">
        <f>IF(STUDATA!E154="","",STUDATA!E154)</f>
        <v>abc149</v>
      </c>
      <c r="D157" s="136" t="str">
        <f>IF(STUDATA!F154="","",STUDATA!F154)</f>
        <v>xyz149</v>
      </c>
      <c r="E157" s="136" t="str">
        <f>IF(STUDATA!G154="","",STUDATA!G154)</f>
        <v>M</v>
      </c>
      <c r="F157" s="136">
        <f>IF(STUDATA!C154="","",STUDATA!C154)</f>
        <v>9</v>
      </c>
      <c r="G157" s="137" t="s">
        <v>183</v>
      </c>
      <c r="H157" s="137" t="s">
        <v>335</v>
      </c>
      <c r="I157" s="137" t="s">
        <v>335</v>
      </c>
      <c r="J157" s="137" t="s">
        <v>335</v>
      </c>
      <c r="K157" s="137" t="s">
        <v>183</v>
      </c>
      <c r="L157" s="137" t="s">
        <v>183</v>
      </c>
      <c r="M157" s="137"/>
      <c r="N157" s="137"/>
      <c r="O157" s="137"/>
      <c r="P157" s="137"/>
      <c r="Q157" s="137" t="s">
        <v>335</v>
      </c>
      <c r="R157" s="137" t="s">
        <v>335</v>
      </c>
      <c r="S157" s="137"/>
      <c r="T157" s="137" t="s">
        <v>388</v>
      </c>
      <c r="U157" s="137" t="s">
        <v>388</v>
      </c>
      <c r="V157" s="137" t="s">
        <v>388</v>
      </c>
      <c r="W157" s="139"/>
      <c r="X157" s="139"/>
      <c r="Y157" s="139" t="s">
        <v>390</v>
      </c>
      <c r="Z157" s="139" t="s">
        <v>390</v>
      </c>
      <c r="AA157" s="139"/>
      <c r="AB157" s="139"/>
      <c r="AC157" s="139"/>
      <c r="AD157" s="137"/>
      <c r="AE157" s="137"/>
      <c r="AF157" s="137"/>
      <c r="AG157" s="137"/>
      <c r="AH157" s="137"/>
      <c r="AI157" s="167" t="s">
        <v>183</v>
      </c>
      <c r="AJ157" s="175"/>
      <c r="AK157" s="175" t="s">
        <v>335</v>
      </c>
      <c r="AL157" s="175" t="s">
        <v>183</v>
      </c>
      <c r="AM157" s="175" t="s">
        <v>183</v>
      </c>
      <c r="AN157" s="175"/>
      <c r="AO157" s="175"/>
      <c r="AP157" s="175"/>
      <c r="AQ157" s="11"/>
      <c r="AR157" s="18" t="str">
        <f t="shared" si="2"/>
        <v/>
      </c>
    </row>
    <row r="158" spans="1:44" ht="20.5" customHeight="1">
      <c r="A158" s="11" t="str">
        <f>IF(F158="","",F158&amp;"_"&amp;COUNTIF($F$9:F158,F158))</f>
        <v>9_13</v>
      </c>
      <c r="B158" s="135">
        <f>IF(STUDATA!B155="","",STUDATA!B155)</f>
        <v>150</v>
      </c>
      <c r="C158" s="136" t="str">
        <f>IF(STUDATA!E155="","",STUDATA!E155)</f>
        <v>abc150</v>
      </c>
      <c r="D158" s="136" t="str">
        <f>IF(STUDATA!F155="","",STUDATA!F155)</f>
        <v>xyz150</v>
      </c>
      <c r="E158" s="136" t="str">
        <f>IF(STUDATA!G155="","",STUDATA!G155)</f>
        <v>M</v>
      </c>
      <c r="F158" s="136">
        <f>IF(STUDATA!C155="","",STUDATA!C155)</f>
        <v>9</v>
      </c>
      <c r="G158" s="137" t="s">
        <v>335</v>
      </c>
      <c r="H158" s="137" t="s">
        <v>335</v>
      </c>
      <c r="I158" s="137" t="s">
        <v>335</v>
      </c>
      <c r="J158" s="137" t="s">
        <v>183</v>
      </c>
      <c r="K158" s="137" t="s">
        <v>183</v>
      </c>
      <c r="L158" s="137" t="s">
        <v>183</v>
      </c>
      <c r="M158" s="137"/>
      <c r="N158" s="137"/>
      <c r="O158" s="137"/>
      <c r="P158" s="137"/>
      <c r="Q158" s="137" t="s">
        <v>335</v>
      </c>
      <c r="R158" s="137" t="s">
        <v>335</v>
      </c>
      <c r="S158" s="137"/>
      <c r="T158" s="137" t="s">
        <v>390</v>
      </c>
      <c r="U158" s="137" t="s">
        <v>390</v>
      </c>
      <c r="V158" s="137" t="s">
        <v>390</v>
      </c>
      <c r="W158" s="139"/>
      <c r="X158" s="139"/>
      <c r="Y158" s="139" t="s">
        <v>390</v>
      </c>
      <c r="Z158" s="139" t="s">
        <v>390</v>
      </c>
      <c r="AA158" s="139"/>
      <c r="AB158" s="139"/>
      <c r="AC158" s="139"/>
      <c r="AD158" s="137"/>
      <c r="AE158" s="137"/>
      <c r="AF158" s="137"/>
      <c r="AG158" s="137"/>
      <c r="AH158" s="137"/>
      <c r="AI158" s="167" t="s">
        <v>183</v>
      </c>
      <c r="AJ158" s="175"/>
      <c r="AK158" s="175" t="s">
        <v>335</v>
      </c>
      <c r="AL158" s="175" t="s">
        <v>183</v>
      </c>
      <c r="AM158" s="175" t="s">
        <v>183</v>
      </c>
      <c r="AN158" s="175"/>
      <c r="AO158" s="175"/>
      <c r="AP158" s="175"/>
      <c r="AQ158" s="11"/>
      <c r="AR158" s="18" t="str">
        <f t="shared" si="2"/>
        <v/>
      </c>
    </row>
    <row r="159" spans="1:44" ht="20.5" customHeight="1">
      <c r="A159" s="11" t="str">
        <f>IF(F159="","",F159&amp;"_"&amp;COUNTIF($F$9:F159,F159))</f>
        <v>9_14</v>
      </c>
      <c r="B159" s="135">
        <f>IF(STUDATA!B156="","",STUDATA!B156)</f>
        <v>151</v>
      </c>
      <c r="C159" s="136" t="str">
        <f>IF(STUDATA!E156="","",STUDATA!E156)</f>
        <v>abc151</v>
      </c>
      <c r="D159" s="136" t="str">
        <f>IF(STUDATA!F156="","",STUDATA!F156)</f>
        <v>xyz151</v>
      </c>
      <c r="E159" s="136" t="str">
        <f>IF(STUDATA!G156="","",STUDATA!G156)</f>
        <v>M</v>
      </c>
      <c r="F159" s="136">
        <f>IF(STUDATA!C156="","",STUDATA!C156)</f>
        <v>9</v>
      </c>
      <c r="G159" s="137" t="s">
        <v>183</v>
      </c>
      <c r="H159" s="137" t="s">
        <v>335</v>
      </c>
      <c r="I159" s="137" t="s">
        <v>335</v>
      </c>
      <c r="J159" s="137" t="s">
        <v>335</v>
      </c>
      <c r="K159" s="137" t="s">
        <v>335</v>
      </c>
      <c r="L159" s="137" t="s">
        <v>335</v>
      </c>
      <c r="M159" s="137"/>
      <c r="N159" s="137"/>
      <c r="O159" s="137"/>
      <c r="P159" s="137"/>
      <c r="Q159" s="137" t="s">
        <v>335</v>
      </c>
      <c r="R159" s="137" t="s">
        <v>335</v>
      </c>
      <c r="S159" s="137"/>
      <c r="T159" s="137" t="s">
        <v>388</v>
      </c>
      <c r="U159" s="137" t="s">
        <v>388</v>
      </c>
      <c r="V159" s="137" t="s">
        <v>388</v>
      </c>
      <c r="W159" s="139"/>
      <c r="X159" s="139"/>
      <c r="Y159" s="139" t="s">
        <v>390</v>
      </c>
      <c r="Z159" s="139" t="s">
        <v>390</v>
      </c>
      <c r="AA159" s="139"/>
      <c r="AB159" s="139"/>
      <c r="AC159" s="139"/>
      <c r="AD159" s="137"/>
      <c r="AE159" s="137"/>
      <c r="AF159" s="137"/>
      <c r="AG159" s="137"/>
      <c r="AH159" s="137"/>
      <c r="AI159" s="167" t="s">
        <v>183</v>
      </c>
      <c r="AJ159" s="175"/>
      <c r="AK159" s="175" t="s">
        <v>335</v>
      </c>
      <c r="AL159" s="175" t="s">
        <v>183</v>
      </c>
      <c r="AM159" s="175" t="s">
        <v>183</v>
      </c>
      <c r="AN159" s="175"/>
      <c r="AO159" s="175"/>
      <c r="AP159" s="175"/>
      <c r="AQ159" s="11"/>
      <c r="AR159" s="18" t="str">
        <f t="shared" si="2"/>
        <v/>
      </c>
    </row>
    <row r="160" spans="1:44" ht="20.5" customHeight="1">
      <c r="A160" s="11" t="str">
        <f>IF(F160="","",F160&amp;"_"&amp;COUNTIF($F$9:F160,F160))</f>
        <v>9_15</v>
      </c>
      <c r="B160" s="135">
        <f>IF(STUDATA!B157="","",STUDATA!B157)</f>
        <v>152</v>
      </c>
      <c r="C160" s="136" t="str">
        <f>IF(STUDATA!E157="","",STUDATA!E157)</f>
        <v>abc152</v>
      </c>
      <c r="D160" s="136" t="str">
        <f>IF(STUDATA!F157="","",STUDATA!F157)</f>
        <v>xyz152</v>
      </c>
      <c r="E160" s="136" t="str">
        <f>IF(STUDATA!G157="","",STUDATA!G157)</f>
        <v>F</v>
      </c>
      <c r="F160" s="136">
        <f>IF(STUDATA!C157="","",STUDATA!C157)</f>
        <v>9</v>
      </c>
      <c r="G160" s="137" t="s">
        <v>183</v>
      </c>
      <c r="H160" s="137" t="s">
        <v>335</v>
      </c>
      <c r="I160" s="137" t="s">
        <v>335</v>
      </c>
      <c r="J160" s="137" t="s">
        <v>335</v>
      </c>
      <c r="K160" s="137" t="s">
        <v>335</v>
      </c>
      <c r="L160" s="137" t="s">
        <v>335</v>
      </c>
      <c r="M160" s="137"/>
      <c r="N160" s="137"/>
      <c r="O160" s="137"/>
      <c r="P160" s="137"/>
      <c r="Q160" s="137" t="s">
        <v>335</v>
      </c>
      <c r="R160" s="137" t="s">
        <v>335</v>
      </c>
      <c r="S160" s="137"/>
      <c r="T160" s="137" t="s">
        <v>388</v>
      </c>
      <c r="U160" s="137" t="s">
        <v>388</v>
      </c>
      <c r="V160" s="137" t="s">
        <v>388</v>
      </c>
      <c r="W160" s="139"/>
      <c r="X160" s="139"/>
      <c r="Y160" s="139" t="s">
        <v>390</v>
      </c>
      <c r="Z160" s="139" t="s">
        <v>390</v>
      </c>
      <c r="AA160" s="139"/>
      <c r="AB160" s="139"/>
      <c r="AC160" s="139"/>
      <c r="AD160" s="137"/>
      <c r="AE160" s="137"/>
      <c r="AF160" s="137"/>
      <c r="AG160" s="137"/>
      <c r="AH160" s="137"/>
      <c r="AI160" s="167" t="s">
        <v>183</v>
      </c>
      <c r="AJ160" s="175"/>
      <c r="AK160" s="175" t="s">
        <v>335</v>
      </c>
      <c r="AL160" s="175" t="s">
        <v>335</v>
      </c>
      <c r="AM160" s="175" t="s">
        <v>335</v>
      </c>
      <c r="AN160" s="175"/>
      <c r="AO160" s="175"/>
      <c r="AP160" s="175"/>
      <c r="AQ160" s="11"/>
      <c r="AR160" s="18" t="str">
        <f t="shared" si="2"/>
        <v/>
      </c>
    </row>
    <row r="161" spans="1:44" ht="20.5" customHeight="1">
      <c r="A161" s="11" t="str">
        <f>IF(F161="","",F161&amp;"_"&amp;COUNTIF($F$9:F161,F161))</f>
        <v>9_16</v>
      </c>
      <c r="B161" s="135">
        <f>IF(STUDATA!B158="","",STUDATA!B158)</f>
        <v>153</v>
      </c>
      <c r="C161" s="136" t="str">
        <f>IF(STUDATA!E158="","",STUDATA!E158)</f>
        <v>abc153</v>
      </c>
      <c r="D161" s="136" t="str">
        <f>IF(STUDATA!F158="","",STUDATA!F158)</f>
        <v>xyz153</v>
      </c>
      <c r="E161" s="136" t="str">
        <f>IF(STUDATA!G158="","",STUDATA!G158)</f>
        <v>F</v>
      </c>
      <c r="F161" s="136">
        <f>IF(STUDATA!C158="","",STUDATA!C158)</f>
        <v>9</v>
      </c>
      <c r="G161" s="137" t="s">
        <v>335</v>
      </c>
      <c r="H161" s="137" t="s">
        <v>335</v>
      </c>
      <c r="I161" s="137" t="s">
        <v>335</v>
      </c>
      <c r="J161" s="137" t="s">
        <v>183</v>
      </c>
      <c r="K161" s="137" t="s">
        <v>335</v>
      </c>
      <c r="L161" s="137" t="s">
        <v>335</v>
      </c>
      <c r="M161" s="137"/>
      <c r="N161" s="137"/>
      <c r="O161" s="137"/>
      <c r="P161" s="137"/>
      <c r="Q161" s="137" t="s">
        <v>335</v>
      </c>
      <c r="R161" s="137" t="s">
        <v>335</v>
      </c>
      <c r="S161" s="137"/>
      <c r="T161" s="137" t="s">
        <v>390</v>
      </c>
      <c r="U161" s="137" t="s">
        <v>390</v>
      </c>
      <c r="V161" s="137" t="s">
        <v>390</v>
      </c>
      <c r="W161" s="139"/>
      <c r="X161" s="139"/>
      <c r="Y161" s="139" t="s">
        <v>390</v>
      </c>
      <c r="Z161" s="139" t="s">
        <v>390</v>
      </c>
      <c r="AA161" s="139"/>
      <c r="AB161" s="139"/>
      <c r="AC161" s="139"/>
      <c r="AD161" s="137"/>
      <c r="AE161" s="137"/>
      <c r="AF161" s="137"/>
      <c r="AG161" s="137"/>
      <c r="AH161" s="137"/>
      <c r="AI161" s="167" t="s">
        <v>183</v>
      </c>
      <c r="AJ161" s="175"/>
      <c r="AK161" s="175" t="s">
        <v>335</v>
      </c>
      <c r="AL161" s="175" t="s">
        <v>183</v>
      </c>
      <c r="AM161" s="175" t="s">
        <v>183</v>
      </c>
      <c r="AN161" s="175"/>
      <c r="AO161" s="175"/>
      <c r="AP161" s="175"/>
      <c r="AQ161" s="11"/>
      <c r="AR161" s="18" t="str">
        <f t="shared" si="2"/>
        <v/>
      </c>
    </row>
    <row r="162" spans="1:44" ht="20.5" customHeight="1">
      <c r="A162" s="11" t="str">
        <f>IF(F162="","",F162&amp;"_"&amp;COUNTIF($F$9:F162,F162))</f>
        <v>9_17</v>
      </c>
      <c r="B162" s="135">
        <f>IF(STUDATA!B159="","",STUDATA!B159)</f>
        <v>154</v>
      </c>
      <c r="C162" s="136" t="str">
        <f>IF(STUDATA!E159="","",STUDATA!E159)</f>
        <v>abc154</v>
      </c>
      <c r="D162" s="136" t="str">
        <f>IF(STUDATA!F159="","",STUDATA!F159)</f>
        <v>xyz154</v>
      </c>
      <c r="E162" s="136" t="str">
        <f>IF(STUDATA!G159="","",STUDATA!G159)</f>
        <v>M</v>
      </c>
      <c r="F162" s="136">
        <f>IF(STUDATA!C159="","",STUDATA!C159)</f>
        <v>9</v>
      </c>
      <c r="G162" s="137" t="s">
        <v>183</v>
      </c>
      <c r="H162" s="137" t="s">
        <v>335</v>
      </c>
      <c r="I162" s="137" t="s">
        <v>335</v>
      </c>
      <c r="J162" s="137" t="s">
        <v>335</v>
      </c>
      <c r="K162" s="137" t="s">
        <v>183</v>
      </c>
      <c r="L162" s="137" t="s">
        <v>183</v>
      </c>
      <c r="M162" s="137"/>
      <c r="N162" s="137"/>
      <c r="O162" s="137"/>
      <c r="P162" s="137"/>
      <c r="Q162" s="137" t="s">
        <v>335</v>
      </c>
      <c r="R162" s="137" t="s">
        <v>335</v>
      </c>
      <c r="S162" s="137"/>
      <c r="T162" s="137" t="s">
        <v>388</v>
      </c>
      <c r="U162" s="137" t="s">
        <v>388</v>
      </c>
      <c r="V162" s="137" t="s">
        <v>388</v>
      </c>
      <c r="W162" s="139"/>
      <c r="X162" s="139"/>
      <c r="Y162" s="139" t="s">
        <v>390</v>
      </c>
      <c r="Z162" s="139" t="s">
        <v>390</v>
      </c>
      <c r="AA162" s="139"/>
      <c r="AB162" s="139"/>
      <c r="AC162" s="139"/>
      <c r="AD162" s="137"/>
      <c r="AE162" s="137"/>
      <c r="AF162" s="137"/>
      <c r="AG162" s="137"/>
      <c r="AH162" s="137"/>
      <c r="AI162" s="167" t="s">
        <v>183</v>
      </c>
      <c r="AJ162" s="175"/>
      <c r="AK162" s="175" t="s">
        <v>335</v>
      </c>
      <c r="AL162" s="175" t="s">
        <v>183</v>
      </c>
      <c r="AM162" s="175" t="s">
        <v>183</v>
      </c>
      <c r="AN162" s="175"/>
      <c r="AO162" s="175"/>
      <c r="AP162" s="175"/>
      <c r="AQ162" s="11"/>
      <c r="AR162" s="18" t="str">
        <f t="shared" si="2"/>
        <v/>
      </c>
    </row>
    <row r="163" spans="1:44" ht="20.5" customHeight="1">
      <c r="A163" s="11" t="str">
        <f>IF(F163="","",F163&amp;"_"&amp;COUNTIF($F$9:F163,F163))</f>
        <v>9_18</v>
      </c>
      <c r="B163" s="135">
        <f>IF(STUDATA!B160="","",STUDATA!B160)</f>
        <v>155</v>
      </c>
      <c r="C163" s="136" t="str">
        <f>IF(STUDATA!E160="","",STUDATA!E160)</f>
        <v>abc155</v>
      </c>
      <c r="D163" s="136" t="str">
        <f>IF(STUDATA!F160="","",STUDATA!F160)</f>
        <v>xyz155</v>
      </c>
      <c r="E163" s="136" t="str">
        <f>IF(STUDATA!G160="","",STUDATA!G160)</f>
        <v>M</v>
      </c>
      <c r="F163" s="136">
        <f>IF(STUDATA!C160="","",STUDATA!C160)</f>
        <v>9</v>
      </c>
      <c r="G163" s="137" t="s">
        <v>183</v>
      </c>
      <c r="H163" s="137" t="s">
        <v>335</v>
      </c>
      <c r="I163" s="137" t="s">
        <v>335</v>
      </c>
      <c r="J163" s="137" t="s">
        <v>335</v>
      </c>
      <c r="K163" s="137" t="s">
        <v>335</v>
      </c>
      <c r="L163" s="137" t="s">
        <v>335</v>
      </c>
      <c r="M163" s="137"/>
      <c r="N163" s="137"/>
      <c r="O163" s="137"/>
      <c r="P163" s="137"/>
      <c r="Q163" s="137" t="s">
        <v>335</v>
      </c>
      <c r="R163" s="137" t="s">
        <v>335</v>
      </c>
      <c r="S163" s="137"/>
      <c r="T163" s="137" t="s">
        <v>388</v>
      </c>
      <c r="U163" s="137" t="s">
        <v>388</v>
      </c>
      <c r="V163" s="137" t="s">
        <v>388</v>
      </c>
      <c r="W163" s="139"/>
      <c r="X163" s="139"/>
      <c r="Y163" s="139" t="s">
        <v>390</v>
      </c>
      <c r="Z163" s="139" t="s">
        <v>390</v>
      </c>
      <c r="AA163" s="139"/>
      <c r="AB163" s="139"/>
      <c r="AC163" s="139"/>
      <c r="AD163" s="137"/>
      <c r="AE163" s="137"/>
      <c r="AF163" s="137"/>
      <c r="AG163" s="137"/>
      <c r="AH163" s="137"/>
      <c r="AI163" s="167" t="s">
        <v>183</v>
      </c>
      <c r="AJ163" s="175"/>
      <c r="AK163" s="175" t="s">
        <v>335</v>
      </c>
      <c r="AL163" s="175" t="s">
        <v>183</v>
      </c>
      <c r="AM163" s="175" t="s">
        <v>183</v>
      </c>
      <c r="AN163" s="175"/>
      <c r="AO163" s="175"/>
      <c r="AP163" s="175"/>
      <c r="AQ163" s="11"/>
      <c r="AR163" s="18" t="str">
        <f t="shared" si="2"/>
        <v/>
      </c>
    </row>
    <row r="164" spans="1:44" ht="20.5" customHeight="1">
      <c r="A164" s="11" t="str">
        <f>IF(F164="","",F164&amp;"_"&amp;COUNTIF($F$9:F164,F164))</f>
        <v>9_19</v>
      </c>
      <c r="B164" s="135">
        <f>IF(STUDATA!B161="","",STUDATA!B161)</f>
        <v>156</v>
      </c>
      <c r="C164" s="136" t="str">
        <f>IF(STUDATA!E161="","",STUDATA!E161)</f>
        <v>abc156</v>
      </c>
      <c r="D164" s="136" t="str">
        <f>IF(STUDATA!F161="","",STUDATA!F161)</f>
        <v>xyz156</v>
      </c>
      <c r="E164" s="136" t="str">
        <f>IF(STUDATA!G161="","",STUDATA!G161)</f>
        <v>M</v>
      </c>
      <c r="F164" s="136">
        <f>IF(STUDATA!C161="","",STUDATA!C161)</f>
        <v>9</v>
      </c>
      <c r="G164" s="137" t="s">
        <v>183</v>
      </c>
      <c r="H164" s="137" t="s">
        <v>335</v>
      </c>
      <c r="I164" s="137" t="s">
        <v>335</v>
      </c>
      <c r="J164" s="137" t="s">
        <v>335</v>
      </c>
      <c r="K164" s="137" t="s">
        <v>335</v>
      </c>
      <c r="L164" s="137" t="s">
        <v>335</v>
      </c>
      <c r="M164" s="137"/>
      <c r="N164" s="137"/>
      <c r="O164" s="137"/>
      <c r="P164" s="137"/>
      <c r="Q164" s="137" t="s">
        <v>335</v>
      </c>
      <c r="R164" s="137" t="s">
        <v>335</v>
      </c>
      <c r="S164" s="137"/>
      <c r="T164" s="137" t="s">
        <v>388</v>
      </c>
      <c r="U164" s="137" t="s">
        <v>388</v>
      </c>
      <c r="V164" s="137" t="s">
        <v>388</v>
      </c>
      <c r="W164" s="139"/>
      <c r="X164" s="139"/>
      <c r="Y164" s="139" t="s">
        <v>390</v>
      </c>
      <c r="Z164" s="139" t="s">
        <v>390</v>
      </c>
      <c r="AA164" s="139"/>
      <c r="AB164" s="139"/>
      <c r="AC164" s="139"/>
      <c r="AD164" s="137"/>
      <c r="AE164" s="137"/>
      <c r="AF164" s="137"/>
      <c r="AG164" s="137"/>
      <c r="AH164" s="137"/>
      <c r="AI164" s="167" t="s">
        <v>183</v>
      </c>
      <c r="AJ164" s="175"/>
      <c r="AK164" s="175" t="s">
        <v>335</v>
      </c>
      <c r="AL164" s="175" t="s">
        <v>183</v>
      </c>
      <c r="AM164" s="175" t="s">
        <v>183</v>
      </c>
      <c r="AN164" s="175"/>
      <c r="AO164" s="175"/>
      <c r="AP164" s="175"/>
      <c r="AQ164" s="11"/>
      <c r="AR164" s="18" t="str">
        <f t="shared" si="2"/>
        <v/>
      </c>
    </row>
    <row r="165" spans="1:44" ht="20.5" customHeight="1">
      <c r="A165" s="11" t="str">
        <f>IF(F165="","",F165&amp;"_"&amp;COUNTIF($F$9:F165,F165))</f>
        <v>9_20</v>
      </c>
      <c r="B165" s="135">
        <f>IF(STUDATA!B162="","",STUDATA!B162)</f>
        <v>157</v>
      </c>
      <c r="C165" s="136" t="str">
        <f>IF(STUDATA!E162="","",STUDATA!E162)</f>
        <v>abc157</v>
      </c>
      <c r="D165" s="136" t="str">
        <f>IF(STUDATA!F162="","",STUDATA!F162)</f>
        <v>xyz157</v>
      </c>
      <c r="E165" s="136" t="str">
        <f>IF(STUDATA!G162="","",STUDATA!G162)</f>
        <v>F</v>
      </c>
      <c r="F165" s="136">
        <f>IF(STUDATA!C162="","",STUDATA!C162)</f>
        <v>9</v>
      </c>
      <c r="G165" s="137" t="s">
        <v>335</v>
      </c>
      <c r="H165" s="137" t="s">
        <v>335</v>
      </c>
      <c r="I165" s="137" t="s">
        <v>335</v>
      </c>
      <c r="J165" s="137" t="s">
        <v>183</v>
      </c>
      <c r="K165" s="137" t="s">
        <v>183</v>
      </c>
      <c r="L165" s="137" t="s">
        <v>183</v>
      </c>
      <c r="M165" s="137"/>
      <c r="N165" s="137"/>
      <c r="O165" s="137"/>
      <c r="P165" s="137"/>
      <c r="Q165" s="137" t="s">
        <v>335</v>
      </c>
      <c r="R165" s="137" t="s">
        <v>335</v>
      </c>
      <c r="S165" s="137"/>
      <c r="T165" s="137" t="s">
        <v>390</v>
      </c>
      <c r="U165" s="137" t="s">
        <v>390</v>
      </c>
      <c r="V165" s="137" t="s">
        <v>390</v>
      </c>
      <c r="W165" s="139"/>
      <c r="X165" s="139"/>
      <c r="Y165" s="139" t="s">
        <v>390</v>
      </c>
      <c r="Z165" s="139" t="s">
        <v>390</v>
      </c>
      <c r="AA165" s="139"/>
      <c r="AB165" s="139"/>
      <c r="AC165" s="139"/>
      <c r="AD165" s="137"/>
      <c r="AE165" s="137"/>
      <c r="AF165" s="137"/>
      <c r="AG165" s="137"/>
      <c r="AH165" s="137"/>
      <c r="AI165" s="167" t="s">
        <v>183</v>
      </c>
      <c r="AJ165" s="175"/>
      <c r="AK165" s="175" t="s">
        <v>335</v>
      </c>
      <c r="AL165" s="175" t="s">
        <v>183</v>
      </c>
      <c r="AM165" s="175" t="s">
        <v>183</v>
      </c>
      <c r="AN165" s="175"/>
      <c r="AO165" s="175"/>
      <c r="AP165" s="175"/>
      <c r="AQ165" s="11"/>
      <c r="AR165" s="18" t="str">
        <f t="shared" si="2"/>
        <v/>
      </c>
    </row>
    <row r="166" spans="1:44" ht="20.5" customHeight="1">
      <c r="A166" s="11" t="str">
        <f>IF(F166="","",F166&amp;"_"&amp;COUNTIF($F$9:F166,F166))</f>
        <v>9_21</v>
      </c>
      <c r="B166" s="135">
        <f>IF(STUDATA!B163="","",STUDATA!B163)</f>
        <v>158</v>
      </c>
      <c r="C166" s="136" t="str">
        <f>IF(STUDATA!E163="","",STUDATA!E163)</f>
        <v>abc158</v>
      </c>
      <c r="D166" s="136" t="str">
        <f>IF(STUDATA!F163="","",STUDATA!F163)</f>
        <v>xyz158</v>
      </c>
      <c r="E166" s="136" t="str">
        <f>IF(STUDATA!G163="","",STUDATA!G163)</f>
        <v>F</v>
      </c>
      <c r="F166" s="136">
        <f>IF(STUDATA!C163="","",STUDATA!C163)</f>
        <v>9</v>
      </c>
      <c r="G166" s="137" t="s">
        <v>183</v>
      </c>
      <c r="H166" s="137" t="s">
        <v>335</v>
      </c>
      <c r="I166" s="137" t="s">
        <v>335</v>
      </c>
      <c r="J166" s="137" t="s">
        <v>335</v>
      </c>
      <c r="K166" s="137" t="s">
        <v>183</v>
      </c>
      <c r="L166" s="137" t="s">
        <v>183</v>
      </c>
      <c r="M166" s="137"/>
      <c r="N166" s="137"/>
      <c r="O166" s="137"/>
      <c r="P166" s="137"/>
      <c r="Q166" s="137" t="s">
        <v>335</v>
      </c>
      <c r="R166" s="137" t="s">
        <v>335</v>
      </c>
      <c r="S166" s="137"/>
      <c r="T166" s="137" t="s">
        <v>388</v>
      </c>
      <c r="U166" s="137" t="s">
        <v>388</v>
      </c>
      <c r="V166" s="137" t="s">
        <v>388</v>
      </c>
      <c r="W166" s="139"/>
      <c r="X166" s="139"/>
      <c r="Y166" s="139" t="s">
        <v>390</v>
      </c>
      <c r="Z166" s="139" t="s">
        <v>390</v>
      </c>
      <c r="AA166" s="139"/>
      <c r="AB166" s="139"/>
      <c r="AC166" s="139"/>
      <c r="AD166" s="137"/>
      <c r="AE166" s="137"/>
      <c r="AF166" s="137"/>
      <c r="AG166" s="137"/>
      <c r="AH166" s="137"/>
      <c r="AI166" s="167" t="s">
        <v>183</v>
      </c>
      <c r="AJ166" s="175"/>
      <c r="AK166" s="175" t="s">
        <v>335</v>
      </c>
      <c r="AL166" s="175" t="s">
        <v>183</v>
      </c>
      <c r="AM166" s="175" t="s">
        <v>183</v>
      </c>
      <c r="AN166" s="175"/>
      <c r="AO166" s="175"/>
      <c r="AP166" s="175"/>
      <c r="AQ166" s="11"/>
      <c r="AR166" s="18" t="str">
        <f t="shared" si="2"/>
        <v/>
      </c>
    </row>
    <row r="167" spans="1:44" ht="20.5" customHeight="1">
      <c r="A167" s="11" t="str">
        <f>IF(F167="","",F167&amp;"_"&amp;COUNTIF($F$9:F167,F167))</f>
        <v>9_22</v>
      </c>
      <c r="B167" s="135">
        <f>IF(STUDATA!B164="","",STUDATA!B164)</f>
        <v>159</v>
      </c>
      <c r="C167" s="136" t="str">
        <f>IF(STUDATA!E164="","",STUDATA!E164)</f>
        <v>abc159</v>
      </c>
      <c r="D167" s="136" t="str">
        <f>IF(STUDATA!F164="","",STUDATA!F164)</f>
        <v>xyz159</v>
      </c>
      <c r="E167" s="136" t="str">
        <f>IF(STUDATA!G164="","",STUDATA!G164)</f>
        <v>F</v>
      </c>
      <c r="F167" s="136">
        <f>IF(STUDATA!C164="","",STUDATA!C164)</f>
        <v>9</v>
      </c>
      <c r="G167" s="137" t="s">
        <v>183</v>
      </c>
      <c r="H167" s="137" t="s">
        <v>335</v>
      </c>
      <c r="I167" s="137" t="s">
        <v>335</v>
      </c>
      <c r="J167" s="137" t="s">
        <v>335</v>
      </c>
      <c r="K167" s="137" t="s">
        <v>183</v>
      </c>
      <c r="L167" s="137" t="s">
        <v>183</v>
      </c>
      <c r="M167" s="137"/>
      <c r="N167" s="137"/>
      <c r="O167" s="137"/>
      <c r="P167" s="137"/>
      <c r="Q167" s="137" t="s">
        <v>335</v>
      </c>
      <c r="R167" s="137" t="s">
        <v>335</v>
      </c>
      <c r="S167" s="137"/>
      <c r="T167" s="137" t="s">
        <v>388</v>
      </c>
      <c r="U167" s="137" t="s">
        <v>388</v>
      </c>
      <c r="V167" s="137" t="s">
        <v>388</v>
      </c>
      <c r="W167" s="139"/>
      <c r="X167" s="139"/>
      <c r="Y167" s="139" t="s">
        <v>390</v>
      </c>
      <c r="Z167" s="139" t="s">
        <v>390</v>
      </c>
      <c r="AA167" s="139"/>
      <c r="AB167" s="139"/>
      <c r="AC167" s="139"/>
      <c r="AD167" s="137"/>
      <c r="AE167" s="137"/>
      <c r="AF167" s="137"/>
      <c r="AG167" s="137"/>
      <c r="AH167" s="137"/>
      <c r="AI167" s="167" t="s">
        <v>183</v>
      </c>
      <c r="AJ167" s="175"/>
      <c r="AK167" s="175" t="s">
        <v>335</v>
      </c>
      <c r="AL167" s="175" t="s">
        <v>183</v>
      </c>
      <c r="AM167" s="175" t="s">
        <v>183</v>
      </c>
      <c r="AN167" s="175"/>
      <c r="AO167" s="175"/>
      <c r="AP167" s="175"/>
      <c r="AQ167" s="11"/>
      <c r="AR167" s="18" t="str">
        <f t="shared" si="2"/>
        <v/>
      </c>
    </row>
    <row r="168" spans="1:44" ht="20.5" customHeight="1">
      <c r="A168" s="11" t="str">
        <f>IF(F168="","",F168&amp;"_"&amp;COUNTIF($F$9:F168,F168))</f>
        <v>10_1</v>
      </c>
      <c r="B168" s="135">
        <f>IF(STUDATA!B165="","",STUDATA!B165)</f>
        <v>160</v>
      </c>
      <c r="C168" s="136" t="str">
        <f>IF(STUDATA!E165="","",STUDATA!E165)</f>
        <v>abc160</v>
      </c>
      <c r="D168" s="136" t="str">
        <f>IF(STUDATA!F165="","",STUDATA!F165)</f>
        <v>xyz160</v>
      </c>
      <c r="E168" s="136" t="str">
        <f>IF(STUDATA!G165="","",STUDATA!G165)</f>
        <v>M</v>
      </c>
      <c r="F168" s="136">
        <f>IF(STUDATA!C165="","",STUDATA!C165)</f>
        <v>10</v>
      </c>
      <c r="G168" s="137"/>
      <c r="H168" s="137"/>
      <c r="I168" s="137"/>
      <c r="J168" s="137"/>
      <c r="K168" s="137"/>
      <c r="L168" s="137"/>
      <c r="M168" s="137"/>
      <c r="N168" s="137"/>
      <c r="O168" s="137"/>
      <c r="P168" s="137"/>
      <c r="Q168" s="137"/>
      <c r="R168" s="137"/>
      <c r="S168" s="137"/>
      <c r="T168" s="141"/>
      <c r="U168" s="140"/>
      <c r="V168" s="139"/>
      <c r="W168" s="139"/>
      <c r="X168" s="139"/>
      <c r="Y168" s="139"/>
      <c r="Z168" s="139"/>
      <c r="AA168" s="139"/>
      <c r="AB168" s="139"/>
      <c r="AC168" s="139"/>
      <c r="AD168" s="137"/>
      <c r="AE168" s="137"/>
      <c r="AF168" s="137"/>
      <c r="AG168" s="137"/>
      <c r="AH168" s="137"/>
      <c r="AI168" s="167"/>
      <c r="AJ168" s="175"/>
      <c r="AK168" s="175"/>
      <c r="AL168" s="175"/>
      <c r="AM168" s="175"/>
      <c r="AN168" s="175"/>
      <c r="AO168" s="175"/>
      <c r="AP168" s="175"/>
      <c r="AQ168" s="11"/>
      <c r="AR168" s="18" t="str">
        <f t="shared" si="2"/>
        <v/>
      </c>
    </row>
    <row r="169" spans="1:44" ht="20.5" customHeight="1">
      <c r="A169" s="11" t="str">
        <f>IF(F169="","",F169&amp;"_"&amp;COUNTIF($F$9:F169,F169))</f>
        <v>10_2</v>
      </c>
      <c r="B169" s="135">
        <f>IF(STUDATA!B166="","",STUDATA!B166)</f>
        <v>161</v>
      </c>
      <c r="C169" s="136" t="str">
        <f>IF(STUDATA!E166="","",STUDATA!E166)</f>
        <v>abc161</v>
      </c>
      <c r="D169" s="136" t="str">
        <f>IF(STUDATA!F166="","",STUDATA!F166)</f>
        <v>xyz161</v>
      </c>
      <c r="E169" s="136" t="str">
        <f>IF(STUDATA!G166="","",STUDATA!G166)</f>
        <v>M</v>
      </c>
      <c r="F169" s="136">
        <f>IF(STUDATA!C166="","",STUDATA!C166)</f>
        <v>10</v>
      </c>
      <c r="G169" s="137"/>
      <c r="H169" s="137"/>
      <c r="I169" s="137"/>
      <c r="J169" s="137"/>
      <c r="K169" s="137"/>
      <c r="L169" s="137"/>
      <c r="M169" s="137"/>
      <c r="N169" s="137"/>
      <c r="O169" s="137"/>
      <c r="P169" s="137"/>
      <c r="Q169" s="137"/>
      <c r="R169" s="137"/>
      <c r="S169" s="137"/>
      <c r="T169" s="141"/>
      <c r="U169" s="140"/>
      <c r="V169" s="139"/>
      <c r="W169" s="139"/>
      <c r="X169" s="139"/>
      <c r="Y169" s="139"/>
      <c r="Z169" s="139"/>
      <c r="AA169" s="139"/>
      <c r="AB169" s="139"/>
      <c r="AC169" s="139"/>
      <c r="AD169" s="137"/>
      <c r="AE169" s="137"/>
      <c r="AF169" s="137"/>
      <c r="AG169" s="137"/>
      <c r="AH169" s="137"/>
      <c r="AI169" s="167"/>
      <c r="AJ169" s="175"/>
      <c r="AK169" s="175"/>
      <c r="AL169" s="175"/>
      <c r="AM169" s="175"/>
      <c r="AN169" s="175"/>
      <c r="AO169" s="175"/>
      <c r="AP169" s="175"/>
      <c r="AQ169" s="11"/>
      <c r="AR169" s="18" t="str">
        <f t="shared" si="2"/>
        <v/>
      </c>
    </row>
    <row r="170" spans="1:44" ht="20.5" customHeight="1">
      <c r="A170" s="11" t="str">
        <f>IF(F170="","",F170&amp;"_"&amp;COUNTIF($F$9:F170,F170))</f>
        <v>10_3</v>
      </c>
      <c r="B170" s="135">
        <f>IF(STUDATA!B167="","",STUDATA!B167)</f>
        <v>162</v>
      </c>
      <c r="C170" s="136" t="str">
        <f>IF(STUDATA!E167="","",STUDATA!E167)</f>
        <v>abc162</v>
      </c>
      <c r="D170" s="136" t="str">
        <f>IF(STUDATA!F167="","",STUDATA!F167)</f>
        <v>xyz162</v>
      </c>
      <c r="E170" s="136" t="str">
        <f>IF(STUDATA!G167="","",STUDATA!G167)</f>
        <v>F</v>
      </c>
      <c r="F170" s="136">
        <f>IF(STUDATA!C167="","",STUDATA!C167)</f>
        <v>10</v>
      </c>
      <c r="G170" s="137"/>
      <c r="H170" s="137"/>
      <c r="I170" s="137"/>
      <c r="J170" s="137"/>
      <c r="K170" s="137"/>
      <c r="L170" s="137"/>
      <c r="M170" s="137"/>
      <c r="N170" s="137"/>
      <c r="O170" s="137"/>
      <c r="P170" s="137"/>
      <c r="Q170" s="137"/>
      <c r="R170" s="137"/>
      <c r="S170" s="137"/>
      <c r="T170" s="141"/>
      <c r="U170" s="140"/>
      <c r="V170" s="139"/>
      <c r="W170" s="139"/>
      <c r="X170" s="139"/>
      <c r="Y170" s="139"/>
      <c r="Z170" s="139"/>
      <c r="AA170" s="139"/>
      <c r="AB170" s="139"/>
      <c r="AC170" s="139"/>
      <c r="AD170" s="137"/>
      <c r="AE170" s="137"/>
      <c r="AF170" s="137"/>
      <c r="AG170" s="137"/>
      <c r="AH170" s="137"/>
      <c r="AI170" s="167"/>
      <c r="AJ170" s="175"/>
      <c r="AK170" s="175"/>
      <c r="AL170" s="175"/>
      <c r="AM170" s="175"/>
      <c r="AN170" s="175"/>
      <c r="AO170" s="175"/>
      <c r="AP170" s="175"/>
      <c r="AQ170" s="11"/>
      <c r="AR170" s="18" t="str">
        <f t="shared" si="2"/>
        <v/>
      </c>
    </row>
    <row r="171" spans="1:44" ht="20.5" customHeight="1">
      <c r="A171" s="11" t="str">
        <f>IF(F171="","",F171&amp;"_"&amp;COUNTIF($F$9:F171,F171))</f>
        <v>10_4</v>
      </c>
      <c r="B171" s="135">
        <f>IF(STUDATA!B168="","",STUDATA!B168)</f>
        <v>163</v>
      </c>
      <c r="C171" s="136" t="str">
        <f>IF(STUDATA!E168="","",STUDATA!E168)</f>
        <v>abc163</v>
      </c>
      <c r="D171" s="136" t="str">
        <f>IF(STUDATA!F168="","",STUDATA!F168)</f>
        <v>xyz163</v>
      </c>
      <c r="E171" s="136" t="str">
        <f>IF(STUDATA!G168="","",STUDATA!G168)</f>
        <v>M</v>
      </c>
      <c r="F171" s="136">
        <f>IF(STUDATA!C168="","",STUDATA!C168)</f>
        <v>10</v>
      </c>
      <c r="G171" s="137"/>
      <c r="H171" s="137"/>
      <c r="I171" s="137"/>
      <c r="J171" s="137"/>
      <c r="K171" s="137"/>
      <c r="L171" s="137"/>
      <c r="M171" s="137"/>
      <c r="N171" s="137"/>
      <c r="O171" s="137"/>
      <c r="P171" s="137"/>
      <c r="Q171" s="137"/>
      <c r="R171" s="137"/>
      <c r="S171" s="137"/>
      <c r="T171" s="141"/>
      <c r="U171" s="140"/>
      <c r="V171" s="139"/>
      <c r="W171" s="139"/>
      <c r="X171" s="139"/>
      <c r="Y171" s="139"/>
      <c r="Z171" s="139"/>
      <c r="AA171" s="139"/>
      <c r="AB171" s="139"/>
      <c r="AC171" s="139"/>
      <c r="AD171" s="137"/>
      <c r="AE171" s="137"/>
      <c r="AF171" s="137"/>
      <c r="AG171" s="137"/>
      <c r="AH171" s="137"/>
      <c r="AI171" s="167"/>
      <c r="AJ171" s="175"/>
      <c r="AK171" s="175"/>
      <c r="AL171" s="175"/>
      <c r="AM171" s="175"/>
      <c r="AN171" s="175"/>
      <c r="AO171" s="175"/>
      <c r="AP171" s="175"/>
      <c r="AQ171" s="11"/>
      <c r="AR171" s="18" t="str">
        <f t="shared" si="2"/>
        <v/>
      </c>
    </row>
    <row r="172" spans="1:44" ht="20.5" customHeight="1">
      <c r="A172" s="11" t="str">
        <f>IF(F172="","",F172&amp;"_"&amp;COUNTIF($F$9:F172,F172))</f>
        <v>10_5</v>
      </c>
      <c r="B172" s="135">
        <f>IF(STUDATA!B169="","",STUDATA!B169)</f>
        <v>164</v>
      </c>
      <c r="C172" s="136" t="str">
        <f>IF(STUDATA!E169="","",STUDATA!E169)</f>
        <v>abc164</v>
      </c>
      <c r="D172" s="136" t="str">
        <f>IF(STUDATA!F169="","",STUDATA!F169)</f>
        <v>xyz164</v>
      </c>
      <c r="E172" s="136" t="str">
        <f>IF(STUDATA!G169="","",STUDATA!G169)</f>
        <v>F</v>
      </c>
      <c r="F172" s="136">
        <f>IF(STUDATA!C169="","",STUDATA!C169)</f>
        <v>10</v>
      </c>
      <c r="G172" s="137"/>
      <c r="H172" s="137"/>
      <c r="I172" s="137"/>
      <c r="J172" s="137"/>
      <c r="K172" s="137"/>
      <c r="L172" s="137"/>
      <c r="M172" s="137"/>
      <c r="N172" s="137"/>
      <c r="O172" s="137"/>
      <c r="P172" s="137"/>
      <c r="Q172" s="137"/>
      <c r="R172" s="137"/>
      <c r="S172" s="137"/>
      <c r="T172" s="141"/>
      <c r="U172" s="140"/>
      <c r="V172" s="139"/>
      <c r="W172" s="139"/>
      <c r="X172" s="139"/>
      <c r="Y172" s="139"/>
      <c r="Z172" s="139"/>
      <c r="AA172" s="139"/>
      <c r="AB172" s="139"/>
      <c r="AC172" s="139"/>
      <c r="AD172" s="137"/>
      <c r="AE172" s="137"/>
      <c r="AF172" s="137"/>
      <c r="AG172" s="137"/>
      <c r="AH172" s="137"/>
      <c r="AI172" s="167"/>
      <c r="AJ172" s="175"/>
      <c r="AK172" s="175"/>
      <c r="AL172" s="175"/>
      <c r="AM172" s="175"/>
      <c r="AN172" s="175"/>
      <c r="AO172" s="175"/>
      <c r="AP172" s="175"/>
      <c r="AQ172" s="11"/>
      <c r="AR172" s="18" t="str">
        <f t="shared" si="2"/>
        <v/>
      </c>
    </row>
    <row r="173" spans="1:44" ht="20.5" customHeight="1">
      <c r="A173" s="11" t="str">
        <f>IF(F173="","",F173&amp;"_"&amp;COUNTIF($F$9:F173,F173))</f>
        <v>10_6</v>
      </c>
      <c r="B173" s="135">
        <f>IF(STUDATA!B170="","",STUDATA!B170)</f>
        <v>165</v>
      </c>
      <c r="C173" s="136" t="str">
        <f>IF(STUDATA!E170="","",STUDATA!E170)</f>
        <v>abc165</v>
      </c>
      <c r="D173" s="136" t="str">
        <f>IF(STUDATA!F170="","",STUDATA!F170)</f>
        <v>xyz165</v>
      </c>
      <c r="E173" s="136" t="str">
        <f>IF(STUDATA!G170="","",STUDATA!G170)</f>
        <v>M</v>
      </c>
      <c r="F173" s="136">
        <f>IF(STUDATA!C170="","",STUDATA!C170)</f>
        <v>10</v>
      </c>
      <c r="G173" s="137"/>
      <c r="H173" s="137"/>
      <c r="I173" s="137"/>
      <c r="J173" s="137"/>
      <c r="K173" s="137"/>
      <c r="L173" s="137"/>
      <c r="M173" s="137"/>
      <c r="N173" s="137"/>
      <c r="O173" s="137"/>
      <c r="P173" s="137"/>
      <c r="Q173" s="137"/>
      <c r="R173" s="137"/>
      <c r="S173" s="137"/>
      <c r="T173" s="141"/>
      <c r="U173" s="140"/>
      <c r="V173" s="139"/>
      <c r="W173" s="139"/>
      <c r="X173" s="139"/>
      <c r="Y173" s="139"/>
      <c r="Z173" s="139"/>
      <c r="AA173" s="139"/>
      <c r="AB173" s="139"/>
      <c r="AC173" s="139"/>
      <c r="AD173" s="137"/>
      <c r="AE173" s="137"/>
      <c r="AF173" s="137"/>
      <c r="AG173" s="137"/>
      <c r="AH173" s="137"/>
      <c r="AI173" s="167"/>
      <c r="AJ173" s="175"/>
      <c r="AK173" s="175"/>
      <c r="AL173" s="175"/>
      <c r="AM173" s="175"/>
      <c r="AN173" s="175"/>
      <c r="AO173" s="175"/>
      <c r="AP173" s="175"/>
      <c r="AQ173" s="11"/>
      <c r="AR173" s="18" t="str">
        <f t="shared" si="2"/>
        <v/>
      </c>
    </row>
    <row r="174" spans="1:44" ht="20.5" customHeight="1">
      <c r="A174" s="11" t="str">
        <f>IF(F174="","",F174&amp;"_"&amp;COUNTIF($F$9:F174,F174))</f>
        <v>10_7</v>
      </c>
      <c r="B174" s="135">
        <f>IF(STUDATA!B171="","",STUDATA!B171)</f>
        <v>166</v>
      </c>
      <c r="C174" s="136" t="str">
        <f>IF(STUDATA!E171="","",STUDATA!E171)</f>
        <v>abc166</v>
      </c>
      <c r="D174" s="136" t="str">
        <f>IF(STUDATA!F171="","",STUDATA!F171)</f>
        <v>xyz166</v>
      </c>
      <c r="E174" s="136" t="str">
        <f>IF(STUDATA!G171="","",STUDATA!G171)</f>
        <v>M</v>
      </c>
      <c r="F174" s="136">
        <f>IF(STUDATA!C171="","",STUDATA!C171)</f>
        <v>10</v>
      </c>
      <c r="G174" s="137"/>
      <c r="H174" s="137"/>
      <c r="I174" s="137"/>
      <c r="J174" s="137"/>
      <c r="K174" s="137"/>
      <c r="L174" s="137"/>
      <c r="M174" s="137"/>
      <c r="N174" s="137"/>
      <c r="O174" s="137"/>
      <c r="P174" s="137"/>
      <c r="Q174" s="137"/>
      <c r="R174" s="137"/>
      <c r="S174" s="137"/>
      <c r="T174" s="141"/>
      <c r="U174" s="140"/>
      <c r="V174" s="139"/>
      <c r="W174" s="139"/>
      <c r="X174" s="139"/>
      <c r="Y174" s="139"/>
      <c r="Z174" s="139"/>
      <c r="AA174" s="139"/>
      <c r="AB174" s="139"/>
      <c r="AC174" s="139"/>
      <c r="AD174" s="137"/>
      <c r="AE174" s="137"/>
      <c r="AF174" s="137"/>
      <c r="AG174" s="137"/>
      <c r="AH174" s="137"/>
      <c r="AI174" s="167"/>
      <c r="AJ174" s="175"/>
      <c r="AK174" s="175"/>
      <c r="AL174" s="175"/>
      <c r="AM174" s="175"/>
      <c r="AN174" s="175"/>
      <c r="AO174" s="175"/>
      <c r="AP174" s="175"/>
      <c r="AQ174" s="11"/>
      <c r="AR174" s="18" t="str">
        <f t="shared" si="2"/>
        <v/>
      </c>
    </row>
    <row r="175" spans="1:44" ht="20.5" customHeight="1">
      <c r="A175" s="11" t="str">
        <f>IF(F175="","",F175&amp;"_"&amp;COUNTIF($F$9:F175,F175))</f>
        <v>10_8</v>
      </c>
      <c r="B175" s="135">
        <f>IF(STUDATA!B172="","",STUDATA!B172)</f>
        <v>167</v>
      </c>
      <c r="C175" s="136" t="str">
        <f>IF(STUDATA!E172="","",STUDATA!E172)</f>
        <v>abc167</v>
      </c>
      <c r="D175" s="136" t="str">
        <f>IF(STUDATA!F172="","",STUDATA!F172)</f>
        <v>xyz167</v>
      </c>
      <c r="E175" s="136" t="str">
        <f>IF(STUDATA!G172="","",STUDATA!G172)</f>
        <v>M</v>
      </c>
      <c r="F175" s="136">
        <f>IF(STUDATA!C172="","",STUDATA!C172)</f>
        <v>10</v>
      </c>
      <c r="G175" s="137"/>
      <c r="H175" s="137"/>
      <c r="I175" s="137"/>
      <c r="J175" s="137"/>
      <c r="K175" s="137"/>
      <c r="L175" s="137"/>
      <c r="M175" s="137"/>
      <c r="N175" s="137"/>
      <c r="O175" s="137"/>
      <c r="P175" s="137"/>
      <c r="Q175" s="137"/>
      <c r="R175" s="137"/>
      <c r="S175" s="137"/>
      <c r="T175" s="141"/>
      <c r="U175" s="140"/>
      <c r="V175" s="139"/>
      <c r="W175" s="139"/>
      <c r="X175" s="139"/>
      <c r="Y175" s="139"/>
      <c r="Z175" s="139"/>
      <c r="AA175" s="139"/>
      <c r="AB175" s="139"/>
      <c r="AC175" s="139"/>
      <c r="AD175" s="137"/>
      <c r="AE175" s="137"/>
      <c r="AF175" s="137"/>
      <c r="AG175" s="137"/>
      <c r="AH175" s="137"/>
      <c r="AI175" s="167"/>
      <c r="AJ175" s="175"/>
      <c r="AK175" s="175"/>
      <c r="AL175" s="175"/>
      <c r="AM175" s="175"/>
      <c r="AN175" s="175"/>
      <c r="AO175" s="175"/>
      <c r="AP175" s="175"/>
      <c r="AQ175" s="11"/>
      <c r="AR175" s="18" t="str">
        <f t="shared" si="2"/>
        <v/>
      </c>
    </row>
    <row r="176" spans="1:44" ht="20.5" customHeight="1">
      <c r="A176" s="11" t="str">
        <f>IF(F176="","",F176&amp;"_"&amp;COUNTIF($F$9:F176,F176))</f>
        <v>10_9</v>
      </c>
      <c r="B176" s="135">
        <f>IF(STUDATA!B173="","",STUDATA!B173)</f>
        <v>168</v>
      </c>
      <c r="C176" s="136" t="str">
        <f>IF(STUDATA!E173="","",STUDATA!E173)</f>
        <v>abc168</v>
      </c>
      <c r="D176" s="136" t="str">
        <f>IF(STUDATA!F173="","",STUDATA!F173)</f>
        <v>xyz168</v>
      </c>
      <c r="E176" s="136" t="str">
        <f>IF(STUDATA!G173="","",STUDATA!G173)</f>
        <v>M</v>
      </c>
      <c r="F176" s="136">
        <f>IF(STUDATA!C173="","",STUDATA!C173)</f>
        <v>10</v>
      </c>
      <c r="G176" s="137"/>
      <c r="H176" s="137"/>
      <c r="I176" s="137"/>
      <c r="J176" s="137"/>
      <c r="K176" s="137"/>
      <c r="L176" s="137"/>
      <c r="M176" s="137"/>
      <c r="N176" s="137"/>
      <c r="O176" s="137"/>
      <c r="P176" s="137"/>
      <c r="Q176" s="137"/>
      <c r="R176" s="137"/>
      <c r="S176" s="137"/>
      <c r="T176" s="141"/>
      <c r="U176" s="140"/>
      <c r="V176" s="139"/>
      <c r="W176" s="139"/>
      <c r="X176" s="139"/>
      <c r="Y176" s="139"/>
      <c r="Z176" s="139"/>
      <c r="AA176" s="139"/>
      <c r="AB176" s="139"/>
      <c r="AC176" s="139"/>
      <c r="AD176" s="137"/>
      <c r="AE176" s="137"/>
      <c r="AF176" s="137"/>
      <c r="AG176" s="137"/>
      <c r="AH176" s="137"/>
      <c r="AI176" s="167"/>
      <c r="AJ176" s="175"/>
      <c r="AK176" s="175"/>
      <c r="AL176" s="175"/>
      <c r="AM176" s="175"/>
      <c r="AN176" s="175"/>
      <c r="AO176" s="175"/>
      <c r="AP176" s="175"/>
      <c r="AQ176" s="11"/>
      <c r="AR176" s="18" t="str">
        <f t="shared" si="2"/>
        <v/>
      </c>
    </row>
    <row r="177" spans="1:44" ht="20.5" customHeight="1">
      <c r="A177" s="11" t="str">
        <f>IF(F177="","",F177&amp;"_"&amp;COUNTIF($F$9:F177,F177))</f>
        <v>10_10</v>
      </c>
      <c r="B177" s="135">
        <f>IF(STUDATA!B174="","",STUDATA!B174)</f>
        <v>169</v>
      </c>
      <c r="C177" s="136" t="str">
        <f>IF(STUDATA!E174="","",STUDATA!E174)</f>
        <v>abc169</v>
      </c>
      <c r="D177" s="136" t="str">
        <f>IF(STUDATA!F174="","",STUDATA!F174)</f>
        <v>xyz169</v>
      </c>
      <c r="E177" s="136" t="str">
        <f>IF(STUDATA!G174="","",STUDATA!G174)</f>
        <v>M</v>
      </c>
      <c r="F177" s="136">
        <f>IF(STUDATA!C174="","",STUDATA!C174)</f>
        <v>10</v>
      </c>
      <c r="G177" s="137"/>
      <c r="H177" s="137"/>
      <c r="I177" s="137"/>
      <c r="J177" s="137"/>
      <c r="K177" s="137"/>
      <c r="L177" s="137"/>
      <c r="M177" s="137"/>
      <c r="N177" s="137"/>
      <c r="O177" s="137"/>
      <c r="P177" s="137"/>
      <c r="Q177" s="137"/>
      <c r="R177" s="137"/>
      <c r="S177" s="137"/>
      <c r="T177" s="141"/>
      <c r="U177" s="140"/>
      <c r="V177" s="139"/>
      <c r="W177" s="139"/>
      <c r="X177" s="139"/>
      <c r="Y177" s="139"/>
      <c r="Z177" s="139"/>
      <c r="AA177" s="139"/>
      <c r="AB177" s="139"/>
      <c r="AC177" s="139"/>
      <c r="AD177" s="137"/>
      <c r="AE177" s="137"/>
      <c r="AF177" s="137"/>
      <c r="AG177" s="137"/>
      <c r="AH177" s="137"/>
      <c r="AI177" s="167"/>
      <c r="AJ177" s="175"/>
      <c r="AK177" s="175"/>
      <c r="AL177" s="175"/>
      <c r="AM177" s="175"/>
      <c r="AN177" s="175"/>
      <c r="AO177" s="175"/>
      <c r="AP177" s="175"/>
      <c r="AQ177" s="11"/>
      <c r="AR177" s="18" t="str">
        <f t="shared" si="2"/>
        <v/>
      </c>
    </row>
    <row r="178" spans="1:44" ht="20.5" customHeight="1">
      <c r="A178" s="11" t="str">
        <f>IF(F178="","",F178&amp;"_"&amp;COUNTIF($F$9:F178,F178))</f>
        <v>10_11</v>
      </c>
      <c r="B178" s="135">
        <f>IF(STUDATA!B175="","",STUDATA!B175)</f>
        <v>170</v>
      </c>
      <c r="C178" s="136" t="str">
        <f>IF(STUDATA!E175="","",STUDATA!E175)</f>
        <v>abc170</v>
      </c>
      <c r="D178" s="136" t="str">
        <f>IF(STUDATA!F175="","",STUDATA!F175)</f>
        <v>xyz170</v>
      </c>
      <c r="E178" s="136" t="str">
        <f>IF(STUDATA!G175="","",STUDATA!G175)</f>
        <v>F</v>
      </c>
      <c r="F178" s="136">
        <f>IF(STUDATA!C175="","",STUDATA!C175)</f>
        <v>10</v>
      </c>
      <c r="G178" s="137"/>
      <c r="H178" s="137"/>
      <c r="I178" s="137"/>
      <c r="J178" s="137"/>
      <c r="K178" s="137"/>
      <c r="L178" s="137"/>
      <c r="M178" s="137"/>
      <c r="N178" s="137"/>
      <c r="O178" s="137"/>
      <c r="P178" s="137"/>
      <c r="Q178" s="137"/>
      <c r="R178" s="137"/>
      <c r="S178" s="137"/>
      <c r="T178" s="141"/>
      <c r="U178" s="140"/>
      <c r="V178" s="139"/>
      <c r="W178" s="139"/>
      <c r="X178" s="139"/>
      <c r="Y178" s="139"/>
      <c r="Z178" s="139"/>
      <c r="AA178" s="139"/>
      <c r="AB178" s="139"/>
      <c r="AC178" s="139"/>
      <c r="AD178" s="137"/>
      <c r="AE178" s="137"/>
      <c r="AF178" s="137"/>
      <c r="AG178" s="137"/>
      <c r="AH178" s="137"/>
      <c r="AI178" s="167"/>
      <c r="AJ178" s="175"/>
      <c r="AK178" s="175"/>
      <c r="AL178" s="175"/>
      <c r="AM178" s="175"/>
      <c r="AN178" s="175"/>
      <c r="AO178" s="175"/>
      <c r="AP178" s="175"/>
      <c r="AQ178" s="11"/>
      <c r="AR178" s="18" t="str">
        <f t="shared" si="2"/>
        <v/>
      </c>
    </row>
    <row r="179" spans="1:44" ht="20.5" customHeight="1">
      <c r="A179" s="11" t="str">
        <f>IF(F179="","",F179&amp;"_"&amp;COUNTIF($F$9:F179,F179))</f>
        <v>10_12</v>
      </c>
      <c r="B179" s="135">
        <f>IF(STUDATA!B176="","",STUDATA!B176)</f>
        <v>171</v>
      </c>
      <c r="C179" s="136" t="str">
        <f>IF(STUDATA!E176="","",STUDATA!E176)</f>
        <v>abc171</v>
      </c>
      <c r="D179" s="136" t="str">
        <f>IF(STUDATA!F176="","",STUDATA!F176)</f>
        <v>xyz171</v>
      </c>
      <c r="E179" s="136" t="str">
        <f>IF(STUDATA!G176="","",STUDATA!G176)</f>
        <v>M</v>
      </c>
      <c r="F179" s="136">
        <f>IF(STUDATA!C176="","",STUDATA!C176)</f>
        <v>10</v>
      </c>
      <c r="G179" s="137"/>
      <c r="H179" s="137"/>
      <c r="I179" s="137"/>
      <c r="J179" s="137"/>
      <c r="K179" s="137"/>
      <c r="L179" s="137"/>
      <c r="M179" s="137"/>
      <c r="N179" s="137"/>
      <c r="O179" s="137"/>
      <c r="P179" s="137"/>
      <c r="Q179" s="137"/>
      <c r="R179" s="137"/>
      <c r="S179" s="137"/>
      <c r="T179" s="141"/>
      <c r="U179" s="140"/>
      <c r="V179" s="139"/>
      <c r="W179" s="139"/>
      <c r="X179" s="139"/>
      <c r="Y179" s="139"/>
      <c r="Z179" s="139"/>
      <c r="AA179" s="139"/>
      <c r="AB179" s="139"/>
      <c r="AC179" s="139"/>
      <c r="AD179" s="137"/>
      <c r="AE179" s="137"/>
      <c r="AF179" s="137"/>
      <c r="AG179" s="137"/>
      <c r="AH179" s="137"/>
      <c r="AI179" s="167"/>
      <c r="AJ179" s="175"/>
      <c r="AK179" s="175"/>
      <c r="AL179" s="175"/>
      <c r="AM179" s="175"/>
      <c r="AN179" s="175"/>
      <c r="AO179" s="175"/>
      <c r="AP179" s="175"/>
      <c r="AQ179" s="11"/>
      <c r="AR179" s="18" t="str">
        <f t="shared" si="2"/>
        <v/>
      </c>
    </row>
    <row r="180" spans="1:44" ht="20.5" customHeight="1">
      <c r="A180" s="11" t="str">
        <f>IF(F180="","",F180&amp;"_"&amp;COUNTIF($F$9:F180,F180))</f>
        <v>10_13</v>
      </c>
      <c r="B180" s="135">
        <f>IF(STUDATA!B177="","",STUDATA!B177)</f>
        <v>172</v>
      </c>
      <c r="C180" s="136" t="str">
        <f>IF(STUDATA!E177="","",STUDATA!E177)</f>
        <v>abc172</v>
      </c>
      <c r="D180" s="136" t="str">
        <f>IF(STUDATA!F177="","",STUDATA!F177)</f>
        <v>xyz172</v>
      </c>
      <c r="E180" s="136" t="str">
        <f>IF(STUDATA!G177="","",STUDATA!G177)</f>
        <v>M</v>
      </c>
      <c r="F180" s="136">
        <f>IF(STUDATA!C177="","",STUDATA!C177)</f>
        <v>10</v>
      </c>
      <c r="G180" s="137"/>
      <c r="H180" s="137"/>
      <c r="I180" s="137"/>
      <c r="J180" s="137"/>
      <c r="K180" s="137"/>
      <c r="L180" s="137"/>
      <c r="M180" s="137"/>
      <c r="N180" s="137"/>
      <c r="O180" s="137"/>
      <c r="P180" s="137"/>
      <c r="Q180" s="137"/>
      <c r="R180" s="137"/>
      <c r="S180" s="137"/>
      <c r="T180" s="141"/>
      <c r="U180" s="140"/>
      <c r="V180" s="139"/>
      <c r="W180" s="139"/>
      <c r="X180" s="139"/>
      <c r="Y180" s="139"/>
      <c r="Z180" s="139"/>
      <c r="AA180" s="139"/>
      <c r="AB180" s="139"/>
      <c r="AC180" s="139"/>
      <c r="AD180" s="137"/>
      <c r="AE180" s="137"/>
      <c r="AF180" s="137"/>
      <c r="AG180" s="137"/>
      <c r="AH180" s="137"/>
      <c r="AI180" s="167"/>
      <c r="AJ180" s="175"/>
      <c r="AK180" s="175"/>
      <c r="AL180" s="175"/>
      <c r="AM180" s="175"/>
      <c r="AN180" s="175"/>
      <c r="AO180" s="175"/>
      <c r="AP180" s="175"/>
      <c r="AQ180" s="11"/>
      <c r="AR180" s="18" t="str">
        <f t="shared" si="2"/>
        <v/>
      </c>
    </row>
    <row r="181" spans="1:44" ht="20.5" customHeight="1">
      <c r="A181" s="11" t="str">
        <f>IF(F181="","",F181&amp;"_"&amp;COUNTIF($F$9:F181,F181))</f>
        <v>10_14</v>
      </c>
      <c r="B181" s="135">
        <f>IF(STUDATA!B178="","",STUDATA!B178)</f>
        <v>173</v>
      </c>
      <c r="C181" s="136" t="str">
        <f>IF(STUDATA!E178="","",STUDATA!E178)</f>
        <v>abc173</v>
      </c>
      <c r="D181" s="136" t="str">
        <f>IF(STUDATA!F178="","",STUDATA!F178)</f>
        <v>xyz173</v>
      </c>
      <c r="E181" s="136" t="str">
        <f>IF(STUDATA!G178="","",STUDATA!G178)</f>
        <v>M</v>
      </c>
      <c r="F181" s="136">
        <f>IF(STUDATA!C178="","",STUDATA!C178)</f>
        <v>10</v>
      </c>
      <c r="G181" s="137"/>
      <c r="H181" s="137"/>
      <c r="I181" s="137"/>
      <c r="J181" s="137"/>
      <c r="K181" s="137"/>
      <c r="L181" s="137"/>
      <c r="M181" s="137"/>
      <c r="N181" s="137"/>
      <c r="O181" s="137"/>
      <c r="P181" s="137"/>
      <c r="Q181" s="137"/>
      <c r="R181" s="137"/>
      <c r="S181" s="137"/>
      <c r="T181" s="141"/>
      <c r="U181" s="140"/>
      <c r="V181" s="139"/>
      <c r="W181" s="139"/>
      <c r="X181" s="139"/>
      <c r="Y181" s="139"/>
      <c r="Z181" s="139"/>
      <c r="AA181" s="139"/>
      <c r="AB181" s="139"/>
      <c r="AC181" s="139"/>
      <c r="AD181" s="137"/>
      <c r="AE181" s="137"/>
      <c r="AF181" s="137"/>
      <c r="AG181" s="137"/>
      <c r="AH181" s="137"/>
      <c r="AI181" s="167"/>
      <c r="AJ181" s="175"/>
      <c r="AK181" s="175"/>
      <c r="AL181" s="175"/>
      <c r="AM181" s="175"/>
      <c r="AN181" s="175"/>
      <c r="AO181" s="175"/>
      <c r="AP181" s="175"/>
      <c r="AQ181" s="11"/>
      <c r="AR181" s="18" t="str">
        <f t="shared" si="2"/>
        <v/>
      </c>
    </row>
    <row r="182" spans="1:44" ht="20.5" customHeight="1">
      <c r="A182" s="11" t="str">
        <f>IF(F182="","",F182&amp;"_"&amp;COUNTIF($F$9:F182,F182))</f>
        <v>10_15</v>
      </c>
      <c r="B182" s="135">
        <f>IF(STUDATA!B179="","",STUDATA!B179)</f>
        <v>174</v>
      </c>
      <c r="C182" s="136" t="str">
        <f>IF(STUDATA!E179="","",STUDATA!E179)</f>
        <v>abc174</v>
      </c>
      <c r="D182" s="136" t="str">
        <f>IF(STUDATA!F179="","",STUDATA!F179)</f>
        <v>xyz174</v>
      </c>
      <c r="E182" s="136" t="str">
        <f>IF(STUDATA!G179="","",STUDATA!G179)</f>
        <v>F</v>
      </c>
      <c r="F182" s="136">
        <f>IF(STUDATA!C179="","",STUDATA!C179)</f>
        <v>10</v>
      </c>
      <c r="G182" s="137"/>
      <c r="H182" s="137"/>
      <c r="I182" s="137"/>
      <c r="J182" s="137"/>
      <c r="K182" s="137"/>
      <c r="L182" s="137"/>
      <c r="M182" s="137"/>
      <c r="N182" s="137"/>
      <c r="O182" s="137"/>
      <c r="P182" s="137"/>
      <c r="Q182" s="137"/>
      <c r="R182" s="137"/>
      <c r="S182" s="137"/>
      <c r="T182" s="141"/>
      <c r="U182" s="140"/>
      <c r="V182" s="139"/>
      <c r="W182" s="139"/>
      <c r="X182" s="139"/>
      <c r="Y182" s="139"/>
      <c r="Z182" s="139"/>
      <c r="AA182" s="139"/>
      <c r="AB182" s="139"/>
      <c r="AC182" s="139"/>
      <c r="AD182" s="137"/>
      <c r="AE182" s="137"/>
      <c r="AF182" s="137"/>
      <c r="AG182" s="137"/>
      <c r="AH182" s="137"/>
      <c r="AI182" s="167"/>
      <c r="AJ182" s="175"/>
      <c r="AK182" s="175"/>
      <c r="AL182" s="175"/>
      <c r="AM182" s="175"/>
      <c r="AN182" s="175"/>
      <c r="AO182" s="175"/>
      <c r="AP182" s="175"/>
      <c r="AQ182" s="11"/>
      <c r="AR182" s="18" t="str">
        <f t="shared" si="2"/>
        <v/>
      </c>
    </row>
    <row r="183" spans="1:44" ht="20.5" customHeight="1">
      <c r="A183" s="11" t="str">
        <f>IF(F183="","",F183&amp;"_"&amp;COUNTIF($F$9:F183,F183))</f>
        <v>10_16</v>
      </c>
      <c r="B183" s="135">
        <f>IF(STUDATA!B180="","",STUDATA!B180)</f>
        <v>175</v>
      </c>
      <c r="C183" s="136" t="str">
        <f>IF(STUDATA!E180="","",STUDATA!E180)</f>
        <v>abc175</v>
      </c>
      <c r="D183" s="136" t="str">
        <f>IF(STUDATA!F180="","",STUDATA!F180)</f>
        <v>xyz175</v>
      </c>
      <c r="E183" s="136" t="str">
        <f>IF(STUDATA!G180="","",STUDATA!G180)</f>
        <v>F</v>
      </c>
      <c r="F183" s="136">
        <f>IF(STUDATA!C180="","",STUDATA!C180)</f>
        <v>10</v>
      </c>
      <c r="G183" s="137"/>
      <c r="H183" s="137"/>
      <c r="I183" s="137"/>
      <c r="J183" s="137"/>
      <c r="K183" s="137"/>
      <c r="L183" s="137"/>
      <c r="M183" s="137"/>
      <c r="N183" s="137"/>
      <c r="O183" s="137"/>
      <c r="P183" s="137"/>
      <c r="Q183" s="137"/>
      <c r="R183" s="137"/>
      <c r="S183" s="137"/>
      <c r="T183" s="141"/>
      <c r="U183" s="140"/>
      <c r="V183" s="139"/>
      <c r="W183" s="139"/>
      <c r="X183" s="139"/>
      <c r="Y183" s="139"/>
      <c r="Z183" s="139"/>
      <c r="AA183" s="139"/>
      <c r="AB183" s="139"/>
      <c r="AC183" s="139"/>
      <c r="AD183" s="137"/>
      <c r="AE183" s="137"/>
      <c r="AF183" s="137"/>
      <c r="AG183" s="137"/>
      <c r="AH183" s="137"/>
      <c r="AI183" s="167"/>
      <c r="AJ183" s="175"/>
      <c r="AK183" s="175"/>
      <c r="AL183" s="175"/>
      <c r="AM183" s="175"/>
      <c r="AN183" s="175"/>
      <c r="AO183" s="175"/>
      <c r="AP183" s="175"/>
      <c r="AQ183" s="11"/>
      <c r="AR183" s="18" t="str">
        <f t="shared" si="2"/>
        <v/>
      </c>
    </row>
    <row r="184" spans="1:44" ht="20.5" customHeight="1">
      <c r="A184" s="11" t="str">
        <f>IF(F184="","",F184&amp;"_"&amp;COUNTIF($F$9:F184,F184))</f>
        <v>10_17</v>
      </c>
      <c r="B184" s="135">
        <f>IF(STUDATA!B181="","",STUDATA!B181)</f>
        <v>176</v>
      </c>
      <c r="C184" s="136" t="str">
        <f>IF(STUDATA!E181="","",STUDATA!E181)</f>
        <v>abc176</v>
      </c>
      <c r="D184" s="136" t="str">
        <f>IF(STUDATA!F181="","",STUDATA!F181)</f>
        <v>xyz176</v>
      </c>
      <c r="E184" s="136" t="str">
        <f>IF(STUDATA!G181="","",STUDATA!G181)</f>
        <v>F</v>
      </c>
      <c r="F184" s="136">
        <f>IF(STUDATA!C181="","",STUDATA!C181)</f>
        <v>10</v>
      </c>
      <c r="G184" s="137"/>
      <c r="H184" s="137"/>
      <c r="I184" s="137"/>
      <c r="J184" s="137"/>
      <c r="K184" s="137"/>
      <c r="L184" s="137"/>
      <c r="M184" s="137"/>
      <c r="N184" s="137"/>
      <c r="O184" s="137"/>
      <c r="P184" s="137"/>
      <c r="Q184" s="137"/>
      <c r="R184" s="137"/>
      <c r="S184" s="137"/>
      <c r="T184" s="141"/>
      <c r="U184" s="140"/>
      <c r="V184" s="139"/>
      <c r="W184" s="139"/>
      <c r="X184" s="139"/>
      <c r="Y184" s="139"/>
      <c r="Z184" s="139"/>
      <c r="AA184" s="139"/>
      <c r="AB184" s="139"/>
      <c r="AC184" s="139"/>
      <c r="AD184" s="137"/>
      <c r="AE184" s="137"/>
      <c r="AF184" s="137"/>
      <c r="AG184" s="137"/>
      <c r="AH184" s="137"/>
      <c r="AI184" s="167"/>
      <c r="AJ184" s="175"/>
      <c r="AK184" s="175"/>
      <c r="AL184" s="175"/>
      <c r="AM184" s="175"/>
      <c r="AN184" s="175"/>
      <c r="AO184" s="175"/>
      <c r="AP184" s="175"/>
      <c r="AQ184" s="11"/>
      <c r="AR184" s="18" t="str">
        <f t="shared" si="2"/>
        <v/>
      </c>
    </row>
    <row r="185" spans="1:44" ht="20.5" customHeight="1">
      <c r="A185" s="11" t="str">
        <f>IF(F185="","",F185&amp;"_"&amp;COUNTIF($F$9:F185,F185))</f>
        <v>10_18</v>
      </c>
      <c r="B185" s="135">
        <f>IF(STUDATA!B182="","",STUDATA!B182)</f>
        <v>177</v>
      </c>
      <c r="C185" s="136" t="str">
        <f>IF(STUDATA!E182="","",STUDATA!E182)</f>
        <v>abc177</v>
      </c>
      <c r="D185" s="136" t="str">
        <f>IF(STUDATA!F182="","",STUDATA!F182)</f>
        <v>xyz177</v>
      </c>
      <c r="E185" s="136" t="str">
        <f>IF(STUDATA!G182="","",STUDATA!G182)</f>
        <v>F</v>
      </c>
      <c r="F185" s="136">
        <f>IF(STUDATA!C182="","",STUDATA!C182)</f>
        <v>10</v>
      </c>
      <c r="G185" s="137"/>
      <c r="H185" s="137"/>
      <c r="I185" s="137"/>
      <c r="J185" s="137"/>
      <c r="K185" s="137"/>
      <c r="L185" s="137"/>
      <c r="M185" s="137"/>
      <c r="N185" s="137"/>
      <c r="O185" s="137"/>
      <c r="P185" s="137"/>
      <c r="Q185" s="137"/>
      <c r="R185" s="137"/>
      <c r="S185" s="137"/>
      <c r="T185" s="141"/>
      <c r="U185" s="140"/>
      <c r="V185" s="139"/>
      <c r="W185" s="139"/>
      <c r="X185" s="139"/>
      <c r="Y185" s="139"/>
      <c r="Z185" s="139"/>
      <c r="AA185" s="139"/>
      <c r="AB185" s="139"/>
      <c r="AC185" s="139"/>
      <c r="AD185" s="137"/>
      <c r="AE185" s="137"/>
      <c r="AF185" s="137"/>
      <c r="AG185" s="137"/>
      <c r="AH185" s="137"/>
      <c r="AI185" s="167"/>
      <c r="AJ185" s="175"/>
      <c r="AK185" s="175"/>
      <c r="AL185" s="175"/>
      <c r="AM185" s="175"/>
      <c r="AN185" s="175"/>
      <c r="AO185" s="175"/>
      <c r="AP185" s="175"/>
      <c r="AQ185" s="11"/>
      <c r="AR185" s="18" t="str">
        <f t="shared" si="2"/>
        <v/>
      </c>
    </row>
    <row r="186" spans="1:44" ht="20.5" customHeight="1">
      <c r="A186" s="11" t="str">
        <f>IF(F186="","",F186&amp;"_"&amp;COUNTIF($F$9:F186,F186))</f>
        <v>10_19</v>
      </c>
      <c r="B186" s="135">
        <f>IF(STUDATA!B183="","",STUDATA!B183)</f>
        <v>178</v>
      </c>
      <c r="C186" s="136" t="str">
        <f>IF(STUDATA!E183="","",STUDATA!E183)</f>
        <v>abc178</v>
      </c>
      <c r="D186" s="136" t="str">
        <f>IF(STUDATA!F183="","",STUDATA!F183)</f>
        <v>xyz178</v>
      </c>
      <c r="E186" s="136" t="str">
        <f>IF(STUDATA!G183="","",STUDATA!G183)</f>
        <v>M</v>
      </c>
      <c r="F186" s="136">
        <f>IF(STUDATA!C183="","",STUDATA!C183)</f>
        <v>10</v>
      </c>
      <c r="G186" s="137"/>
      <c r="H186" s="137"/>
      <c r="I186" s="137"/>
      <c r="J186" s="137"/>
      <c r="K186" s="137"/>
      <c r="L186" s="137"/>
      <c r="M186" s="137"/>
      <c r="N186" s="137"/>
      <c r="O186" s="137"/>
      <c r="P186" s="137"/>
      <c r="Q186" s="137"/>
      <c r="R186" s="137"/>
      <c r="S186" s="137"/>
      <c r="T186" s="141"/>
      <c r="U186" s="140"/>
      <c r="V186" s="139"/>
      <c r="W186" s="139"/>
      <c r="X186" s="139"/>
      <c r="Y186" s="139"/>
      <c r="Z186" s="139"/>
      <c r="AA186" s="139"/>
      <c r="AB186" s="139"/>
      <c r="AC186" s="139"/>
      <c r="AD186" s="137"/>
      <c r="AE186" s="137"/>
      <c r="AF186" s="137"/>
      <c r="AG186" s="137"/>
      <c r="AH186" s="137"/>
      <c r="AI186" s="167"/>
      <c r="AJ186" s="175"/>
      <c r="AK186" s="175"/>
      <c r="AL186" s="175"/>
      <c r="AM186" s="175"/>
      <c r="AN186" s="175"/>
      <c r="AO186" s="175"/>
      <c r="AP186" s="175"/>
      <c r="AQ186" s="11"/>
      <c r="AR186" s="18" t="str">
        <f t="shared" si="2"/>
        <v/>
      </c>
    </row>
    <row r="187" spans="1:44" ht="20.5" customHeight="1">
      <c r="A187" s="11" t="str">
        <f>IF(F187="","",F187&amp;"_"&amp;COUNTIF($F$9:F187,F187))</f>
        <v>10_20</v>
      </c>
      <c r="B187" s="135">
        <f>IF(STUDATA!B184="","",STUDATA!B184)</f>
        <v>179</v>
      </c>
      <c r="C187" s="136" t="str">
        <f>IF(STUDATA!E184="","",STUDATA!E184)</f>
        <v>abc179</v>
      </c>
      <c r="D187" s="136" t="str">
        <f>IF(STUDATA!F184="","",STUDATA!F184)</f>
        <v>xyz179</v>
      </c>
      <c r="E187" s="136" t="str">
        <f>IF(STUDATA!G184="","",STUDATA!G184)</f>
        <v>F</v>
      </c>
      <c r="F187" s="136">
        <f>IF(STUDATA!C184="","",STUDATA!C184)</f>
        <v>10</v>
      </c>
      <c r="G187" s="137"/>
      <c r="H187" s="137"/>
      <c r="I187" s="137"/>
      <c r="J187" s="137"/>
      <c r="K187" s="137"/>
      <c r="L187" s="137"/>
      <c r="M187" s="137"/>
      <c r="N187" s="137"/>
      <c r="O187" s="137"/>
      <c r="P187" s="137"/>
      <c r="Q187" s="137"/>
      <c r="R187" s="137"/>
      <c r="S187" s="137"/>
      <c r="T187" s="141"/>
      <c r="U187" s="140"/>
      <c r="V187" s="139"/>
      <c r="W187" s="139"/>
      <c r="X187" s="139"/>
      <c r="Y187" s="139"/>
      <c r="Z187" s="139"/>
      <c r="AA187" s="139"/>
      <c r="AB187" s="139"/>
      <c r="AC187" s="139"/>
      <c r="AD187" s="137"/>
      <c r="AE187" s="137"/>
      <c r="AF187" s="137"/>
      <c r="AG187" s="137"/>
      <c r="AH187" s="137"/>
      <c r="AI187" s="167"/>
      <c r="AJ187" s="175"/>
      <c r="AK187" s="175"/>
      <c r="AL187" s="175"/>
      <c r="AM187" s="175"/>
      <c r="AN187" s="175"/>
      <c r="AO187" s="175"/>
      <c r="AP187" s="175"/>
      <c r="AQ187" s="11"/>
      <c r="AR187" s="18" t="str">
        <f t="shared" si="2"/>
        <v/>
      </c>
    </row>
    <row r="188" spans="1:44" ht="20.5" customHeight="1">
      <c r="A188" s="11" t="str">
        <f>IF(F188="","",F188&amp;"_"&amp;COUNTIF($F$9:F188,F188))</f>
        <v>10_21</v>
      </c>
      <c r="B188" s="135">
        <f>IF(STUDATA!B185="","",STUDATA!B185)</f>
        <v>180</v>
      </c>
      <c r="C188" s="136" t="str">
        <f>IF(STUDATA!E185="","",STUDATA!E185)</f>
        <v>abc180</v>
      </c>
      <c r="D188" s="136" t="str">
        <f>IF(STUDATA!F185="","",STUDATA!F185)</f>
        <v>xyz180</v>
      </c>
      <c r="E188" s="136" t="str">
        <f>IF(STUDATA!G185="","",STUDATA!G185)</f>
        <v>F</v>
      </c>
      <c r="F188" s="136">
        <f>IF(STUDATA!C185="","",STUDATA!C185)</f>
        <v>10</v>
      </c>
      <c r="G188" s="137"/>
      <c r="H188" s="137"/>
      <c r="I188" s="137"/>
      <c r="J188" s="137"/>
      <c r="K188" s="137"/>
      <c r="L188" s="137"/>
      <c r="M188" s="137"/>
      <c r="N188" s="137"/>
      <c r="O188" s="137"/>
      <c r="P188" s="137"/>
      <c r="Q188" s="137"/>
      <c r="R188" s="137"/>
      <c r="S188" s="137"/>
      <c r="T188" s="141"/>
      <c r="U188" s="140"/>
      <c r="V188" s="139"/>
      <c r="W188" s="139"/>
      <c r="X188" s="139"/>
      <c r="Y188" s="139"/>
      <c r="Z188" s="139"/>
      <c r="AA188" s="139"/>
      <c r="AB188" s="139"/>
      <c r="AC188" s="139"/>
      <c r="AD188" s="137"/>
      <c r="AE188" s="137"/>
      <c r="AF188" s="137"/>
      <c r="AG188" s="137"/>
      <c r="AH188" s="137"/>
      <c r="AI188" s="167"/>
      <c r="AJ188" s="175"/>
      <c r="AK188" s="175"/>
      <c r="AL188" s="175"/>
      <c r="AM188" s="175"/>
      <c r="AN188" s="175"/>
      <c r="AO188" s="175"/>
      <c r="AP188" s="175"/>
      <c r="AQ188" s="11"/>
      <c r="AR188" s="18" t="str">
        <f t="shared" si="2"/>
        <v/>
      </c>
    </row>
    <row r="189" spans="1:44" ht="20.5" customHeight="1">
      <c r="A189" s="11" t="str">
        <f>IF(F189="","",F189&amp;"_"&amp;COUNTIF($F$9:F189,F189))</f>
        <v>10_22</v>
      </c>
      <c r="B189" s="135">
        <f>IF(STUDATA!B186="","",STUDATA!B186)</f>
        <v>181</v>
      </c>
      <c r="C189" s="136" t="str">
        <f>IF(STUDATA!E186="","",STUDATA!E186)</f>
        <v>abc181</v>
      </c>
      <c r="D189" s="136" t="str">
        <f>IF(STUDATA!F186="","",STUDATA!F186)</f>
        <v>xyz181</v>
      </c>
      <c r="E189" s="136" t="str">
        <f>IF(STUDATA!G186="","",STUDATA!G186)</f>
        <v>F</v>
      </c>
      <c r="F189" s="136">
        <f>IF(STUDATA!C186="","",STUDATA!C186)</f>
        <v>10</v>
      </c>
      <c r="G189" s="137"/>
      <c r="H189" s="137"/>
      <c r="I189" s="137"/>
      <c r="J189" s="137"/>
      <c r="K189" s="137"/>
      <c r="L189" s="137"/>
      <c r="M189" s="137"/>
      <c r="N189" s="137"/>
      <c r="O189" s="137"/>
      <c r="P189" s="137"/>
      <c r="Q189" s="137"/>
      <c r="R189" s="137"/>
      <c r="S189" s="137"/>
      <c r="T189" s="141"/>
      <c r="U189" s="140"/>
      <c r="V189" s="139"/>
      <c r="W189" s="139"/>
      <c r="X189" s="139"/>
      <c r="Y189" s="139"/>
      <c r="Z189" s="139"/>
      <c r="AA189" s="139"/>
      <c r="AB189" s="139"/>
      <c r="AC189" s="139"/>
      <c r="AD189" s="137"/>
      <c r="AE189" s="137"/>
      <c r="AF189" s="137"/>
      <c r="AG189" s="137"/>
      <c r="AH189" s="137"/>
      <c r="AI189" s="167"/>
      <c r="AJ189" s="175"/>
      <c r="AK189" s="175"/>
      <c r="AL189" s="175"/>
      <c r="AM189" s="175"/>
      <c r="AN189" s="175"/>
      <c r="AO189" s="175"/>
      <c r="AP189" s="175"/>
      <c r="AQ189" s="11"/>
      <c r="AR189" s="18" t="str">
        <f t="shared" si="2"/>
        <v/>
      </c>
    </row>
    <row r="190" spans="1:44" ht="20.5" customHeight="1">
      <c r="A190" s="11" t="str">
        <f>IF(F190="","",F190&amp;"_"&amp;COUNTIF($F$9:F190,F190))</f>
        <v>10_23</v>
      </c>
      <c r="B190" s="135">
        <f>IF(STUDATA!B187="","",STUDATA!B187)</f>
        <v>182</v>
      </c>
      <c r="C190" s="136" t="str">
        <f>IF(STUDATA!E187="","",STUDATA!E187)</f>
        <v>abc182</v>
      </c>
      <c r="D190" s="136" t="str">
        <f>IF(STUDATA!F187="","",STUDATA!F187)</f>
        <v>xyz182</v>
      </c>
      <c r="E190" s="136" t="str">
        <f>IF(STUDATA!G187="","",STUDATA!G187)</f>
        <v>F</v>
      </c>
      <c r="F190" s="136">
        <f>IF(STUDATA!C187="","",STUDATA!C187)</f>
        <v>10</v>
      </c>
      <c r="G190" s="137"/>
      <c r="H190" s="137"/>
      <c r="I190" s="137"/>
      <c r="J190" s="137"/>
      <c r="K190" s="137"/>
      <c r="L190" s="137"/>
      <c r="M190" s="137"/>
      <c r="N190" s="137"/>
      <c r="O190" s="137"/>
      <c r="P190" s="137"/>
      <c r="Q190" s="137"/>
      <c r="R190" s="137"/>
      <c r="S190" s="137"/>
      <c r="T190" s="141"/>
      <c r="U190" s="140"/>
      <c r="V190" s="139"/>
      <c r="W190" s="139"/>
      <c r="X190" s="139"/>
      <c r="Y190" s="139"/>
      <c r="Z190" s="139"/>
      <c r="AA190" s="139"/>
      <c r="AB190" s="139"/>
      <c r="AC190" s="139"/>
      <c r="AD190" s="137"/>
      <c r="AE190" s="137"/>
      <c r="AF190" s="137"/>
      <c r="AG190" s="137"/>
      <c r="AH190" s="137"/>
      <c r="AI190" s="167"/>
      <c r="AJ190" s="175"/>
      <c r="AK190" s="175"/>
      <c r="AL190" s="175"/>
      <c r="AM190" s="175"/>
      <c r="AN190" s="175"/>
      <c r="AO190" s="175"/>
      <c r="AP190" s="175"/>
      <c r="AQ190" s="11"/>
      <c r="AR190" s="18" t="str">
        <f t="shared" si="2"/>
        <v/>
      </c>
    </row>
    <row r="191" spans="1:44" ht="20.5" customHeight="1">
      <c r="A191" s="11" t="str">
        <f>IF(F191="","",F191&amp;"_"&amp;COUNTIF($F$9:F191,F191))</f>
        <v>10_24</v>
      </c>
      <c r="B191" s="135">
        <f>IF(STUDATA!B188="","",STUDATA!B188)</f>
        <v>183</v>
      </c>
      <c r="C191" s="136" t="str">
        <f>IF(STUDATA!E188="","",STUDATA!E188)</f>
        <v>abc183</v>
      </c>
      <c r="D191" s="136" t="str">
        <f>IF(STUDATA!F188="","",STUDATA!F188)</f>
        <v>xyz183</v>
      </c>
      <c r="E191" s="136" t="str">
        <f>IF(STUDATA!G188="","",STUDATA!G188)</f>
        <v>M</v>
      </c>
      <c r="F191" s="136">
        <f>IF(STUDATA!C188="","",STUDATA!C188)</f>
        <v>10</v>
      </c>
      <c r="G191" s="137"/>
      <c r="H191" s="137"/>
      <c r="I191" s="137"/>
      <c r="J191" s="137"/>
      <c r="K191" s="137"/>
      <c r="L191" s="137"/>
      <c r="M191" s="137"/>
      <c r="N191" s="137"/>
      <c r="O191" s="137"/>
      <c r="P191" s="137"/>
      <c r="Q191" s="137"/>
      <c r="R191" s="137"/>
      <c r="S191" s="137"/>
      <c r="T191" s="141"/>
      <c r="U191" s="140"/>
      <c r="V191" s="139"/>
      <c r="W191" s="139"/>
      <c r="X191" s="139"/>
      <c r="Y191" s="139"/>
      <c r="Z191" s="139"/>
      <c r="AA191" s="139"/>
      <c r="AB191" s="139"/>
      <c r="AC191" s="139"/>
      <c r="AD191" s="137"/>
      <c r="AE191" s="137"/>
      <c r="AF191" s="137"/>
      <c r="AG191" s="137"/>
      <c r="AH191" s="137"/>
      <c r="AI191" s="167"/>
      <c r="AJ191" s="175"/>
      <c r="AK191" s="175"/>
      <c r="AL191" s="175"/>
      <c r="AM191" s="175"/>
      <c r="AN191" s="175"/>
      <c r="AO191" s="175"/>
      <c r="AP191" s="175"/>
      <c r="AQ191" s="11"/>
      <c r="AR191" s="18" t="str">
        <f t="shared" si="2"/>
        <v/>
      </c>
    </row>
    <row r="192" spans="1:44" ht="20.5" customHeight="1">
      <c r="A192" s="11" t="str">
        <f>IF(F192="","",F192&amp;"_"&amp;COUNTIF($F$9:F192,F192))</f>
        <v>10_25</v>
      </c>
      <c r="B192" s="135">
        <f>IF(STUDATA!B189="","",STUDATA!B189)</f>
        <v>184</v>
      </c>
      <c r="C192" s="136" t="str">
        <f>IF(STUDATA!E189="","",STUDATA!E189)</f>
        <v>abc184</v>
      </c>
      <c r="D192" s="136" t="str">
        <f>IF(STUDATA!F189="","",STUDATA!F189)</f>
        <v>xyz184</v>
      </c>
      <c r="E192" s="136" t="str">
        <f>IF(STUDATA!G189="","",STUDATA!G189)</f>
        <v>M</v>
      </c>
      <c r="F192" s="136">
        <f>IF(STUDATA!C189="","",STUDATA!C189)</f>
        <v>10</v>
      </c>
      <c r="G192" s="137"/>
      <c r="H192" s="137"/>
      <c r="I192" s="137"/>
      <c r="J192" s="137"/>
      <c r="K192" s="137"/>
      <c r="L192" s="137"/>
      <c r="M192" s="137"/>
      <c r="N192" s="137"/>
      <c r="O192" s="137"/>
      <c r="P192" s="137"/>
      <c r="Q192" s="137"/>
      <c r="R192" s="137"/>
      <c r="S192" s="137"/>
      <c r="T192" s="141"/>
      <c r="U192" s="140"/>
      <c r="V192" s="139"/>
      <c r="W192" s="139"/>
      <c r="X192" s="139"/>
      <c r="Y192" s="139"/>
      <c r="Z192" s="139"/>
      <c r="AA192" s="139"/>
      <c r="AB192" s="139"/>
      <c r="AC192" s="139"/>
      <c r="AD192" s="137"/>
      <c r="AE192" s="137"/>
      <c r="AF192" s="137"/>
      <c r="AG192" s="137"/>
      <c r="AH192" s="137"/>
      <c r="AI192" s="167"/>
      <c r="AJ192" s="175"/>
      <c r="AK192" s="175"/>
      <c r="AL192" s="175"/>
      <c r="AM192" s="175"/>
      <c r="AN192" s="175"/>
      <c r="AO192" s="175"/>
      <c r="AP192" s="175"/>
      <c r="AQ192" s="11"/>
      <c r="AR192" s="18" t="str">
        <f t="shared" si="2"/>
        <v/>
      </c>
    </row>
    <row r="193" spans="1:44" ht="20.5" customHeight="1">
      <c r="A193" s="11" t="str">
        <f>IF(F193="","",F193&amp;"_"&amp;COUNTIF($F$9:F193,F193))</f>
        <v>10_26</v>
      </c>
      <c r="B193" s="135">
        <f>IF(STUDATA!B190="","",STUDATA!B190)</f>
        <v>185</v>
      </c>
      <c r="C193" s="136" t="str">
        <f>IF(STUDATA!E190="","",STUDATA!E190)</f>
        <v>abc185</v>
      </c>
      <c r="D193" s="136" t="str">
        <f>IF(STUDATA!F190="","",STUDATA!F190)</f>
        <v>xyz185</v>
      </c>
      <c r="E193" s="136" t="str">
        <f>IF(STUDATA!G190="","",STUDATA!G190)</f>
        <v>F</v>
      </c>
      <c r="F193" s="136">
        <f>IF(STUDATA!C190="","",STUDATA!C190)</f>
        <v>10</v>
      </c>
      <c r="G193" s="137"/>
      <c r="H193" s="137"/>
      <c r="I193" s="137"/>
      <c r="J193" s="137"/>
      <c r="K193" s="137"/>
      <c r="L193" s="137"/>
      <c r="M193" s="137"/>
      <c r="N193" s="137"/>
      <c r="O193" s="137"/>
      <c r="P193" s="137"/>
      <c r="Q193" s="137"/>
      <c r="R193" s="137"/>
      <c r="S193" s="137"/>
      <c r="T193" s="141"/>
      <c r="U193" s="140"/>
      <c r="V193" s="139"/>
      <c r="W193" s="139"/>
      <c r="X193" s="139"/>
      <c r="Y193" s="139"/>
      <c r="Z193" s="139"/>
      <c r="AA193" s="139"/>
      <c r="AB193" s="139"/>
      <c r="AC193" s="139"/>
      <c r="AD193" s="137"/>
      <c r="AE193" s="137"/>
      <c r="AF193" s="137"/>
      <c r="AG193" s="137"/>
      <c r="AH193" s="137"/>
      <c r="AI193" s="167"/>
      <c r="AJ193" s="175"/>
      <c r="AK193" s="175"/>
      <c r="AL193" s="175"/>
      <c r="AM193" s="175"/>
      <c r="AN193" s="175"/>
      <c r="AO193" s="175"/>
      <c r="AP193" s="175"/>
      <c r="AQ193" s="11"/>
      <c r="AR193" s="18" t="str">
        <f t="shared" si="2"/>
        <v/>
      </c>
    </row>
    <row r="194" spans="1:44" ht="20.5" customHeight="1">
      <c r="A194" s="11" t="str">
        <f>IF(F194="","",F194&amp;"_"&amp;COUNTIF($F$9:F194,F194))</f>
        <v>10_27</v>
      </c>
      <c r="B194" s="135">
        <f>IF(STUDATA!B191="","",STUDATA!B191)</f>
        <v>186</v>
      </c>
      <c r="C194" s="136" t="str">
        <f>IF(STUDATA!E191="","",STUDATA!E191)</f>
        <v>abc186</v>
      </c>
      <c r="D194" s="136" t="str">
        <f>IF(STUDATA!F191="","",STUDATA!F191)</f>
        <v>xyz186</v>
      </c>
      <c r="E194" s="136" t="str">
        <f>IF(STUDATA!G191="","",STUDATA!G191)</f>
        <v>M</v>
      </c>
      <c r="F194" s="136">
        <f>IF(STUDATA!C191="","",STUDATA!C191)</f>
        <v>10</v>
      </c>
      <c r="G194" s="137"/>
      <c r="H194" s="137"/>
      <c r="I194" s="137"/>
      <c r="J194" s="137"/>
      <c r="K194" s="137"/>
      <c r="L194" s="137"/>
      <c r="M194" s="137"/>
      <c r="N194" s="137"/>
      <c r="O194" s="137"/>
      <c r="P194" s="137"/>
      <c r="Q194" s="137"/>
      <c r="R194" s="137"/>
      <c r="S194" s="137"/>
      <c r="T194" s="141"/>
      <c r="U194" s="140"/>
      <c r="V194" s="139"/>
      <c r="W194" s="139"/>
      <c r="X194" s="139"/>
      <c r="Y194" s="139"/>
      <c r="Z194" s="139"/>
      <c r="AA194" s="139"/>
      <c r="AB194" s="139"/>
      <c r="AC194" s="139"/>
      <c r="AD194" s="137"/>
      <c r="AE194" s="137"/>
      <c r="AF194" s="137"/>
      <c r="AG194" s="137"/>
      <c r="AH194" s="137"/>
      <c r="AI194" s="167"/>
      <c r="AJ194" s="175"/>
      <c r="AK194" s="175"/>
      <c r="AL194" s="175"/>
      <c r="AM194" s="175"/>
      <c r="AN194" s="175"/>
      <c r="AO194" s="175"/>
      <c r="AP194" s="175"/>
      <c r="AQ194" s="11"/>
      <c r="AR194" s="18" t="str">
        <f t="shared" si="2"/>
        <v/>
      </c>
    </row>
    <row r="195" spans="1:44" ht="20.5" customHeight="1">
      <c r="A195" s="11" t="str">
        <f>IF(F195="","",F195&amp;"_"&amp;COUNTIF($F$9:F195,F195))</f>
        <v>10_28</v>
      </c>
      <c r="B195" s="135">
        <f>IF(STUDATA!B192="","",STUDATA!B192)</f>
        <v>187</v>
      </c>
      <c r="C195" s="136" t="str">
        <f>IF(STUDATA!E192="","",STUDATA!E192)</f>
        <v>abc187</v>
      </c>
      <c r="D195" s="136" t="str">
        <f>IF(STUDATA!F192="","",STUDATA!F192)</f>
        <v>xyz187</v>
      </c>
      <c r="E195" s="136" t="str">
        <f>IF(STUDATA!G192="","",STUDATA!G192)</f>
        <v>F</v>
      </c>
      <c r="F195" s="136">
        <f>IF(STUDATA!C192="","",STUDATA!C192)</f>
        <v>10</v>
      </c>
      <c r="G195" s="137"/>
      <c r="H195" s="137"/>
      <c r="I195" s="137"/>
      <c r="J195" s="137"/>
      <c r="K195" s="137"/>
      <c r="L195" s="137"/>
      <c r="M195" s="137"/>
      <c r="N195" s="137"/>
      <c r="O195" s="137"/>
      <c r="P195" s="137"/>
      <c r="Q195" s="137"/>
      <c r="R195" s="137"/>
      <c r="S195" s="137"/>
      <c r="T195" s="141"/>
      <c r="U195" s="140"/>
      <c r="V195" s="139"/>
      <c r="W195" s="139"/>
      <c r="X195" s="139"/>
      <c r="Y195" s="139"/>
      <c r="Z195" s="139"/>
      <c r="AA195" s="139"/>
      <c r="AB195" s="139"/>
      <c r="AC195" s="139"/>
      <c r="AD195" s="137"/>
      <c r="AE195" s="137"/>
      <c r="AF195" s="137"/>
      <c r="AG195" s="137"/>
      <c r="AH195" s="137"/>
      <c r="AI195" s="167"/>
      <c r="AJ195" s="175"/>
      <c r="AK195" s="175"/>
      <c r="AL195" s="175"/>
      <c r="AM195" s="175"/>
      <c r="AN195" s="175"/>
      <c r="AO195" s="175"/>
      <c r="AP195" s="175"/>
      <c r="AQ195" s="11"/>
      <c r="AR195" s="18" t="str">
        <f t="shared" si="2"/>
        <v/>
      </c>
    </row>
    <row r="196" spans="1:44" ht="20.5" customHeight="1">
      <c r="A196" s="11" t="str">
        <f>IF(F196="","",F196&amp;"_"&amp;COUNTIF($F$9:F196,F196))</f>
        <v>10_29</v>
      </c>
      <c r="B196" s="135">
        <f>IF(STUDATA!B193="","",STUDATA!B193)</f>
        <v>188</v>
      </c>
      <c r="C196" s="136" t="str">
        <f>IF(STUDATA!E193="","",STUDATA!E193)</f>
        <v>abc188</v>
      </c>
      <c r="D196" s="136" t="str">
        <f>IF(STUDATA!F193="","",STUDATA!F193)</f>
        <v>xyz188</v>
      </c>
      <c r="E196" s="136" t="str">
        <f>IF(STUDATA!G193="","",STUDATA!G193)</f>
        <v>F</v>
      </c>
      <c r="F196" s="136">
        <f>IF(STUDATA!C193="","",STUDATA!C193)</f>
        <v>10</v>
      </c>
      <c r="G196" s="137"/>
      <c r="H196" s="137"/>
      <c r="I196" s="137"/>
      <c r="J196" s="137"/>
      <c r="K196" s="137"/>
      <c r="L196" s="137"/>
      <c r="M196" s="137"/>
      <c r="N196" s="137"/>
      <c r="O196" s="137"/>
      <c r="P196" s="137"/>
      <c r="Q196" s="137"/>
      <c r="R196" s="137"/>
      <c r="S196" s="137"/>
      <c r="T196" s="141"/>
      <c r="U196" s="140"/>
      <c r="V196" s="139"/>
      <c r="W196" s="139"/>
      <c r="X196" s="139"/>
      <c r="Y196" s="139"/>
      <c r="Z196" s="139"/>
      <c r="AA196" s="139"/>
      <c r="AB196" s="139"/>
      <c r="AC196" s="139"/>
      <c r="AD196" s="137"/>
      <c r="AE196" s="137"/>
      <c r="AF196" s="137"/>
      <c r="AG196" s="137"/>
      <c r="AH196" s="137"/>
      <c r="AI196" s="167"/>
      <c r="AJ196" s="175"/>
      <c r="AK196" s="175"/>
      <c r="AL196" s="175"/>
      <c r="AM196" s="175"/>
      <c r="AN196" s="175"/>
      <c r="AO196" s="175"/>
      <c r="AP196" s="175"/>
      <c r="AQ196" s="11"/>
      <c r="AR196" s="18" t="str">
        <f t="shared" si="2"/>
        <v/>
      </c>
    </row>
    <row r="197" spans="1:44" ht="20.5" customHeight="1">
      <c r="A197" s="11" t="str">
        <f>IF(F197="","",F197&amp;"_"&amp;COUNTIF($F$9:F197,F197))</f>
        <v>10_30</v>
      </c>
      <c r="B197" s="135">
        <f>IF(STUDATA!B194="","",STUDATA!B194)</f>
        <v>189</v>
      </c>
      <c r="C197" s="136" t="str">
        <f>IF(STUDATA!E194="","",STUDATA!E194)</f>
        <v>abc189</v>
      </c>
      <c r="D197" s="136" t="str">
        <f>IF(STUDATA!F194="","",STUDATA!F194)</f>
        <v>xyz189</v>
      </c>
      <c r="E197" s="136" t="str">
        <f>IF(STUDATA!G194="","",STUDATA!G194)</f>
        <v>F</v>
      </c>
      <c r="F197" s="136">
        <f>IF(STUDATA!C194="","",STUDATA!C194)</f>
        <v>10</v>
      </c>
      <c r="G197" s="137"/>
      <c r="H197" s="137"/>
      <c r="I197" s="137"/>
      <c r="J197" s="137"/>
      <c r="K197" s="137"/>
      <c r="L197" s="137"/>
      <c r="M197" s="137"/>
      <c r="N197" s="137"/>
      <c r="O197" s="137"/>
      <c r="P197" s="137"/>
      <c r="Q197" s="137"/>
      <c r="R197" s="137"/>
      <c r="S197" s="137"/>
      <c r="T197" s="141"/>
      <c r="U197" s="140"/>
      <c r="V197" s="139"/>
      <c r="W197" s="139"/>
      <c r="X197" s="139"/>
      <c r="Y197" s="139"/>
      <c r="Z197" s="139"/>
      <c r="AA197" s="139"/>
      <c r="AB197" s="139"/>
      <c r="AC197" s="139"/>
      <c r="AD197" s="137"/>
      <c r="AE197" s="137"/>
      <c r="AF197" s="137"/>
      <c r="AG197" s="137"/>
      <c r="AH197" s="137"/>
      <c r="AI197" s="167"/>
      <c r="AJ197" s="175"/>
      <c r="AK197" s="175"/>
      <c r="AL197" s="175"/>
      <c r="AM197" s="175"/>
      <c r="AN197" s="175"/>
      <c r="AO197" s="175"/>
      <c r="AP197" s="175"/>
      <c r="AQ197" s="11"/>
      <c r="AR197" s="18" t="str">
        <f t="shared" si="2"/>
        <v/>
      </c>
    </row>
    <row r="198" spans="1:44" ht="20.5" customHeight="1">
      <c r="A198" s="11" t="str">
        <f>IF(F198="","",F198&amp;"_"&amp;COUNTIF($F$9:F198,F198))</f>
        <v>10_31</v>
      </c>
      <c r="B198" s="135">
        <f>IF(STUDATA!B195="","",STUDATA!B195)</f>
        <v>190</v>
      </c>
      <c r="C198" s="136" t="str">
        <f>IF(STUDATA!E195="","",STUDATA!E195)</f>
        <v>abc190</v>
      </c>
      <c r="D198" s="136" t="str">
        <f>IF(STUDATA!F195="","",STUDATA!F195)</f>
        <v>xyz190</v>
      </c>
      <c r="E198" s="136" t="str">
        <f>IF(STUDATA!G195="","",STUDATA!G195)</f>
        <v>M</v>
      </c>
      <c r="F198" s="136">
        <f>IF(STUDATA!C195="","",STUDATA!C195)</f>
        <v>10</v>
      </c>
      <c r="G198" s="137"/>
      <c r="H198" s="137"/>
      <c r="I198" s="137"/>
      <c r="J198" s="137"/>
      <c r="K198" s="137"/>
      <c r="L198" s="137"/>
      <c r="M198" s="137"/>
      <c r="N198" s="137"/>
      <c r="O198" s="137"/>
      <c r="P198" s="137"/>
      <c r="Q198" s="137"/>
      <c r="R198" s="137"/>
      <c r="S198" s="137"/>
      <c r="T198" s="141"/>
      <c r="U198" s="140"/>
      <c r="V198" s="139"/>
      <c r="W198" s="139"/>
      <c r="X198" s="139"/>
      <c r="Y198" s="139"/>
      <c r="Z198" s="139"/>
      <c r="AA198" s="139"/>
      <c r="AB198" s="139"/>
      <c r="AC198" s="139"/>
      <c r="AD198" s="137"/>
      <c r="AE198" s="137"/>
      <c r="AF198" s="137"/>
      <c r="AG198" s="137"/>
      <c r="AH198" s="137"/>
      <c r="AI198" s="167"/>
      <c r="AJ198" s="175"/>
      <c r="AK198" s="175"/>
      <c r="AL198" s="175"/>
      <c r="AM198" s="175"/>
      <c r="AN198" s="175"/>
      <c r="AO198" s="175"/>
      <c r="AP198" s="175"/>
      <c r="AQ198" s="11"/>
      <c r="AR198" s="18" t="str">
        <f t="shared" si="2"/>
        <v/>
      </c>
    </row>
    <row r="199" spans="1:44" ht="20.5" customHeight="1">
      <c r="A199" s="11" t="str">
        <f>IF(F199="","",F199&amp;"_"&amp;COUNTIF($F$9:F199,F199))</f>
        <v>10_32</v>
      </c>
      <c r="B199" s="135">
        <f>IF(STUDATA!B196="","",STUDATA!B196)</f>
        <v>191</v>
      </c>
      <c r="C199" s="136" t="str">
        <f>IF(STUDATA!E196="","",STUDATA!E196)</f>
        <v>abc191</v>
      </c>
      <c r="D199" s="136" t="str">
        <f>IF(STUDATA!F196="","",STUDATA!F196)</f>
        <v>xyz191</v>
      </c>
      <c r="E199" s="136" t="str">
        <f>IF(STUDATA!G196="","",STUDATA!G196)</f>
        <v>F</v>
      </c>
      <c r="F199" s="136">
        <f>IF(STUDATA!C196="","",STUDATA!C196)</f>
        <v>10</v>
      </c>
      <c r="G199" s="137"/>
      <c r="H199" s="137"/>
      <c r="I199" s="137"/>
      <c r="J199" s="137"/>
      <c r="K199" s="137"/>
      <c r="L199" s="137"/>
      <c r="M199" s="137"/>
      <c r="N199" s="137"/>
      <c r="O199" s="137"/>
      <c r="P199" s="137"/>
      <c r="Q199" s="137"/>
      <c r="R199" s="137"/>
      <c r="S199" s="137"/>
      <c r="T199" s="141"/>
      <c r="U199" s="140"/>
      <c r="V199" s="139"/>
      <c r="W199" s="139"/>
      <c r="X199" s="139"/>
      <c r="Y199" s="139"/>
      <c r="Z199" s="139"/>
      <c r="AA199" s="139"/>
      <c r="AB199" s="139"/>
      <c r="AC199" s="139"/>
      <c r="AD199" s="137"/>
      <c r="AE199" s="137"/>
      <c r="AF199" s="137"/>
      <c r="AG199" s="137"/>
      <c r="AH199" s="137"/>
      <c r="AI199" s="167"/>
      <c r="AJ199" s="175"/>
      <c r="AK199" s="175"/>
      <c r="AL199" s="175"/>
      <c r="AM199" s="175"/>
      <c r="AN199" s="175"/>
      <c r="AO199" s="175"/>
      <c r="AP199" s="175"/>
      <c r="AQ199" s="11"/>
      <c r="AR199" s="18" t="str">
        <f t="shared" si="2"/>
        <v/>
      </c>
    </row>
    <row r="200" spans="1:44" ht="20.5" customHeight="1">
      <c r="A200" s="11" t="str">
        <f>IF(F200="","",F200&amp;"_"&amp;COUNTIF($F$9:F200,F200))</f>
        <v>10_33</v>
      </c>
      <c r="B200" s="135">
        <f>IF(STUDATA!B197="","",STUDATA!B197)</f>
        <v>192</v>
      </c>
      <c r="C200" s="136" t="str">
        <f>IF(STUDATA!E197="","",STUDATA!E197)</f>
        <v>abc192</v>
      </c>
      <c r="D200" s="136" t="str">
        <f>IF(STUDATA!F197="","",STUDATA!F197)</f>
        <v>xyz192</v>
      </c>
      <c r="E200" s="136" t="str">
        <f>IF(STUDATA!G197="","",STUDATA!G197)</f>
        <v>F</v>
      </c>
      <c r="F200" s="136">
        <f>IF(STUDATA!C197="","",STUDATA!C197)</f>
        <v>10</v>
      </c>
      <c r="G200" s="137"/>
      <c r="H200" s="137"/>
      <c r="I200" s="137"/>
      <c r="J200" s="137"/>
      <c r="K200" s="137"/>
      <c r="L200" s="137"/>
      <c r="M200" s="137"/>
      <c r="N200" s="137"/>
      <c r="O200" s="137"/>
      <c r="P200" s="137"/>
      <c r="Q200" s="137"/>
      <c r="R200" s="137"/>
      <c r="S200" s="137"/>
      <c r="T200" s="141"/>
      <c r="U200" s="140"/>
      <c r="V200" s="139"/>
      <c r="W200" s="139"/>
      <c r="X200" s="139"/>
      <c r="Y200" s="139"/>
      <c r="Z200" s="139"/>
      <c r="AA200" s="139"/>
      <c r="AB200" s="139"/>
      <c r="AC200" s="139"/>
      <c r="AD200" s="137"/>
      <c r="AE200" s="137"/>
      <c r="AF200" s="137"/>
      <c r="AG200" s="137"/>
      <c r="AH200" s="137"/>
      <c r="AI200" s="167"/>
      <c r="AJ200" s="175"/>
      <c r="AK200" s="175"/>
      <c r="AL200" s="175"/>
      <c r="AM200" s="175"/>
      <c r="AN200" s="175"/>
      <c r="AO200" s="175"/>
      <c r="AP200" s="175"/>
      <c r="AQ200" s="11"/>
      <c r="AR200" s="18" t="str">
        <f t="shared" si="2"/>
        <v/>
      </c>
    </row>
    <row r="201" spans="1:44" ht="20.5" customHeight="1">
      <c r="A201" s="11" t="str">
        <f>IF(F201="","",F201&amp;"_"&amp;COUNTIF($F$9:F201,F201))</f>
        <v>10_34</v>
      </c>
      <c r="B201" s="135">
        <f>IF(STUDATA!B198="","",STUDATA!B198)</f>
        <v>193</v>
      </c>
      <c r="C201" s="136" t="str">
        <f>IF(STUDATA!E198="","",STUDATA!E198)</f>
        <v>abc193</v>
      </c>
      <c r="D201" s="136" t="str">
        <f>IF(STUDATA!F198="","",STUDATA!F198)</f>
        <v>xyz193</v>
      </c>
      <c r="E201" s="136" t="str">
        <f>IF(STUDATA!G198="","",STUDATA!G198)</f>
        <v>M</v>
      </c>
      <c r="F201" s="136">
        <f>IF(STUDATA!C198="","",STUDATA!C198)</f>
        <v>10</v>
      </c>
      <c r="G201" s="137"/>
      <c r="H201" s="137"/>
      <c r="I201" s="137"/>
      <c r="J201" s="137"/>
      <c r="K201" s="137"/>
      <c r="L201" s="137"/>
      <c r="M201" s="137"/>
      <c r="N201" s="137"/>
      <c r="O201" s="137"/>
      <c r="P201" s="137"/>
      <c r="Q201" s="137"/>
      <c r="R201" s="137"/>
      <c r="S201" s="137"/>
      <c r="T201" s="141"/>
      <c r="U201" s="140"/>
      <c r="V201" s="139"/>
      <c r="W201" s="139"/>
      <c r="X201" s="139"/>
      <c r="Y201" s="139"/>
      <c r="Z201" s="139"/>
      <c r="AA201" s="139"/>
      <c r="AB201" s="139"/>
      <c r="AC201" s="139"/>
      <c r="AD201" s="137"/>
      <c r="AE201" s="137"/>
      <c r="AF201" s="137"/>
      <c r="AG201" s="137"/>
      <c r="AH201" s="137"/>
      <c r="AI201" s="167"/>
      <c r="AJ201" s="175"/>
      <c r="AK201" s="175"/>
      <c r="AL201" s="175"/>
      <c r="AM201" s="175"/>
      <c r="AN201" s="175"/>
      <c r="AO201" s="175"/>
      <c r="AP201" s="175"/>
      <c r="AQ201" s="11"/>
      <c r="AR201" s="18" t="str">
        <f t="shared" si="2"/>
        <v/>
      </c>
    </row>
    <row r="202" spans="1:44" ht="20.5" customHeight="1">
      <c r="A202" s="11" t="str">
        <f>IF(F202="","",F202&amp;"_"&amp;COUNTIF($F$9:F202,F202))</f>
        <v>10_35</v>
      </c>
      <c r="B202" s="135">
        <f>IF(STUDATA!B199="","",STUDATA!B199)</f>
        <v>194</v>
      </c>
      <c r="C202" s="136" t="str">
        <f>IF(STUDATA!E199="","",STUDATA!E199)</f>
        <v>abc194</v>
      </c>
      <c r="D202" s="136" t="str">
        <f>IF(STUDATA!F199="","",STUDATA!F199)</f>
        <v>xyz194</v>
      </c>
      <c r="E202" s="136" t="str">
        <f>IF(STUDATA!G199="","",STUDATA!G199)</f>
        <v>F</v>
      </c>
      <c r="F202" s="136">
        <f>IF(STUDATA!C199="","",STUDATA!C199)</f>
        <v>10</v>
      </c>
      <c r="G202" s="137"/>
      <c r="H202" s="137"/>
      <c r="I202" s="137"/>
      <c r="J202" s="137"/>
      <c r="K202" s="137"/>
      <c r="L202" s="137"/>
      <c r="M202" s="137"/>
      <c r="N202" s="137"/>
      <c r="O202" s="137"/>
      <c r="P202" s="137"/>
      <c r="Q202" s="137"/>
      <c r="R202" s="137"/>
      <c r="S202" s="137"/>
      <c r="T202" s="141"/>
      <c r="U202" s="140"/>
      <c r="V202" s="139"/>
      <c r="W202" s="139"/>
      <c r="X202" s="139"/>
      <c r="Y202" s="139"/>
      <c r="Z202" s="139"/>
      <c r="AA202" s="139"/>
      <c r="AB202" s="139"/>
      <c r="AC202" s="139"/>
      <c r="AD202" s="137"/>
      <c r="AE202" s="137"/>
      <c r="AF202" s="137"/>
      <c r="AG202" s="137"/>
      <c r="AH202" s="137"/>
      <c r="AI202" s="167"/>
      <c r="AJ202" s="175"/>
      <c r="AK202" s="175"/>
      <c r="AL202" s="175"/>
      <c r="AM202" s="175"/>
      <c r="AN202" s="175"/>
      <c r="AO202" s="175"/>
      <c r="AP202" s="175"/>
      <c r="AQ202" s="11"/>
      <c r="AR202" s="18" t="str">
        <f aca="true" t="shared" si="3" ref="AR202:AR265">IF(S202="","",IF(S202="NO",0,1))</f>
        <v/>
      </c>
    </row>
    <row r="203" spans="1:44" ht="20.5" customHeight="1">
      <c r="A203" s="11" t="str">
        <f>IF(F203="","",F203&amp;"_"&amp;COUNTIF($F$9:F203,F203))</f>
        <v>10_36</v>
      </c>
      <c r="B203" s="135">
        <f>IF(STUDATA!B200="","",STUDATA!B200)</f>
        <v>195</v>
      </c>
      <c r="C203" s="136" t="str">
        <f>IF(STUDATA!E200="","",STUDATA!E200)</f>
        <v>abc195</v>
      </c>
      <c r="D203" s="136" t="str">
        <f>IF(STUDATA!F200="","",STUDATA!F200)</f>
        <v>xyz195</v>
      </c>
      <c r="E203" s="136" t="str">
        <f>IF(STUDATA!G200="","",STUDATA!G200)</f>
        <v>F</v>
      </c>
      <c r="F203" s="136">
        <f>IF(STUDATA!C200="","",STUDATA!C200)</f>
        <v>10</v>
      </c>
      <c r="G203" s="137"/>
      <c r="H203" s="137"/>
      <c r="I203" s="137"/>
      <c r="J203" s="137"/>
      <c r="K203" s="137"/>
      <c r="L203" s="137"/>
      <c r="M203" s="137"/>
      <c r="N203" s="137"/>
      <c r="O203" s="137"/>
      <c r="P203" s="137"/>
      <c r="Q203" s="137"/>
      <c r="R203" s="137"/>
      <c r="S203" s="137"/>
      <c r="T203" s="141"/>
      <c r="U203" s="140"/>
      <c r="V203" s="139"/>
      <c r="W203" s="139"/>
      <c r="X203" s="139"/>
      <c r="Y203" s="139"/>
      <c r="Z203" s="139"/>
      <c r="AA203" s="139"/>
      <c r="AB203" s="139"/>
      <c r="AC203" s="139"/>
      <c r="AD203" s="137"/>
      <c r="AE203" s="137"/>
      <c r="AF203" s="137"/>
      <c r="AG203" s="137"/>
      <c r="AH203" s="137"/>
      <c r="AI203" s="167"/>
      <c r="AJ203" s="175"/>
      <c r="AK203" s="175"/>
      <c r="AL203" s="175"/>
      <c r="AM203" s="175"/>
      <c r="AN203" s="175"/>
      <c r="AO203" s="175"/>
      <c r="AP203" s="175"/>
      <c r="AQ203" s="11"/>
      <c r="AR203" s="18" t="str">
        <f t="shared" si="3"/>
        <v/>
      </c>
    </row>
    <row r="204" spans="1:44" ht="20.5" customHeight="1">
      <c r="A204" s="11" t="str">
        <f>IF(F204="","",F204&amp;"_"&amp;COUNTIF($F$9:F204,F204))</f>
        <v>10_37</v>
      </c>
      <c r="B204" s="135">
        <f>IF(STUDATA!B201="","",STUDATA!B201)</f>
        <v>196</v>
      </c>
      <c r="C204" s="136" t="str">
        <f>IF(STUDATA!E201="","",STUDATA!E201)</f>
        <v>abc196</v>
      </c>
      <c r="D204" s="136" t="str">
        <f>IF(STUDATA!F201="","",STUDATA!F201)</f>
        <v>xyz196</v>
      </c>
      <c r="E204" s="136" t="str">
        <f>IF(STUDATA!G201="","",STUDATA!G201)</f>
        <v>M</v>
      </c>
      <c r="F204" s="136">
        <f>IF(STUDATA!C201="","",STUDATA!C201)</f>
        <v>10</v>
      </c>
      <c r="G204" s="137"/>
      <c r="H204" s="137"/>
      <c r="I204" s="137"/>
      <c r="J204" s="137"/>
      <c r="K204" s="137"/>
      <c r="L204" s="137"/>
      <c r="M204" s="137"/>
      <c r="N204" s="137"/>
      <c r="O204" s="137"/>
      <c r="P204" s="137"/>
      <c r="Q204" s="137"/>
      <c r="R204" s="137"/>
      <c r="S204" s="137"/>
      <c r="T204" s="141"/>
      <c r="U204" s="140"/>
      <c r="V204" s="139"/>
      <c r="W204" s="139"/>
      <c r="X204" s="139"/>
      <c r="Y204" s="139"/>
      <c r="Z204" s="139"/>
      <c r="AA204" s="139"/>
      <c r="AB204" s="139"/>
      <c r="AC204" s="139"/>
      <c r="AD204" s="137"/>
      <c r="AE204" s="137"/>
      <c r="AF204" s="137"/>
      <c r="AG204" s="137"/>
      <c r="AH204" s="137"/>
      <c r="AI204" s="167"/>
      <c r="AJ204" s="175"/>
      <c r="AK204" s="175"/>
      <c r="AL204" s="175"/>
      <c r="AM204" s="175"/>
      <c r="AN204" s="175"/>
      <c r="AO204" s="175"/>
      <c r="AP204" s="175"/>
      <c r="AQ204" s="11"/>
      <c r="AR204" s="18" t="str">
        <f t="shared" si="3"/>
        <v/>
      </c>
    </row>
    <row r="205" spans="1:44" ht="20.5" customHeight="1">
      <c r="A205" s="11" t="str">
        <f>IF(F205="","",F205&amp;"_"&amp;COUNTIF($F$9:F205,F205))</f>
        <v>10_38</v>
      </c>
      <c r="B205" s="135">
        <f>IF(STUDATA!B202="","",STUDATA!B202)</f>
        <v>197</v>
      </c>
      <c r="C205" s="136" t="str">
        <f>IF(STUDATA!E202="","",STUDATA!E202)</f>
        <v>abc197</v>
      </c>
      <c r="D205" s="136" t="str">
        <f>IF(STUDATA!F202="","",STUDATA!F202)</f>
        <v>xyz197</v>
      </c>
      <c r="E205" s="136" t="str">
        <f>IF(STUDATA!G202="","",STUDATA!G202)</f>
        <v>M</v>
      </c>
      <c r="F205" s="136">
        <f>IF(STUDATA!C202="","",STUDATA!C202)</f>
        <v>10</v>
      </c>
      <c r="G205" s="137"/>
      <c r="H205" s="137"/>
      <c r="I205" s="137"/>
      <c r="J205" s="137"/>
      <c r="K205" s="137"/>
      <c r="L205" s="137"/>
      <c r="M205" s="137"/>
      <c r="N205" s="137"/>
      <c r="O205" s="137"/>
      <c r="P205" s="137"/>
      <c r="Q205" s="137"/>
      <c r="R205" s="137"/>
      <c r="S205" s="137"/>
      <c r="T205" s="141"/>
      <c r="U205" s="140"/>
      <c r="V205" s="139"/>
      <c r="W205" s="139"/>
      <c r="X205" s="139"/>
      <c r="Y205" s="139"/>
      <c r="Z205" s="139"/>
      <c r="AA205" s="139"/>
      <c r="AB205" s="139"/>
      <c r="AC205" s="139"/>
      <c r="AD205" s="137"/>
      <c r="AE205" s="137"/>
      <c r="AF205" s="137"/>
      <c r="AG205" s="137"/>
      <c r="AH205" s="137"/>
      <c r="AI205" s="167"/>
      <c r="AJ205" s="175"/>
      <c r="AK205" s="175"/>
      <c r="AL205" s="175"/>
      <c r="AM205" s="175"/>
      <c r="AN205" s="175"/>
      <c r="AO205" s="175"/>
      <c r="AP205" s="175"/>
      <c r="AQ205" s="11"/>
      <c r="AR205" s="18" t="str">
        <f t="shared" si="3"/>
        <v/>
      </c>
    </row>
    <row r="206" spans="1:44" ht="20.5" customHeight="1">
      <c r="A206" s="11" t="str">
        <f>IF(F206="","",F206&amp;"_"&amp;COUNTIF($F$9:F206,F206))</f>
        <v>10_39</v>
      </c>
      <c r="B206" s="135">
        <f>IF(STUDATA!B203="","",STUDATA!B203)</f>
        <v>198</v>
      </c>
      <c r="C206" s="136" t="str">
        <f>IF(STUDATA!E203="","",STUDATA!E203)</f>
        <v>abc198</v>
      </c>
      <c r="D206" s="136" t="str">
        <f>IF(STUDATA!F203="","",STUDATA!F203)</f>
        <v>xyz198</v>
      </c>
      <c r="E206" s="136" t="str">
        <f>IF(STUDATA!G203="","",STUDATA!G203)</f>
        <v>M</v>
      </c>
      <c r="F206" s="136">
        <f>IF(STUDATA!C203="","",STUDATA!C203)</f>
        <v>10</v>
      </c>
      <c r="G206" s="137"/>
      <c r="H206" s="137"/>
      <c r="I206" s="137"/>
      <c r="J206" s="137"/>
      <c r="K206" s="137"/>
      <c r="L206" s="137"/>
      <c r="M206" s="137"/>
      <c r="N206" s="137"/>
      <c r="O206" s="137"/>
      <c r="P206" s="137"/>
      <c r="Q206" s="137"/>
      <c r="R206" s="137"/>
      <c r="S206" s="137"/>
      <c r="T206" s="141"/>
      <c r="U206" s="140"/>
      <c r="V206" s="139"/>
      <c r="W206" s="139"/>
      <c r="X206" s="139"/>
      <c r="Y206" s="139"/>
      <c r="Z206" s="139"/>
      <c r="AA206" s="139"/>
      <c r="AB206" s="139"/>
      <c r="AC206" s="139"/>
      <c r="AD206" s="137"/>
      <c r="AE206" s="137"/>
      <c r="AF206" s="137"/>
      <c r="AG206" s="137"/>
      <c r="AH206" s="137"/>
      <c r="AI206" s="167"/>
      <c r="AJ206" s="175"/>
      <c r="AK206" s="175"/>
      <c r="AL206" s="175"/>
      <c r="AM206" s="175"/>
      <c r="AN206" s="175"/>
      <c r="AO206" s="175"/>
      <c r="AP206" s="175"/>
      <c r="AQ206" s="11"/>
      <c r="AR206" s="18" t="str">
        <f t="shared" si="3"/>
        <v/>
      </c>
    </row>
    <row r="207" spans="1:44" ht="20.5" customHeight="1">
      <c r="A207" s="11" t="str">
        <f>IF(F207="","",F207&amp;"_"&amp;COUNTIF($F$9:F207,F207))</f>
        <v>12_1</v>
      </c>
      <c r="B207" s="135">
        <f>IF(STUDATA!B204="","",STUDATA!B204)</f>
        <v>199</v>
      </c>
      <c r="C207" s="136" t="str">
        <f>IF(STUDATA!E204="","",STUDATA!E204)</f>
        <v>abc199</v>
      </c>
      <c r="D207" s="136" t="str">
        <f>IF(STUDATA!F204="","",STUDATA!F204)</f>
        <v>xyz199</v>
      </c>
      <c r="E207" s="136" t="str">
        <f>IF(STUDATA!G204="","",STUDATA!G204)</f>
        <v>F</v>
      </c>
      <c r="F207" s="136">
        <f>IF(STUDATA!C204="","",STUDATA!C204)</f>
        <v>12</v>
      </c>
      <c r="G207" s="137" t="s">
        <v>183</v>
      </c>
      <c r="H207" s="137" t="s">
        <v>335</v>
      </c>
      <c r="I207" s="137" t="s">
        <v>335</v>
      </c>
      <c r="J207" s="137" t="s">
        <v>335</v>
      </c>
      <c r="K207" s="137" t="s">
        <v>183</v>
      </c>
      <c r="L207" s="137" t="s">
        <v>183</v>
      </c>
      <c r="M207" s="137"/>
      <c r="N207" s="137"/>
      <c r="O207" s="137"/>
      <c r="P207" s="137"/>
      <c r="Q207" s="137" t="s">
        <v>335</v>
      </c>
      <c r="R207" s="137" t="s">
        <v>335</v>
      </c>
      <c r="S207" s="137"/>
      <c r="T207" s="141" t="s">
        <v>388</v>
      </c>
      <c r="U207" s="140" t="s">
        <v>388</v>
      </c>
      <c r="V207" s="139"/>
      <c r="W207" s="139"/>
      <c r="X207" s="139"/>
      <c r="Y207" s="139" t="s">
        <v>388</v>
      </c>
      <c r="Z207" s="139" t="s">
        <v>388</v>
      </c>
      <c r="AA207" s="139"/>
      <c r="AB207" s="139"/>
      <c r="AC207" s="139"/>
      <c r="AD207" s="137"/>
      <c r="AE207" s="137"/>
      <c r="AF207" s="137"/>
      <c r="AG207" s="137"/>
      <c r="AH207" s="137"/>
      <c r="AI207" s="167" t="s">
        <v>183</v>
      </c>
      <c r="AJ207" s="175"/>
      <c r="AK207" s="175" t="s">
        <v>335</v>
      </c>
      <c r="AL207" s="175" t="s">
        <v>183</v>
      </c>
      <c r="AM207" s="175"/>
      <c r="AN207" s="175"/>
      <c r="AO207" s="175"/>
      <c r="AP207" s="175"/>
      <c r="AQ207" s="11"/>
      <c r="AR207" s="18" t="str">
        <f t="shared" si="3"/>
        <v/>
      </c>
    </row>
    <row r="208" spans="1:44" ht="20.5" customHeight="1">
      <c r="A208" s="11" t="str">
        <f>IF(F208="","",F208&amp;"_"&amp;COUNTIF($F$9:F208,F208))</f>
        <v>12_2</v>
      </c>
      <c r="B208" s="135">
        <f>IF(STUDATA!B205="","",STUDATA!B205)</f>
        <v>200</v>
      </c>
      <c r="C208" s="136" t="str">
        <f>IF(STUDATA!E205="","",STUDATA!E205)</f>
        <v>abc200</v>
      </c>
      <c r="D208" s="136" t="str">
        <f>IF(STUDATA!F205="","",STUDATA!F205)</f>
        <v>xyz200</v>
      </c>
      <c r="E208" s="136" t="str">
        <f>IF(STUDATA!G205="","",STUDATA!G205)</f>
        <v>M</v>
      </c>
      <c r="F208" s="136">
        <f>IF(STUDATA!C205="","",STUDATA!C205)</f>
        <v>12</v>
      </c>
      <c r="G208" s="137" t="s">
        <v>183</v>
      </c>
      <c r="H208" s="137" t="s">
        <v>335</v>
      </c>
      <c r="I208" s="137" t="s">
        <v>335</v>
      </c>
      <c r="J208" s="137" t="s">
        <v>335</v>
      </c>
      <c r="K208" s="137" t="s">
        <v>183</v>
      </c>
      <c r="L208" s="137" t="s">
        <v>183</v>
      </c>
      <c r="M208" s="137"/>
      <c r="N208" s="137"/>
      <c r="O208" s="137"/>
      <c r="P208" s="137"/>
      <c r="Q208" s="137" t="s">
        <v>335</v>
      </c>
      <c r="R208" s="137" t="s">
        <v>335</v>
      </c>
      <c r="S208" s="137"/>
      <c r="T208" s="141" t="s">
        <v>388</v>
      </c>
      <c r="U208" s="141" t="s">
        <v>388</v>
      </c>
      <c r="V208" s="139"/>
      <c r="W208" s="139"/>
      <c r="X208" s="139"/>
      <c r="Y208" s="139" t="s">
        <v>388</v>
      </c>
      <c r="Z208" s="139" t="s">
        <v>388</v>
      </c>
      <c r="AA208" s="139"/>
      <c r="AB208" s="139"/>
      <c r="AC208" s="139"/>
      <c r="AD208" s="137"/>
      <c r="AE208" s="137"/>
      <c r="AF208" s="137"/>
      <c r="AG208" s="137"/>
      <c r="AH208" s="137"/>
      <c r="AI208" s="167" t="s">
        <v>183</v>
      </c>
      <c r="AJ208" s="175"/>
      <c r="AK208" s="175" t="s">
        <v>335</v>
      </c>
      <c r="AL208" s="175" t="s">
        <v>183</v>
      </c>
      <c r="AM208" s="175" t="s">
        <v>183</v>
      </c>
      <c r="AN208" s="175"/>
      <c r="AO208" s="175"/>
      <c r="AP208" s="175"/>
      <c r="AQ208" s="11"/>
      <c r="AR208" s="18" t="str">
        <f t="shared" si="3"/>
        <v/>
      </c>
    </row>
    <row r="209" spans="1:44" ht="20.5" customHeight="1">
      <c r="A209" s="11" t="str">
        <f>IF(F209="","",F209&amp;"_"&amp;COUNTIF($F$9:F209,F209))</f>
        <v>12_3</v>
      </c>
      <c r="B209" s="135">
        <f>IF(STUDATA!B206="","",STUDATA!B206)</f>
        <v>201</v>
      </c>
      <c r="C209" s="136" t="str">
        <f>IF(STUDATA!E206="","",STUDATA!E206)</f>
        <v>abc201</v>
      </c>
      <c r="D209" s="136" t="str">
        <f>IF(STUDATA!F206="","",STUDATA!F206)</f>
        <v>xyz201</v>
      </c>
      <c r="E209" s="136" t="str">
        <f>IF(STUDATA!G206="","",STUDATA!G206)</f>
        <v>F</v>
      </c>
      <c r="F209" s="136">
        <f>IF(STUDATA!C206="","",STUDATA!C206)</f>
        <v>12</v>
      </c>
      <c r="G209" s="137" t="s">
        <v>183</v>
      </c>
      <c r="H209" s="137" t="s">
        <v>335</v>
      </c>
      <c r="I209" s="137" t="s">
        <v>335</v>
      </c>
      <c r="J209" s="137" t="s">
        <v>335</v>
      </c>
      <c r="K209" s="137" t="s">
        <v>183</v>
      </c>
      <c r="L209" s="137" t="s">
        <v>183</v>
      </c>
      <c r="M209" s="137"/>
      <c r="N209" s="137"/>
      <c r="O209" s="137"/>
      <c r="P209" s="137"/>
      <c r="Q209" s="137" t="s">
        <v>335</v>
      </c>
      <c r="R209" s="137" t="s">
        <v>335</v>
      </c>
      <c r="S209" s="137"/>
      <c r="T209" s="141" t="s">
        <v>388</v>
      </c>
      <c r="U209" s="141" t="s">
        <v>388</v>
      </c>
      <c r="V209" s="139"/>
      <c r="W209" s="139"/>
      <c r="X209" s="139"/>
      <c r="Y209" s="139" t="s">
        <v>388</v>
      </c>
      <c r="Z209" s="139" t="s">
        <v>388</v>
      </c>
      <c r="AA209" s="139"/>
      <c r="AB209" s="139"/>
      <c r="AC209" s="139"/>
      <c r="AD209" s="137"/>
      <c r="AE209" s="137"/>
      <c r="AF209" s="137"/>
      <c r="AG209" s="137"/>
      <c r="AH209" s="137"/>
      <c r="AI209" s="167" t="s">
        <v>183</v>
      </c>
      <c r="AJ209" s="175"/>
      <c r="AK209" s="175" t="s">
        <v>335</v>
      </c>
      <c r="AL209" s="175" t="s">
        <v>183</v>
      </c>
      <c r="AM209" s="175" t="s">
        <v>183</v>
      </c>
      <c r="AN209" s="175"/>
      <c r="AO209" s="175"/>
      <c r="AP209" s="175"/>
      <c r="AQ209" s="11"/>
      <c r="AR209" s="18" t="str">
        <f t="shared" si="3"/>
        <v/>
      </c>
    </row>
    <row r="210" spans="1:44" ht="20.5" customHeight="1">
      <c r="A210" s="11" t="str">
        <f>IF(F210="","",F210&amp;"_"&amp;COUNTIF($F$9:F210,F210))</f>
        <v>12_4</v>
      </c>
      <c r="B210" s="135">
        <f>IF(STUDATA!B207="","",STUDATA!B207)</f>
        <v>202</v>
      </c>
      <c r="C210" s="136" t="str">
        <f>IF(STUDATA!E207="","",STUDATA!E207)</f>
        <v>abc202</v>
      </c>
      <c r="D210" s="136" t="str">
        <f>IF(STUDATA!F207="","",STUDATA!F207)</f>
        <v>xyz202</v>
      </c>
      <c r="E210" s="136" t="str">
        <f>IF(STUDATA!G207="","",STUDATA!G207)</f>
        <v>M</v>
      </c>
      <c r="F210" s="136">
        <f>IF(STUDATA!C207="","",STUDATA!C207)</f>
        <v>12</v>
      </c>
      <c r="G210" s="137" t="s">
        <v>183</v>
      </c>
      <c r="H210" s="137" t="s">
        <v>335</v>
      </c>
      <c r="I210" s="137" t="s">
        <v>335</v>
      </c>
      <c r="J210" s="137" t="s">
        <v>335</v>
      </c>
      <c r="K210" s="137" t="s">
        <v>183</v>
      </c>
      <c r="L210" s="137" t="s">
        <v>183</v>
      </c>
      <c r="M210" s="137"/>
      <c r="N210" s="137"/>
      <c r="O210" s="137"/>
      <c r="P210" s="137"/>
      <c r="Q210" s="137" t="s">
        <v>335</v>
      </c>
      <c r="R210" s="137" t="s">
        <v>335</v>
      </c>
      <c r="S210" s="137"/>
      <c r="T210" s="141" t="s">
        <v>388</v>
      </c>
      <c r="U210" s="141" t="s">
        <v>388</v>
      </c>
      <c r="V210" s="139"/>
      <c r="W210" s="139"/>
      <c r="X210" s="139"/>
      <c r="Y210" s="139" t="s">
        <v>388</v>
      </c>
      <c r="Z210" s="139" t="s">
        <v>388</v>
      </c>
      <c r="AA210" s="139"/>
      <c r="AB210" s="139"/>
      <c r="AC210" s="139"/>
      <c r="AD210" s="137"/>
      <c r="AE210" s="137"/>
      <c r="AF210" s="137"/>
      <c r="AG210" s="137"/>
      <c r="AH210" s="137"/>
      <c r="AI210" s="167" t="s">
        <v>183</v>
      </c>
      <c r="AJ210" s="175"/>
      <c r="AK210" s="175" t="s">
        <v>335</v>
      </c>
      <c r="AL210" s="175" t="s">
        <v>183</v>
      </c>
      <c r="AM210" s="175" t="s">
        <v>183</v>
      </c>
      <c r="AN210" s="175"/>
      <c r="AO210" s="175"/>
      <c r="AP210" s="175"/>
      <c r="AQ210" s="11"/>
      <c r="AR210" s="18" t="str">
        <f t="shared" si="3"/>
        <v/>
      </c>
    </row>
    <row r="211" spans="1:44" ht="20.5" customHeight="1">
      <c r="A211" s="11" t="str">
        <f>IF(F211="","",F211&amp;"_"&amp;COUNTIF($F$9:F211,F211))</f>
        <v>12_5</v>
      </c>
      <c r="B211" s="135">
        <f>IF(STUDATA!B208="","",STUDATA!B208)</f>
        <v>203</v>
      </c>
      <c r="C211" s="136" t="str">
        <f>IF(STUDATA!E208="","",STUDATA!E208)</f>
        <v>abc203</v>
      </c>
      <c r="D211" s="136" t="str">
        <f>IF(STUDATA!F208="","",STUDATA!F208)</f>
        <v>xyz203</v>
      </c>
      <c r="E211" s="136" t="str">
        <f>IF(STUDATA!G208="","",STUDATA!G208)</f>
        <v>M</v>
      </c>
      <c r="F211" s="136">
        <f>IF(STUDATA!C208="","",STUDATA!C208)</f>
        <v>12</v>
      </c>
      <c r="G211" s="137" t="s">
        <v>183</v>
      </c>
      <c r="H211" s="137" t="s">
        <v>335</v>
      </c>
      <c r="I211" s="137" t="s">
        <v>335</v>
      </c>
      <c r="J211" s="137" t="s">
        <v>335</v>
      </c>
      <c r="K211" s="137" t="s">
        <v>183</v>
      </c>
      <c r="L211" s="137" t="s">
        <v>183</v>
      </c>
      <c r="M211" s="137"/>
      <c r="N211" s="137"/>
      <c r="O211" s="137"/>
      <c r="P211" s="137"/>
      <c r="Q211" s="137" t="s">
        <v>335</v>
      </c>
      <c r="R211" s="137" t="s">
        <v>335</v>
      </c>
      <c r="S211" s="137"/>
      <c r="T211" s="141" t="s">
        <v>388</v>
      </c>
      <c r="U211" s="141" t="s">
        <v>388</v>
      </c>
      <c r="V211" s="139"/>
      <c r="W211" s="139"/>
      <c r="X211" s="139"/>
      <c r="Y211" s="139" t="s">
        <v>388</v>
      </c>
      <c r="Z211" s="139" t="s">
        <v>388</v>
      </c>
      <c r="AA211" s="139"/>
      <c r="AB211" s="139"/>
      <c r="AC211" s="139"/>
      <c r="AD211" s="137"/>
      <c r="AE211" s="137"/>
      <c r="AF211" s="137"/>
      <c r="AG211" s="137"/>
      <c r="AH211" s="137"/>
      <c r="AI211" s="167" t="s">
        <v>183</v>
      </c>
      <c r="AJ211" s="175"/>
      <c r="AK211" s="175" t="s">
        <v>335</v>
      </c>
      <c r="AL211" s="175" t="s">
        <v>183</v>
      </c>
      <c r="AM211" s="175" t="s">
        <v>183</v>
      </c>
      <c r="AN211" s="175"/>
      <c r="AO211" s="175"/>
      <c r="AP211" s="175"/>
      <c r="AQ211" s="11"/>
      <c r="AR211" s="18" t="str">
        <f t="shared" si="3"/>
        <v/>
      </c>
    </row>
    <row r="212" spans="1:44" ht="20.5" customHeight="1">
      <c r="A212" s="11" t="str">
        <f>IF(F212="","",F212&amp;"_"&amp;COUNTIF($F$9:F212,F212))</f>
        <v>12_6</v>
      </c>
      <c r="B212" s="135">
        <f>IF(STUDATA!B209="","",STUDATA!B209)</f>
        <v>204</v>
      </c>
      <c r="C212" s="136" t="str">
        <f>IF(STUDATA!E209="","",STUDATA!E209)</f>
        <v>abc204</v>
      </c>
      <c r="D212" s="136" t="str">
        <f>IF(STUDATA!F209="","",STUDATA!F209)</f>
        <v>xyz204</v>
      </c>
      <c r="E212" s="136" t="str">
        <f>IF(STUDATA!G209="","",STUDATA!G209)</f>
        <v>M</v>
      </c>
      <c r="F212" s="136">
        <f>IF(STUDATA!C209="","",STUDATA!C209)</f>
        <v>12</v>
      </c>
      <c r="G212" s="137" t="s">
        <v>183</v>
      </c>
      <c r="H212" s="137" t="s">
        <v>335</v>
      </c>
      <c r="I212" s="137" t="s">
        <v>335</v>
      </c>
      <c r="J212" s="137" t="s">
        <v>335</v>
      </c>
      <c r="K212" s="137" t="s">
        <v>183</v>
      </c>
      <c r="L212" s="137" t="s">
        <v>183</v>
      </c>
      <c r="M212" s="137"/>
      <c r="N212" s="137"/>
      <c r="O212" s="137"/>
      <c r="P212" s="137"/>
      <c r="Q212" s="137" t="s">
        <v>335</v>
      </c>
      <c r="R212" s="137" t="s">
        <v>335</v>
      </c>
      <c r="S212" s="137"/>
      <c r="T212" s="141" t="s">
        <v>388</v>
      </c>
      <c r="U212" s="141" t="s">
        <v>388</v>
      </c>
      <c r="V212" s="139"/>
      <c r="W212" s="139"/>
      <c r="X212" s="139"/>
      <c r="Y212" s="139" t="s">
        <v>388</v>
      </c>
      <c r="Z212" s="139" t="s">
        <v>388</v>
      </c>
      <c r="AA212" s="139"/>
      <c r="AB212" s="139"/>
      <c r="AC212" s="139"/>
      <c r="AD212" s="137"/>
      <c r="AE212" s="137"/>
      <c r="AF212" s="137"/>
      <c r="AG212" s="137"/>
      <c r="AH212" s="137"/>
      <c r="AI212" s="167" t="s">
        <v>183</v>
      </c>
      <c r="AJ212" s="175"/>
      <c r="AK212" s="175" t="s">
        <v>335</v>
      </c>
      <c r="AL212" s="175" t="s">
        <v>183</v>
      </c>
      <c r="AM212" s="175" t="s">
        <v>183</v>
      </c>
      <c r="AN212" s="175"/>
      <c r="AO212" s="175"/>
      <c r="AP212" s="175"/>
      <c r="AQ212" s="11"/>
      <c r="AR212" s="18" t="str">
        <f t="shared" si="3"/>
        <v/>
      </c>
    </row>
    <row r="213" spans="1:44" ht="20.5" customHeight="1">
      <c r="A213" s="11" t="str">
        <f>IF(F213="","",F213&amp;"_"&amp;COUNTIF($F$9:F213,F213))</f>
        <v>12_7</v>
      </c>
      <c r="B213" s="135">
        <f>IF(STUDATA!B210="","",STUDATA!B210)</f>
        <v>205</v>
      </c>
      <c r="C213" s="136" t="str">
        <f>IF(STUDATA!E210="","",STUDATA!E210)</f>
        <v>abc205</v>
      </c>
      <c r="D213" s="136" t="str">
        <f>IF(STUDATA!F210="","",STUDATA!F210)</f>
        <v>xyz205</v>
      </c>
      <c r="E213" s="136" t="str">
        <f>IF(STUDATA!G210="","",STUDATA!G210)</f>
        <v>M</v>
      </c>
      <c r="F213" s="136">
        <f>IF(STUDATA!C210="","",STUDATA!C210)</f>
        <v>12</v>
      </c>
      <c r="G213" s="137" t="s">
        <v>183</v>
      </c>
      <c r="H213" s="137" t="s">
        <v>335</v>
      </c>
      <c r="I213" s="137" t="s">
        <v>335</v>
      </c>
      <c r="J213" s="137" t="s">
        <v>335</v>
      </c>
      <c r="K213" s="137" t="s">
        <v>183</v>
      </c>
      <c r="L213" s="137" t="s">
        <v>183</v>
      </c>
      <c r="M213" s="137"/>
      <c r="N213" s="137"/>
      <c r="O213" s="137"/>
      <c r="P213" s="137"/>
      <c r="Q213" s="137" t="s">
        <v>335</v>
      </c>
      <c r="R213" s="137" t="s">
        <v>335</v>
      </c>
      <c r="S213" s="137"/>
      <c r="T213" s="141" t="s">
        <v>388</v>
      </c>
      <c r="U213" s="141" t="s">
        <v>388</v>
      </c>
      <c r="V213" s="139"/>
      <c r="W213" s="139"/>
      <c r="X213" s="139"/>
      <c r="Y213" s="139" t="s">
        <v>388</v>
      </c>
      <c r="Z213" s="139" t="s">
        <v>388</v>
      </c>
      <c r="AA213" s="139"/>
      <c r="AB213" s="139"/>
      <c r="AC213" s="139"/>
      <c r="AD213" s="137"/>
      <c r="AE213" s="137"/>
      <c r="AF213" s="137"/>
      <c r="AG213" s="137"/>
      <c r="AH213" s="137"/>
      <c r="AI213" s="167" t="s">
        <v>183</v>
      </c>
      <c r="AJ213" s="175"/>
      <c r="AK213" s="175" t="s">
        <v>335</v>
      </c>
      <c r="AL213" s="175" t="s">
        <v>183</v>
      </c>
      <c r="AM213" s="175" t="s">
        <v>183</v>
      </c>
      <c r="AN213" s="175"/>
      <c r="AO213" s="175"/>
      <c r="AP213" s="175"/>
      <c r="AQ213" s="11"/>
      <c r="AR213" s="18" t="str">
        <f t="shared" si="3"/>
        <v/>
      </c>
    </row>
    <row r="214" spans="1:44" ht="20.5" customHeight="1">
      <c r="A214" s="11" t="str">
        <f>IF(F214="","",F214&amp;"_"&amp;COUNTIF($F$9:F214,F214))</f>
        <v>12_8</v>
      </c>
      <c r="B214" s="135">
        <f>IF(STUDATA!B211="","",STUDATA!B211)</f>
        <v>206</v>
      </c>
      <c r="C214" s="136" t="str">
        <f>IF(STUDATA!E211="","",STUDATA!E211)</f>
        <v>abc206</v>
      </c>
      <c r="D214" s="136" t="str">
        <f>IF(STUDATA!F211="","",STUDATA!F211)</f>
        <v>xyz206</v>
      </c>
      <c r="E214" s="136" t="str">
        <f>IF(STUDATA!G211="","",STUDATA!G211)</f>
        <v>F</v>
      </c>
      <c r="F214" s="136">
        <f>IF(STUDATA!C211="","",STUDATA!C211)</f>
        <v>12</v>
      </c>
      <c r="G214" s="137" t="s">
        <v>183</v>
      </c>
      <c r="H214" s="137" t="s">
        <v>335</v>
      </c>
      <c r="I214" s="137" t="s">
        <v>335</v>
      </c>
      <c r="J214" s="137" t="s">
        <v>335</v>
      </c>
      <c r="K214" s="137" t="s">
        <v>183</v>
      </c>
      <c r="L214" s="137" t="s">
        <v>183</v>
      </c>
      <c r="M214" s="137"/>
      <c r="N214" s="137"/>
      <c r="O214" s="137"/>
      <c r="P214" s="137"/>
      <c r="Q214" s="137" t="s">
        <v>335</v>
      </c>
      <c r="R214" s="137" t="s">
        <v>335</v>
      </c>
      <c r="S214" s="137"/>
      <c r="T214" s="141" t="s">
        <v>388</v>
      </c>
      <c r="U214" s="141" t="s">
        <v>388</v>
      </c>
      <c r="V214" s="139"/>
      <c r="W214" s="139"/>
      <c r="X214" s="139"/>
      <c r="Y214" s="139" t="s">
        <v>390</v>
      </c>
      <c r="Z214" s="139" t="s">
        <v>390</v>
      </c>
      <c r="AA214" s="139"/>
      <c r="AB214" s="139"/>
      <c r="AC214" s="139"/>
      <c r="AD214" s="137"/>
      <c r="AE214" s="137"/>
      <c r="AF214" s="137"/>
      <c r="AG214" s="137"/>
      <c r="AH214" s="137"/>
      <c r="AI214" s="167" t="s">
        <v>183</v>
      </c>
      <c r="AJ214" s="175"/>
      <c r="AK214" s="175" t="s">
        <v>335</v>
      </c>
      <c r="AL214" s="175" t="s">
        <v>183</v>
      </c>
      <c r="AM214" s="175" t="s">
        <v>183</v>
      </c>
      <c r="AN214" s="175"/>
      <c r="AO214" s="175"/>
      <c r="AP214" s="175"/>
      <c r="AQ214" s="11"/>
      <c r="AR214" s="18" t="str">
        <f t="shared" si="3"/>
        <v/>
      </c>
    </row>
    <row r="215" spans="1:44" ht="20.5" customHeight="1">
      <c r="A215" s="11" t="str">
        <f>IF(F215="","",F215&amp;"_"&amp;COUNTIF($F$9:F215,F215))</f>
        <v>12_9</v>
      </c>
      <c r="B215" s="135">
        <f>IF(STUDATA!B212="","",STUDATA!B212)</f>
        <v>207</v>
      </c>
      <c r="C215" s="136" t="str">
        <f>IF(STUDATA!E212="","",STUDATA!E212)</f>
        <v>abc207</v>
      </c>
      <c r="D215" s="136" t="str">
        <f>IF(STUDATA!F212="","",STUDATA!F212)</f>
        <v>xyz207</v>
      </c>
      <c r="E215" s="136" t="str">
        <f>IF(STUDATA!G212="","",STUDATA!G212)</f>
        <v>F</v>
      </c>
      <c r="F215" s="136">
        <f>IF(STUDATA!C212="","",STUDATA!C212)</f>
        <v>12</v>
      </c>
      <c r="G215" s="137" t="s">
        <v>183</v>
      </c>
      <c r="H215" s="137" t="s">
        <v>335</v>
      </c>
      <c r="I215" s="137" t="s">
        <v>335</v>
      </c>
      <c r="J215" s="137" t="s">
        <v>335</v>
      </c>
      <c r="K215" s="137" t="s">
        <v>183</v>
      </c>
      <c r="L215" s="137" t="s">
        <v>183</v>
      </c>
      <c r="M215" s="137"/>
      <c r="N215" s="137"/>
      <c r="O215" s="137"/>
      <c r="P215" s="137"/>
      <c r="Q215" s="137" t="s">
        <v>335</v>
      </c>
      <c r="R215" s="137" t="s">
        <v>335</v>
      </c>
      <c r="S215" s="137"/>
      <c r="T215" s="141" t="s">
        <v>388</v>
      </c>
      <c r="U215" s="141" t="s">
        <v>388</v>
      </c>
      <c r="V215" s="139"/>
      <c r="W215" s="139"/>
      <c r="X215" s="139"/>
      <c r="Y215" s="139" t="s">
        <v>390</v>
      </c>
      <c r="Z215" s="139" t="s">
        <v>390</v>
      </c>
      <c r="AA215" s="139"/>
      <c r="AB215" s="139"/>
      <c r="AC215" s="139"/>
      <c r="AD215" s="137"/>
      <c r="AE215" s="137"/>
      <c r="AF215" s="137"/>
      <c r="AG215" s="137"/>
      <c r="AH215" s="137"/>
      <c r="AI215" s="167" t="s">
        <v>183</v>
      </c>
      <c r="AJ215" s="175"/>
      <c r="AK215" s="175" t="s">
        <v>335</v>
      </c>
      <c r="AL215" s="175" t="s">
        <v>183</v>
      </c>
      <c r="AM215" s="175" t="s">
        <v>183</v>
      </c>
      <c r="AN215" s="175"/>
      <c r="AO215" s="175"/>
      <c r="AP215" s="175"/>
      <c r="AQ215" s="11"/>
      <c r="AR215" s="18" t="str">
        <f t="shared" si="3"/>
        <v/>
      </c>
    </row>
    <row r="216" spans="1:44" ht="20.5" customHeight="1">
      <c r="A216" s="11" t="str">
        <f>IF(F216="","",F216&amp;"_"&amp;COUNTIF($F$9:F216,F216))</f>
        <v>12_10</v>
      </c>
      <c r="B216" s="135">
        <f>IF(STUDATA!B213="","",STUDATA!B213)</f>
        <v>208</v>
      </c>
      <c r="C216" s="136" t="str">
        <f>IF(STUDATA!E213="","",STUDATA!E213)</f>
        <v>abc208</v>
      </c>
      <c r="D216" s="136" t="str">
        <f>IF(STUDATA!F213="","",STUDATA!F213)</f>
        <v>xyz208</v>
      </c>
      <c r="E216" s="136" t="str">
        <f>IF(STUDATA!G213="","",STUDATA!G213)</f>
        <v>M</v>
      </c>
      <c r="F216" s="136">
        <f>IF(STUDATA!C213="","",STUDATA!C213)</f>
        <v>12</v>
      </c>
      <c r="G216" s="137" t="s">
        <v>183</v>
      </c>
      <c r="H216" s="137" t="s">
        <v>335</v>
      </c>
      <c r="I216" s="137" t="s">
        <v>335</v>
      </c>
      <c r="J216" s="137" t="s">
        <v>335</v>
      </c>
      <c r="K216" s="137" t="s">
        <v>183</v>
      </c>
      <c r="L216" s="137" t="s">
        <v>183</v>
      </c>
      <c r="M216" s="137"/>
      <c r="N216" s="137"/>
      <c r="O216" s="137"/>
      <c r="P216" s="137"/>
      <c r="Q216" s="137" t="s">
        <v>335</v>
      </c>
      <c r="R216" s="137" t="s">
        <v>335</v>
      </c>
      <c r="S216" s="137"/>
      <c r="T216" s="141" t="s">
        <v>388</v>
      </c>
      <c r="U216" s="141" t="s">
        <v>388</v>
      </c>
      <c r="V216" s="139"/>
      <c r="W216" s="139"/>
      <c r="X216" s="139"/>
      <c r="Y216" s="139" t="s">
        <v>388</v>
      </c>
      <c r="Z216" s="139" t="s">
        <v>388</v>
      </c>
      <c r="AA216" s="139"/>
      <c r="AB216" s="139"/>
      <c r="AC216" s="139"/>
      <c r="AD216" s="137"/>
      <c r="AE216" s="137"/>
      <c r="AF216" s="137"/>
      <c r="AG216" s="137"/>
      <c r="AH216" s="137"/>
      <c r="AI216" s="167" t="s">
        <v>183</v>
      </c>
      <c r="AJ216" s="175"/>
      <c r="AK216" s="175" t="s">
        <v>335</v>
      </c>
      <c r="AL216" s="175" t="s">
        <v>183</v>
      </c>
      <c r="AM216" s="175" t="s">
        <v>183</v>
      </c>
      <c r="AN216" s="175"/>
      <c r="AO216" s="175"/>
      <c r="AP216" s="175"/>
      <c r="AQ216" s="11"/>
      <c r="AR216" s="18" t="str">
        <f t="shared" si="3"/>
        <v/>
      </c>
    </row>
    <row r="217" spans="1:44" ht="20.5" customHeight="1">
      <c r="A217" s="11" t="str">
        <f>IF(F217="","",F217&amp;"_"&amp;COUNTIF($F$9:F217,F217))</f>
        <v>12_11</v>
      </c>
      <c r="B217" s="135">
        <f>IF(STUDATA!B214="","",STUDATA!B214)</f>
        <v>209</v>
      </c>
      <c r="C217" s="136" t="str">
        <f>IF(STUDATA!E214="","",STUDATA!E214)</f>
        <v>abc209</v>
      </c>
      <c r="D217" s="136" t="str">
        <f>IF(STUDATA!F214="","",STUDATA!F214)</f>
        <v>xyz209</v>
      </c>
      <c r="E217" s="136" t="str">
        <f>IF(STUDATA!G214="","",STUDATA!G214)</f>
        <v>F</v>
      </c>
      <c r="F217" s="136">
        <f>IF(STUDATA!C214="","",STUDATA!C214)</f>
        <v>12</v>
      </c>
      <c r="G217" s="137" t="s">
        <v>183</v>
      </c>
      <c r="H217" s="137" t="s">
        <v>335</v>
      </c>
      <c r="I217" s="137" t="s">
        <v>335</v>
      </c>
      <c r="J217" s="137" t="s">
        <v>335</v>
      </c>
      <c r="K217" s="137" t="s">
        <v>183</v>
      </c>
      <c r="L217" s="137" t="s">
        <v>183</v>
      </c>
      <c r="M217" s="137"/>
      <c r="N217" s="137"/>
      <c r="O217" s="137"/>
      <c r="P217" s="137"/>
      <c r="Q217" s="137" t="s">
        <v>335</v>
      </c>
      <c r="R217" s="137" t="s">
        <v>335</v>
      </c>
      <c r="S217" s="137"/>
      <c r="T217" s="141" t="s">
        <v>388</v>
      </c>
      <c r="U217" s="141" t="s">
        <v>388</v>
      </c>
      <c r="V217" s="139"/>
      <c r="W217" s="139"/>
      <c r="X217" s="139"/>
      <c r="Y217" s="139" t="s">
        <v>390</v>
      </c>
      <c r="Z217" s="139" t="s">
        <v>390</v>
      </c>
      <c r="AA217" s="139"/>
      <c r="AB217" s="139"/>
      <c r="AC217" s="139"/>
      <c r="AD217" s="137"/>
      <c r="AE217" s="137"/>
      <c r="AF217" s="137"/>
      <c r="AG217" s="137"/>
      <c r="AH217" s="137"/>
      <c r="AI217" s="167" t="s">
        <v>183</v>
      </c>
      <c r="AJ217" s="175"/>
      <c r="AK217" s="175" t="s">
        <v>335</v>
      </c>
      <c r="AL217" s="175" t="s">
        <v>183</v>
      </c>
      <c r="AM217" s="175" t="s">
        <v>183</v>
      </c>
      <c r="AN217" s="175"/>
      <c r="AO217" s="175"/>
      <c r="AP217" s="175"/>
      <c r="AQ217" s="11"/>
      <c r="AR217" s="18" t="str">
        <f t="shared" si="3"/>
        <v/>
      </c>
    </row>
    <row r="218" spans="1:44" ht="20.5" customHeight="1">
      <c r="A218" s="11" t="str">
        <f>IF(F218="","",F218&amp;"_"&amp;COUNTIF($F$9:F218,F218))</f>
        <v>12_12</v>
      </c>
      <c r="B218" s="135">
        <f>IF(STUDATA!B215="","",STUDATA!B215)</f>
        <v>210</v>
      </c>
      <c r="C218" s="136" t="str">
        <f>IF(STUDATA!E215="","",STUDATA!E215)</f>
        <v>abc210</v>
      </c>
      <c r="D218" s="136" t="str">
        <f>IF(STUDATA!F215="","",STUDATA!F215)</f>
        <v>xyz210</v>
      </c>
      <c r="E218" s="136" t="str">
        <f>IF(STUDATA!G215="","",STUDATA!G215)</f>
        <v>F</v>
      </c>
      <c r="F218" s="136">
        <f>IF(STUDATA!C215="","",STUDATA!C215)</f>
        <v>12</v>
      </c>
      <c r="G218" s="137" t="s">
        <v>183</v>
      </c>
      <c r="H218" s="137" t="s">
        <v>335</v>
      </c>
      <c r="I218" s="137" t="s">
        <v>335</v>
      </c>
      <c r="J218" s="137" t="s">
        <v>335</v>
      </c>
      <c r="K218" s="137" t="s">
        <v>183</v>
      </c>
      <c r="L218" s="137" t="s">
        <v>183</v>
      </c>
      <c r="M218" s="137"/>
      <c r="N218" s="137"/>
      <c r="O218" s="137"/>
      <c r="P218" s="137"/>
      <c r="Q218" s="137" t="s">
        <v>335</v>
      </c>
      <c r="R218" s="137" t="s">
        <v>335</v>
      </c>
      <c r="S218" s="137"/>
      <c r="T218" s="141" t="s">
        <v>388</v>
      </c>
      <c r="U218" s="141" t="s">
        <v>388</v>
      </c>
      <c r="V218" s="139"/>
      <c r="W218" s="139"/>
      <c r="X218" s="139"/>
      <c r="Y218" s="139" t="s">
        <v>388</v>
      </c>
      <c r="Z218" s="139" t="s">
        <v>388</v>
      </c>
      <c r="AA218" s="139"/>
      <c r="AB218" s="139"/>
      <c r="AC218" s="139"/>
      <c r="AD218" s="137"/>
      <c r="AE218" s="137"/>
      <c r="AF218" s="137"/>
      <c r="AG218" s="137"/>
      <c r="AH218" s="137"/>
      <c r="AI218" s="167" t="s">
        <v>183</v>
      </c>
      <c r="AJ218" s="175"/>
      <c r="AK218" s="175" t="s">
        <v>335</v>
      </c>
      <c r="AL218" s="175" t="s">
        <v>183</v>
      </c>
      <c r="AM218" s="175" t="s">
        <v>183</v>
      </c>
      <c r="AN218" s="175"/>
      <c r="AO218" s="175"/>
      <c r="AP218" s="175"/>
      <c r="AQ218" s="11"/>
      <c r="AR218" s="18" t="str">
        <f t="shared" si="3"/>
        <v/>
      </c>
    </row>
    <row r="219" spans="1:44" ht="20.5" customHeight="1">
      <c r="A219" s="11" t="str">
        <f>IF(F219="","",F219&amp;"_"&amp;COUNTIF($F$9:F219,F219))</f>
        <v>12_13</v>
      </c>
      <c r="B219" s="135">
        <f>IF(STUDATA!B216="","",STUDATA!B216)</f>
        <v>211</v>
      </c>
      <c r="C219" s="136" t="str">
        <f>IF(STUDATA!E216="","",STUDATA!E216)</f>
        <v>abc211</v>
      </c>
      <c r="D219" s="136" t="str">
        <f>IF(STUDATA!F216="","",STUDATA!F216)</f>
        <v>xyz211</v>
      </c>
      <c r="E219" s="136" t="str">
        <f>IF(STUDATA!G216="","",STUDATA!G216)</f>
        <v>F</v>
      </c>
      <c r="F219" s="136">
        <f>IF(STUDATA!C216="","",STUDATA!C216)</f>
        <v>12</v>
      </c>
      <c r="G219" s="137" t="s">
        <v>183</v>
      </c>
      <c r="H219" s="137" t="s">
        <v>335</v>
      </c>
      <c r="I219" s="137" t="s">
        <v>335</v>
      </c>
      <c r="J219" s="137" t="s">
        <v>335</v>
      </c>
      <c r="K219" s="137" t="s">
        <v>183</v>
      </c>
      <c r="L219" s="137" t="s">
        <v>183</v>
      </c>
      <c r="M219" s="137"/>
      <c r="N219" s="137"/>
      <c r="O219" s="137"/>
      <c r="P219" s="137"/>
      <c r="Q219" s="137" t="s">
        <v>335</v>
      </c>
      <c r="R219" s="137" t="s">
        <v>335</v>
      </c>
      <c r="S219" s="137"/>
      <c r="T219" s="141" t="s">
        <v>388</v>
      </c>
      <c r="U219" s="141" t="s">
        <v>388</v>
      </c>
      <c r="V219" s="139"/>
      <c r="W219" s="139"/>
      <c r="X219" s="139"/>
      <c r="Y219" s="139" t="s">
        <v>388</v>
      </c>
      <c r="Z219" s="139" t="s">
        <v>388</v>
      </c>
      <c r="AA219" s="139"/>
      <c r="AB219" s="139"/>
      <c r="AC219" s="139"/>
      <c r="AD219" s="137"/>
      <c r="AE219" s="137"/>
      <c r="AF219" s="137"/>
      <c r="AG219" s="137"/>
      <c r="AH219" s="137"/>
      <c r="AI219" s="167" t="s">
        <v>183</v>
      </c>
      <c r="AJ219" s="175"/>
      <c r="AK219" s="175" t="s">
        <v>335</v>
      </c>
      <c r="AL219" s="175" t="s">
        <v>183</v>
      </c>
      <c r="AM219" s="175" t="s">
        <v>183</v>
      </c>
      <c r="AN219" s="175"/>
      <c r="AO219" s="175"/>
      <c r="AP219" s="175"/>
      <c r="AQ219" s="11"/>
      <c r="AR219" s="18" t="str">
        <f t="shared" si="3"/>
        <v/>
      </c>
    </row>
    <row r="220" spans="1:44" ht="20.5" customHeight="1">
      <c r="A220" s="11" t="str">
        <f>IF(F220="","",F220&amp;"_"&amp;COUNTIF($F$9:F220,F220))</f>
        <v>12_14</v>
      </c>
      <c r="B220" s="135">
        <f>IF(STUDATA!B217="","",STUDATA!B217)</f>
        <v>212</v>
      </c>
      <c r="C220" s="136" t="str">
        <f>IF(STUDATA!E217="","",STUDATA!E217)</f>
        <v>abc212</v>
      </c>
      <c r="D220" s="136" t="str">
        <f>IF(STUDATA!F217="","",STUDATA!F217)</f>
        <v>xyz212</v>
      </c>
      <c r="E220" s="136" t="str">
        <f>IF(STUDATA!G217="","",STUDATA!G217)</f>
        <v>M</v>
      </c>
      <c r="F220" s="136">
        <f>IF(STUDATA!C217="","",STUDATA!C217)</f>
        <v>12</v>
      </c>
      <c r="G220" s="137" t="s">
        <v>183</v>
      </c>
      <c r="H220" s="137" t="s">
        <v>335</v>
      </c>
      <c r="I220" s="137" t="s">
        <v>335</v>
      </c>
      <c r="J220" s="137" t="s">
        <v>335</v>
      </c>
      <c r="K220" s="137" t="s">
        <v>335</v>
      </c>
      <c r="L220" s="137" t="s">
        <v>335</v>
      </c>
      <c r="M220" s="137"/>
      <c r="N220" s="137"/>
      <c r="O220" s="137"/>
      <c r="P220" s="137"/>
      <c r="Q220" s="137" t="s">
        <v>335</v>
      </c>
      <c r="R220" s="137" t="s">
        <v>335</v>
      </c>
      <c r="S220" s="137"/>
      <c r="T220" s="141" t="s">
        <v>388</v>
      </c>
      <c r="U220" s="141" t="s">
        <v>388</v>
      </c>
      <c r="V220" s="139"/>
      <c r="W220" s="139"/>
      <c r="X220" s="139"/>
      <c r="Y220" s="139"/>
      <c r="Z220" s="139"/>
      <c r="AA220" s="139"/>
      <c r="AB220" s="139"/>
      <c r="AC220" s="139"/>
      <c r="AD220" s="137"/>
      <c r="AE220" s="137"/>
      <c r="AF220" s="137"/>
      <c r="AG220" s="137"/>
      <c r="AH220" s="137"/>
      <c r="AI220" s="167" t="s">
        <v>183</v>
      </c>
      <c r="AJ220" s="175"/>
      <c r="AK220" s="175" t="s">
        <v>335</v>
      </c>
      <c r="AL220" s="175" t="s">
        <v>183</v>
      </c>
      <c r="AM220" s="175" t="s">
        <v>183</v>
      </c>
      <c r="AN220" s="175"/>
      <c r="AO220" s="175"/>
      <c r="AP220" s="175"/>
      <c r="AQ220" s="11"/>
      <c r="AR220" s="18" t="str">
        <f t="shared" si="3"/>
        <v/>
      </c>
    </row>
    <row r="221" spans="1:44" ht="20.5" customHeight="1">
      <c r="A221" s="11" t="str">
        <f>IF(F221="","",F221&amp;"_"&amp;COUNTIF($F$9:F221,F221))</f>
        <v>12_15</v>
      </c>
      <c r="B221" s="135">
        <f>IF(STUDATA!B218="","",STUDATA!B218)</f>
        <v>213</v>
      </c>
      <c r="C221" s="136" t="str">
        <f>IF(STUDATA!E218="","",STUDATA!E218)</f>
        <v>abc213</v>
      </c>
      <c r="D221" s="136" t="str">
        <f>IF(STUDATA!F218="","",STUDATA!F218)</f>
        <v>xyz213</v>
      </c>
      <c r="E221" s="136" t="str">
        <f>IF(STUDATA!G218="","",STUDATA!G218)</f>
        <v>F</v>
      </c>
      <c r="F221" s="136">
        <f>IF(STUDATA!C218="","",STUDATA!C218)</f>
        <v>12</v>
      </c>
      <c r="G221" s="137" t="s">
        <v>183</v>
      </c>
      <c r="H221" s="137" t="s">
        <v>335</v>
      </c>
      <c r="I221" s="137" t="s">
        <v>335</v>
      </c>
      <c r="J221" s="137" t="s">
        <v>335</v>
      </c>
      <c r="K221" s="137" t="s">
        <v>183</v>
      </c>
      <c r="L221" s="137" t="s">
        <v>183</v>
      </c>
      <c r="M221" s="137"/>
      <c r="N221" s="137"/>
      <c r="O221" s="137"/>
      <c r="P221" s="137"/>
      <c r="Q221" s="137" t="s">
        <v>335</v>
      </c>
      <c r="R221" s="137" t="s">
        <v>335</v>
      </c>
      <c r="S221" s="137"/>
      <c r="T221" s="141" t="s">
        <v>388</v>
      </c>
      <c r="U221" s="141" t="s">
        <v>388</v>
      </c>
      <c r="V221" s="139"/>
      <c r="W221" s="139"/>
      <c r="X221" s="139"/>
      <c r="Y221" s="139" t="s">
        <v>388</v>
      </c>
      <c r="Z221" s="139" t="s">
        <v>388</v>
      </c>
      <c r="AA221" s="139"/>
      <c r="AB221" s="139"/>
      <c r="AC221" s="139"/>
      <c r="AD221" s="137"/>
      <c r="AE221" s="137"/>
      <c r="AF221" s="137"/>
      <c r="AG221" s="137"/>
      <c r="AH221" s="137"/>
      <c r="AI221" s="167" t="s">
        <v>183</v>
      </c>
      <c r="AJ221" s="175"/>
      <c r="AK221" s="175" t="s">
        <v>335</v>
      </c>
      <c r="AL221" s="175" t="s">
        <v>183</v>
      </c>
      <c r="AM221" s="175" t="s">
        <v>183</v>
      </c>
      <c r="AN221" s="175"/>
      <c r="AO221" s="175"/>
      <c r="AP221" s="175"/>
      <c r="AQ221" s="11"/>
      <c r="AR221" s="18" t="str">
        <f t="shared" si="3"/>
        <v/>
      </c>
    </row>
    <row r="222" spans="1:44" ht="20.5" customHeight="1">
      <c r="A222" s="11" t="str">
        <f>IF(F222="","",F222&amp;"_"&amp;COUNTIF($F$9:F222,F222))</f>
        <v>12_16</v>
      </c>
      <c r="B222" s="135">
        <f>IF(STUDATA!B219="","",STUDATA!B219)</f>
        <v>214</v>
      </c>
      <c r="C222" s="136" t="str">
        <f>IF(STUDATA!E219="","",STUDATA!E219)</f>
        <v>abc214</v>
      </c>
      <c r="D222" s="136" t="str">
        <f>IF(STUDATA!F219="","",STUDATA!F219)</f>
        <v>xyz214</v>
      </c>
      <c r="E222" s="136" t="str">
        <f>IF(STUDATA!G219="","",STUDATA!G219)</f>
        <v>M</v>
      </c>
      <c r="F222" s="136">
        <f>IF(STUDATA!C219="","",STUDATA!C219)</f>
        <v>12</v>
      </c>
      <c r="G222" s="137" t="s">
        <v>183</v>
      </c>
      <c r="H222" s="137" t="s">
        <v>335</v>
      </c>
      <c r="I222" s="137" t="s">
        <v>335</v>
      </c>
      <c r="J222" s="137" t="s">
        <v>335</v>
      </c>
      <c r="K222" s="137" t="s">
        <v>183</v>
      </c>
      <c r="L222" s="137" t="s">
        <v>183</v>
      </c>
      <c r="M222" s="137"/>
      <c r="N222" s="137"/>
      <c r="O222" s="137"/>
      <c r="P222" s="137"/>
      <c r="Q222" s="137" t="s">
        <v>335</v>
      </c>
      <c r="R222" s="137" t="s">
        <v>335</v>
      </c>
      <c r="S222" s="137"/>
      <c r="T222" s="141" t="s">
        <v>388</v>
      </c>
      <c r="U222" s="141" t="s">
        <v>388</v>
      </c>
      <c r="V222" s="139"/>
      <c r="W222" s="139"/>
      <c r="X222" s="139"/>
      <c r="Y222" s="139" t="s">
        <v>388</v>
      </c>
      <c r="Z222" s="139" t="s">
        <v>388</v>
      </c>
      <c r="AA222" s="139"/>
      <c r="AB222" s="139"/>
      <c r="AC222" s="139"/>
      <c r="AD222" s="137"/>
      <c r="AE222" s="137"/>
      <c r="AF222" s="137"/>
      <c r="AG222" s="137"/>
      <c r="AH222" s="137"/>
      <c r="AI222" s="167" t="s">
        <v>183</v>
      </c>
      <c r="AJ222" s="175"/>
      <c r="AK222" s="175" t="s">
        <v>335</v>
      </c>
      <c r="AL222" s="175" t="s">
        <v>183</v>
      </c>
      <c r="AM222" s="175" t="s">
        <v>183</v>
      </c>
      <c r="AN222" s="175"/>
      <c r="AO222" s="175"/>
      <c r="AP222" s="175"/>
      <c r="AQ222" s="11"/>
      <c r="AR222" s="18" t="str">
        <f t="shared" si="3"/>
        <v/>
      </c>
    </row>
    <row r="223" spans="1:44" ht="20.5" customHeight="1">
      <c r="A223" s="11" t="str">
        <f>IF(F223="","",F223&amp;"_"&amp;COUNTIF($F$9:F223,F223))</f>
        <v>12_17</v>
      </c>
      <c r="B223" s="135">
        <f>IF(STUDATA!B220="","",STUDATA!B220)</f>
        <v>215</v>
      </c>
      <c r="C223" s="136" t="str">
        <f>IF(STUDATA!E220="","",STUDATA!E220)</f>
        <v>abc215</v>
      </c>
      <c r="D223" s="136" t="str">
        <f>IF(STUDATA!F220="","",STUDATA!F220)</f>
        <v>xyz215</v>
      </c>
      <c r="E223" s="136" t="str">
        <f>IF(STUDATA!G220="","",STUDATA!G220)</f>
        <v>M</v>
      </c>
      <c r="F223" s="136">
        <f>IF(STUDATA!C220="","",STUDATA!C220)</f>
        <v>12</v>
      </c>
      <c r="G223" s="137" t="s">
        <v>183</v>
      </c>
      <c r="H223" s="137" t="s">
        <v>335</v>
      </c>
      <c r="I223" s="137" t="s">
        <v>335</v>
      </c>
      <c r="J223" s="137" t="s">
        <v>335</v>
      </c>
      <c r="K223" s="137" t="s">
        <v>183</v>
      </c>
      <c r="L223" s="137" t="s">
        <v>183</v>
      </c>
      <c r="M223" s="137"/>
      <c r="N223" s="137"/>
      <c r="O223" s="137"/>
      <c r="P223" s="137"/>
      <c r="Q223" s="137" t="s">
        <v>335</v>
      </c>
      <c r="R223" s="137" t="s">
        <v>335</v>
      </c>
      <c r="S223" s="137"/>
      <c r="T223" s="141" t="s">
        <v>388</v>
      </c>
      <c r="U223" s="141" t="s">
        <v>388</v>
      </c>
      <c r="V223" s="139"/>
      <c r="W223" s="139"/>
      <c r="X223" s="139"/>
      <c r="Y223" s="139" t="s">
        <v>388</v>
      </c>
      <c r="Z223" s="139" t="s">
        <v>388</v>
      </c>
      <c r="AA223" s="139"/>
      <c r="AB223" s="139"/>
      <c r="AC223" s="139"/>
      <c r="AD223" s="137"/>
      <c r="AE223" s="137"/>
      <c r="AF223" s="137"/>
      <c r="AG223" s="137"/>
      <c r="AH223" s="137"/>
      <c r="AI223" s="167" t="s">
        <v>183</v>
      </c>
      <c r="AJ223" s="175"/>
      <c r="AK223" s="175" t="s">
        <v>335</v>
      </c>
      <c r="AL223" s="175" t="s">
        <v>183</v>
      </c>
      <c r="AM223" s="175" t="s">
        <v>183</v>
      </c>
      <c r="AN223" s="175"/>
      <c r="AO223" s="175"/>
      <c r="AP223" s="175"/>
      <c r="AQ223" s="11"/>
      <c r="AR223" s="18" t="str">
        <f t="shared" si="3"/>
        <v/>
      </c>
    </row>
    <row r="224" spans="1:44" ht="20.5" customHeight="1">
      <c r="A224" s="11" t="str">
        <f>IF(F224="","",F224&amp;"_"&amp;COUNTIF($F$9:F224,F224))</f>
        <v>12_18</v>
      </c>
      <c r="B224" s="135">
        <f>IF(STUDATA!B221="","",STUDATA!B221)</f>
        <v>216</v>
      </c>
      <c r="C224" s="136" t="str">
        <f>IF(STUDATA!E221="","",STUDATA!E221)</f>
        <v>abc216</v>
      </c>
      <c r="D224" s="136" t="str">
        <f>IF(STUDATA!F221="","",STUDATA!F221)</f>
        <v>xyz216</v>
      </c>
      <c r="E224" s="136" t="str">
        <f>IF(STUDATA!G221="","",STUDATA!G221)</f>
        <v>F</v>
      </c>
      <c r="F224" s="136">
        <f>IF(STUDATA!C221="","",STUDATA!C221)</f>
        <v>12</v>
      </c>
      <c r="G224" s="137" t="s">
        <v>183</v>
      </c>
      <c r="H224" s="137" t="s">
        <v>335</v>
      </c>
      <c r="I224" s="137" t="s">
        <v>335</v>
      </c>
      <c r="J224" s="137" t="s">
        <v>335</v>
      </c>
      <c r="K224" s="137" t="s">
        <v>183</v>
      </c>
      <c r="L224" s="137" t="s">
        <v>183</v>
      </c>
      <c r="M224" s="137"/>
      <c r="N224" s="137"/>
      <c r="O224" s="137"/>
      <c r="P224" s="137"/>
      <c r="Q224" s="137" t="s">
        <v>335</v>
      </c>
      <c r="R224" s="137" t="s">
        <v>335</v>
      </c>
      <c r="S224" s="137"/>
      <c r="T224" s="141" t="s">
        <v>388</v>
      </c>
      <c r="U224" s="141" t="s">
        <v>388</v>
      </c>
      <c r="V224" s="139"/>
      <c r="W224" s="139"/>
      <c r="X224" s="139"/>
      <c r="Y224" s="139" t="s">
        <v>390</v>
      </c>
      <c r="Z224" s="139" t="s">
        <v>390</v>
      </c>
      <c r="AA224" s="139"/>
      <c r="AB224" s="139"/>
      <c r="AC224" s="139"/>
      <c r="AD224" s="137"/>
      <c r="AE224" s="137"/>
      <c r="AF224" s="137"/>
      <c r="AG224" s="137"/>
      <c r="AH224" s="137"/>
      <c r="AI224" s="167" t="s">
        <v>183</v>
      </c>
      <c r="AJ224" s="175"/>
      <c r="AK224" s="175" t="s">
        <v>335</v>
      </c>
      <c r="AL224" s="175" t="s">
        <v>183</v>
      </c>
      <c r="AM224" s="175" t="s">
        <v>183</v>
      </c>
      <c r="AN224" s="175"/>
      <c r="AO224" s="175"/>
      <c r="AP224" s="175"/>
      <c r="AQ224" s="11"/>
      <c r="AR224" s="18" t="str">
        <f t="shared" si="3"/>
        <v/>
      </c>
    </row>
    <row r="225" spans="1:44" ht="20.5" customHeight="1">
      <c r="A225" s="11" t="str">
        <f>IF(F225="","",F225&amp;"_"&amp;COUNTIF($F$9:F225,F225))</f>
        <v>12_19</v>
      </c>
      <c r="B225" s="135">
        <f>IF(STUDATA!B222="","",STUDATA!B222)</f>
        <v>217</v>
      </c>
      <c r="C225" s="136" t="str">
        <f>IF(STUDATA!E222="","",STUDATA!E222)</f>
        <v>abc217</v>
      </c>
      <c r="D225" s="136" t="str">
        <f>IF(STUDATA!F222="","",STUDATA!F222)</f>
        <v>xyz217</v>
      </c>
      <c r="E225" s="136" t="str">
        <f>IF(STUDATA!G222="","",STUDATA!G222)</f>
        <v>M</v>
      </c>
      <c r="F225" s="136">
        <f>IF(STUDATA!C222="","",STUDATA!C222)</f>
        <v>12</v>
      </c>
      <c r="G225" s="137" t="s">
        <v>183</v>
      </c>
      <c r="H225" s="137" t="s">
        <v>335</v>
      </c>
      <c r="I225" s="137" t="s">
        <v>335</v>
      </c>
      <c r="J225" s="137" t="s">
        <v>335</v>
      </c>
      <c r="K225" s="137" t="s">
        <v>183</v>
      </c>
      <c r="L225" s="137" t="s">
        <v>183</v>
      </c>
      <c r="M225" s="137"/>
      <c r="N225" s="137"/>
      <c r="O225" s="137"/>
      <c r="P225" s="137"/>
      <c r="Q225" s="137" t="s">
        <v>335</v>
      </c>
      <c r="R225" s="137" t="s">
        <v>335</v>
      </c>
      <c r="S225" s="137"/>
      <c r="T225" s="141" t="s">
        <v>388</v>
      </c>
      <c r="U225" s="141" t="s">
        <v>388</v>
      </c>
      <c r="V225" s="139"/>
      <c r="W225" s="139"/>
      <c r="X225" s="139"/>
      <c r="Y225" s="139" t="s">
        <v>388</v>
      </c>
      <c r="Z225" s="139" t="s">
        <v>388</v>
      </c>
      <c r="AA225" s="139"/>
      <c r="AB225" s="139"/>
      <c r="AC225" s="139"/>
      <c r="AD225" s="137"/>
      <c r="AE225" s="137"/>
      <c r="AF225" s="137"/>
      <c r="AG225" s="137"/>
      <c r="AH225" s="137"/>
      <c r="AI225" s="167" t="s">
        <v>183</v>
      </c>
      <c r="AJ225" s="175"/>
      <c r="AK225" s="175" t="s">
        <v>335</v>
      </c>
      <c r="AL225" s="175" t="s">
        <v>183</v>
      </c>
      <c r="AM225" s="175" t="s">
        <v>183</v>
      </c>
      <c r="AN225" s="175"/>
      <c r="AO225" s="175"/>
      <c r="AP225" s="175"/>
      <c r="AQ225" s="11"/>
      <c r="AR225" s="18" t="str">
        <f t="shared" si="3"/>
        <v/>
      </c>
    </row>
    <row r="226" spans="1:44" ht="20.5" customHeight="1">
      <c r="A226" s="11" t="str">
        <f>IF(F226="","",F226&amp;"_"&amp;COUNTIF($F$9:F226,F226))</f>
        <v>12_20</v>
      </c>
      <c r="B226" s="135">
        <f>IF(STUDATA!B223="","",STUDATA!B223)</f>
        <v>218</v>
      </c>
      <c r="C226" s="136" t="str">
        <f>IF(STUDATA!E223="","",STUDATA!E223)</f>
        <v>abc218</v>
      </c>
      <c r="D226" s="136" t="str">
        <f>IF(STUDATA!F223="","",STUDATA!F223)</f>
        <v>xyz218</v>
      </c>
      <c r="E226" s="136" t="str">
        <f>IF(STUDATA!G223="","",STUDATA!G223)</f>
        <v>M</v>
      </c>
      <c r="F226" s="136">
        <f>IF(STUDATA!C223="","",STUDATA!C223)</f>
        <v>12</v>
      </c>
      <c r="G226" s="137" t="s">
        <v>183</v>
      </c>
      <c r="H226" s="137" t="s">
        <v>335</v>
      </c>
      <c r="I226" s="137" t="s">
        <v>335</v>
      </c>
      <c r="J226" s="137" t="s">
        <v>335</v>
      </c>
      <c r="K226" s="137" t="s">
        <v>183</v>
      </c>
      <c r="L226" s="137" t="s">
        <v>183</v>
      </c>
      <c r="M226" s="137"/>
      <c r="N226" s="137"/>
      <c r="O226" s="137"/>
      <c r="P226" s="137"/>
      <c r="Q226" s="137" t="s">
        <v>335</v>
      </c>
      <c r="R226" s="137" t="s">
        <v>335</v>
      </c>
      <c r="S226" s="137"/>
      <c r="T226" s="141" t="s">
        <v>388</v>
      </c>
      <c r="U226" s="141" t="s">
        <v>388</v>
      </c>
      <c r="V226" s="139"/>
      <c r="W226" s="139"/>
      <c r="X226" s="139"/>
      <c r="Y226" s="139" t="s">
        <v>388</v>
      </c>
      <c r="Z226" s="139" t="s">
        <v>388</v>
      </c>
      <c r="AA226" s="139"/>
      <c r="AB226" s="139"/>
      <c r="AC226" s="139"/>
      <c r="AD226" s="137"/>
      <c r="AE226" s="137"/>
      <c r="AF226" s="137"/>
      <c r="AG226" s="137"/>
      <c r="AH226" s="137"/>
      <c r="AI226" s="167" t="s">
        <v>183</v>
      </c>
      <c r="AJ226" s="175"/>
      <c r="AK226" s="175" t="s">
        <v>335</v>
      </c>
      <c r="AL226" s="175" t="s">
        <v>183</v>
      </c>
      <c r="AM226" s="175" t="s">
        <v>183</v>
      </c>
      <c r="AN226" s="175"/>
      <c r="AO226" s="175"/>
      <c r="AP226" s="175"/>
      <c r="AQ226" s="11"/>
      <c r="AR226" s="18" t="str">
        <f t="shared" si="3"/>
        <v/>
      </c>
    </row>
    <row r="227" spans="1:44" ht="20.5" customHeight="1">
      <c r="A227" s="11" t="str">
        <f>IF(F227="","",F227&amp;"_"&amp;COUNTIF($F$9:F227,F227))</f>
        <v>12_21</v>
      </c>
      <c r="B227" s="135">
        <f>IF(STUDATA!B224="","",STUDATA!B224)</f>
        <v>219</v>
      </c>
      <c r="C227" s="136" t="str">
        <f>IF(STUDATA!E224="","",STUDATA!E224)</f>
        <v>abc219</v>
      </c>
      <c r="D227" s="136" t="str">
        <f>IF(STUDATA!F224="","",STUDATA!F224)</f>
        <v>xyz219</v>
      </c>
      <c r="E227" s="136" t="str">
        <f>IF(STUDATA!G224="","",STUDATA!G224)</f>
        <v>M</v>
      </c>
      <c r="F227" s="136">
        <f>IF(STUDATA!C224="","",STUDATA!C224)</f>
        <v>12</v>
      </c>
      <c r="G227" s="137" t="s">
        <v>183</v>
      </c>
      <c r="H227" s="137" t="s">
        <v>335</v>
      </c>
      <c r="I227" s="137" t="s">
        <v>335</v>
      </c>
      <c r="J227" s="137" t="s">
        <v>335</v>
      </c>
      <c r="K227" s="137" t="s">
        <v>183</v>
      </c>
      <c r="L227" s="137" t="s">
        <v>183</v>
      </c>
      <c r="M227" s="137"/>
      <c r="N227" s="137"/>
      <c r="O227" s="137"/>
      <c r="P227" s="137"/>
      <c r="Q227" s="137" t="s">
        <v>335</v>
      </c>
      <c r="R227" s="137" t="s">
        <v>335</v>
      </c>
      <c r="S227" s="137"/>
      <c r="T227" s="141" t="s">
        <v>388</v>
      </c>
      <c r="U227" s="141" t="s">
        <v>388</v>
      </c>
      <c r="V227" s="139"/>
      <c r="W227" s="139"/>
      <c r="X227" s="139"/>
      <c r="Y227" s="139" t="s">
        <v>388</v>
      </c>
      <c r="Z227" s="139" t="s">
        <v>388</v>
      </c>
      <c r="AA227" s="139"/>
      <c r="AB227" s="139"/>
      <c r="AC227" s="139"/>
      <c r="AD227" s="137"/>
      <c r="AE227" s="137"/>
      <c r="AF227" s="137"/>
      <c r="AG227" s="137"/>
      <c r="AH227" s="137"/>
      <c r="AI227" s="167" t="s">
        <v>183</v>
      </c>
      <c r="AJ227" s="175"/>
      <c r="AK227" s="175" t="s">
        <v>335</v>
      </c>
      <c r="AL227" s="175" t="s">
        <v>183</v>
      </c>
      <c r="AM227" s="175" t="s">
        <v>183</v>
      </c>
      <c r="AN227" s="175"/>
      <c r="AO227" s="175"/>
      <c r="AP227" s="175"/>
      <c r="AQ227" s="11"/>
      <c r="AR227" s="18" t="str">
        <f t="shared" si="3"/>
        <v/>
      </c>
    </row>
    <row r="228" spans="1:44" ht="20.5" customHeight="1">
      <c r="A228" s="11" t="str">
        <f>IF(F228="","",F228&amp;"_"&amp;COUNTIF($F$9:F228,F228))</f>
        <v>12_22</v>
      </c>
      <c r="B228" s="135">
        <f>IF(STUDATA!B225="","",STUDATA!B225)</f>
        <v>220</v>
      </c>
      <c r="C228" s="136" t="str">
        <f>IF(STUDATA!E225="","",STUDATA!E225)</f>
        <v>abc220</v>
      </c>
      <c r="D228" s="136" t="str">
        <f>IF(STUDATA!F225="","",STUDATA!F225)</f>
        <v>xyz220</v>
      </c>
      <c r="E228" s="136" t="str">
        <f>IF(STUDATA!G225="","",STUDATA!G225)</f>
        <v>M</v>
      </c>
      <c r="F228" s="136">
        <f>IF(STUDATA!C225="","",STUDATA!C225)</f>
        <v>12</v>
      </c>
      <c r="G228" s="137" t="s">
        <v>183</v>
      </c>
      <c r="H228" s="137" t="s">
        <v>335</v>
      </c>
      <c r="I228" s="137" t="s">
        <v>335</v>
      </c>
      <c r="J228" s="137" t="s">
        <v>335</v>
      </c>
      <c r="K228" s="137" t="s">
        <v>183</v>
      </c>
      <c r="L228" s="137" t="s">
        <v>183</v>
      </c>
      <c r="M228" s="137"/>
      <c r="N228" s="137"/>
      <c r="O228" s="137"/>
      <c r="P228" s="137"/>
      <c r="Q228" s="137" t="s">
        <v>335</v>
      </c>
      <c r="R228" s="137" t="s">
        <v>335</v>
      </c>
      <c r="S228" s="137"/>
      <c r="T228" s="141" t="s">
        <v>388</v>
      </c>
      <c r="U228" s="141" t="s">
        <v>388</v>
      </c>
      <c r="V228" s="139"/>
      <c r="W228" s="139"/>
      <c r="X228" s="139"/>
      <c r="Y228" s="139" t="s">
        <v>388</v>
      </c>
      <c r="Z228" s="139" t="s">
        <v>388</v>
      </c>
      <c r="AA228" s="139"/>
      <c r="AB228" s="139"/>
      <c r="AC228" s="139"/>
      <c r="AD228" s="137"/>
      <c r="AE228" s="137"/>
      <c r="AF228" s="137"/>
      <c r="AG228" s="137"/>
      <c r="AH228" s="137"/>
      <c r="AI228" s="167" t="s">
        <v>183</v>
      </c>
      <c r="AJ228" s="175"/>
      <c r="AK228" s="175" t="s">
        <v>335</v>
      </c>
      <c r="AL228" s="175" t="s">
        <v>183</v>
      </c>
      <c r="AM228" s="175" t="s">
        <v>183</v>
      </c>
      <c r="AN228" s="175"/>
      <c r="AO228" s="175"/>
      <c r="AP228" s="175"/>
      <c r="AQ228" s="11"/>
      <c r="AR228" s="18" t="str">
        <f t="shared" si="3"/>
        <v/>
      </c>
    </row>
    <row r="229" spans="1:44" ht="20.5" customHeight="1">
      <c r="A229" s="11" t="str">
        <f>IF(F229="","",F229&amp;"_"&amp;COUNTIF($F$9:F229,F229))</f>
        <v>12_23</v>
      </c>
      <c r="B229" s="135">
        <f>IF(STUDATA!B226="","",STUDATA!B226)</f>
        <v>221</v>
      </c>
      <c r="C229" s="136" t="str">
        <f>IF(STUDATA!E226="","",STUDATA!E226)</f>
        <v>abc221</v>
      </c>
      <c r="D229" s="136" t="str">
        <f>IF(STUDATA!F226="","",STUDATA!F226)</f>
        <v>xyz221</v>
      </c>
      <c r="E229" s="136" t="str">
        <f>IF(STUDATA!G226="","",STUDATA!G226)</f>
        <v>M</v>
      </c>
      <c r="F229" s="136">
        <f>IF(STUDATA!C226="","",STUDATA!C226)</f>
        <v>12</v>
      </c>
      <c r="G229" s="137" t="s">
        <v>183</v>
      </c>
      <c r="H229" s="137" t="s">
        <v>335</v>
      </c>
      <c r="I229" s="137" t="s">
        <v>335</v>
      </c>
      <c r="J229" s="137" t="s">
        <v>335</v>
      </c>
      <c r="K229" s="137" t="s">
        <v>183</v>
      </c>
      <c r="L229" s="137" t="s">
        <v>183</v>
      </c>
      <c r="M229" s="137"/>
      <c r="N229" s="137"/>
      <c r="O229" s="137"/>
      <c r="P229" s="137"/>
      <c r="Q229" s="137" t="s">
        <v>335</v>
      </c>
      <c r="R229" s="137" t="s">
        <v>335</v>
      </c>
      <c r="S229" s="137"/>
      <c r="T229" s="141" t="s">
        <v>388</v>
      </c>
      <c r="U229" s="141" t="s">
        <v>388</v>
      </c>
      <c r="V229" s="139"/>
      <c r="W229" s="139"/>
      <c r="X229" s="139"/>
      <c r="Y229" s="139" t="s">
        <v>390</v>
      </c>
      <c r="Z229" s="139" t="s">
        <v>390</v>
      </c>
      <c r="AA229" s="139"/>
      <c r="AB229" s="139"/>
      <c r="AC229" s="139"/>
      <c r="AD229" s="137"/>
      <c r="AE229" s="137"/>
      <c r="AF229" s="137"/>
      <c r="AG229" s="137"/>
      <c r="AH229" s="137"/>
      <c r="AI229" s="167" t="s">
        <v>183</v>
      </c>
      <c r="AJ229" s="175"/>
      <c r="AK229" s="175" t="s">
        <v>335</v>
      </c>
      <c r="AL229" s="175" t="s">
        <v>183</v>
      </c>
      <c r="AM229" s="175" t="s">
        <v>183</v>
      </c>
      <c r="AN229" s="175"/>
      <c r="AO229" s="175"/>
      <c r="AP229" s="175"/>
      <c r="AQ229" s="11"/>
      <c r="AR229" s="18" t="str">
        <f t="shared" si="3"/>
        <v/>
      </c>
    </row>
    <row r="230" spans="1:44" ht="20.5" customHeight="1">
      <c r="A230" s="11" t="str">
        <f>IF(F230="","",F230&amp;"_"&amp;COUNTIF($F$9:F230,F230))</f>
        <v>12_24</v>
      </c>
      <c r="B230" s="135">
        <f>IF(STUDATA!B227="","",STUDATA!B227)</f>
        <v>222</v>
      </c>
      <c r="C230" s="136" t="str">
        <f>IF(STUDATA!E227="","",STUDATA!E227)</f>
        <v>abc222</v>
      </c>
      <c r="D230" s="136" t="str">
        <f>IF(STUDATA!F227="","",STUDATA!F227)</f>
        <v>xyz222</v>
      </c>
      <c r="E230" s="136" t="str">
        <f>IF(STUDATA!G227="","",STUDATA!G227)</f>
        <v>M</v>
      </c>
      <c r="F230" s="136">
        <f>IF(STUDATA!C227="","",STUDATA!C227)</f>
        <v>12</v>
      </c>
      <c r="G230" s="137" t="s">
        <v>183</v>
      </c>
      <c r="H230" s="137" t="s">
        <v>335</v>
      </c>
      <c r="I230" s="137" t="s">
        <v>335</v>
      </c>
      <c r="J230" s="137" t="s">
        <v>335</v>
      </c>
      <c r="K230" s="137" t="s">
        <v>183</v>
      </c>
      <c r="L230" s="137" t="s">
        <v>183</v>
      </c>
      <c r="M230" s="137"/>
      <c r="N230" s="137"/>
      <c r="O230" s="137"/>
      <c r="P230" s="137"/>
      <c r="Q230" s="137" t="s">
        <v>335</v>
      </c>
      <c r="R230" s="137" t="s">
        <v>335</v>
      </c>
      <c r="S230" s="137"/>
      <c r="T230" s="141" t="s">
        <v>388</v>
      </c>
      <c r="U230" s="141" t="s">
        <v>388</v>
      </c>
      <c r="V230" s="139"/>
      <c r="W230" s="139"/>
      <c r="X230" s="139"/>
      <c r="Y230" s="139" t="s">
        <v>388</v>
      </c>
      <c r="Z230" s="139" t="s">
        <v>388</v>
      </c>
      <c r="AA230" s="139"/>
      <c r="AB230" s="139"/>
      <c r="AC230" s="139"/>
      <c r="AD230" s="137"/>
      <c r="AE230" s="137"/>
      <c r="AF230" s="137"/>
      <c r="AG230" s="137"/>
      <c r="AH230" s="137"/>
      <c r="AI230" s="167" t="s">
        <v>183</v>
      </c>
      <c r="AJ230" s="175"/>
      <c r="AK230" s="175" t="s">
        <v>335</v>
      </c>
      <c r="AL230" s="175" t="s">
        <v>183</v>
      </c>
      <c r="AM230" s="175" t="s">
        <v>183</v>
      </c>
      <c r="AN230" s="175"/>
      <c r="AO230" s="175"/>
      <c r="AP230" s="175"/>
      <c r="AQ230" s="11"/>
      <c r="AR230" s="18" t="str">
        <f t="shared" si="3"/>
        <v/>
      </c>
    </row>
    <row r="231" spans="1:44" ht="20.5" customHeight="1">
      <c r="A231" s="11" t="str">
        <f>IF(F231="","",F231&amp;"_"&amp;COUNTIF($F$9:F231,F231))</f>
        <v>12_25</v>
      </c>
      <c r="B231" s="135">
        <f>IF(STUDATA!B228="","",STUDATA!B228)</f>
        <v>223</v>
      </c>
      <c r="C231" s="136" t="str">
        <f>IF(STUDATA!E228="","",STUDATA!E228)</f>
        <v>abc223</v>
      </c>
      <c r="D231" s="136" t="str">
        <f>IF(STUDATA!F228="","",STUDATA!F228)</f>
        <v>xyz223</v>
      </c>
      <c r="E231" s="136" t="str">
        <f>IF(STUDATA!G228="","",STUDATA!G228)</f>
        <v>M</v>
      </c>
      <c r="F231" s="136">
        <f>IF(STUDATA!C228="","",STUDATA!C228)</f>
        <v>12</v>
      </c>
      <c r="G231" s="137" t="s">
        <v>183</v>
      </c>
      <c r="H231" s="137" t="s">
        <v>335</v>
      </c>
      <c r="I231" s="137" t="s">
        <v>335</v>
      </c>
      <c r="J231" s="137" t="s">
        <v>335</v>
      </c>
      <c r="K231" s="137" t="s">
        <v>183</v>
      </c>
      <c r="L231" s="137" t="s">
        <v>183</v>
      </c>
      <c r="M231" s="137"/>
      <c r="N231" s="137"/>
      <c r="O231" s="137"/>
      <c r="P231" s="137"/>
      <c r="Q231" s="137" t="s">
        <v>335</v>
      </c>
      <c r="R231" s="137" t="s">
        <v>335</v>
      </c>
      <c r="S231" s="137"/>
      <c r="T231" s="141" t="s">
        <v>388</v>
      </c>
      <c r="U231" s="141" t="s">
        <v>388</v>
      </c>
      <c r="V231" s="139"/>
      <c r="W231" s="139"/>
      <c r="X231" s="139"/>
      <c r="Y231" s="139" t="s">
        <v>388</v>
      </c>
      <c r="Z231" s="139" t="s">
        <v>388</v>
      </c>
      <c r="AA231" s="139"/>
      <c r="AB231" s="139"/>
      <c r="AC231" s="139"/>
      <c r="AD231" s="137"/>
      <c r="AE231" s="137"/>
      <c r="AF231" s="137"/>
      <c r="AG231" s="137"/>
      <c r="AH231" s="137"/>
      <c r="AI231" s="167" t="s">
        <v>183</v>
      </c>
      <c r="AJ231" s="175"/>
      <c r="AK231" s="175" t="s">
        <v>335</v>
      </c>
      <c r="AL231" s="175" t="s">
        <v>183</v>
      </c>
      <c r="AM231" s="175" t="s">
        <v>183</v>
      </c>
      <c r="AN231" s="175"/>
      <c r="AO231" s="175"/>
      <c r="AP231" s="175"/>
      <c r="AQ231" s="11"/>
      <c r="AR231" s="18" t="str">
        <f t="shared" si="3"/>
        <v/>
      </c>
    </row>
    <row r="232" spans="1:44" ht="20.5" customHeight="1">
      <c r="A232" s="11" t="str">
        <f>IF(F232="","",F232&amp;"_"&amp;COUNTIF($F$9:F232,F232))</f>
        <v>11_1</v>
      </c>
      <c r="B232" s="135">
        <f>IF(STUDATA!B229="","",STUDATA!B229)</f>
        <v>224</v>
      </c>
      <c r="C232" s="136" t="str">
        <f>IF(STUDATA!E229="","",STUDATA!E229)</f>
        <v>abc224</v>
      </c>
      <c r="D232" s="136" t="str">
        <f>IF(STUDATA!F229="","",STUDATA!F229)</f>
        <v>xyz224</v>
      </c>
      <c r="E232" s="136" t="str">
        <f>IF(STUDATA!G229="","",STUDATA!G229)</f>
        <v>M</v>
      </c>
      <c r="F232" s="136">
        <f>IF(STUDATA!C229="","",STUDATA!C229)</f>
        <v>11</v>
      </c>
      <c r="G232" s="137" t="s">
        <v>183</v>
      </c>
      <c r="H232" s="137" t="s">
        <v>335</v>
      </c>
      <c r="I232" s="137" t="s">
        <v>335</v>
      </c>
      <c r="J232" s="137" t="s">
        <v>335</v>
      </c>
      <c r="K232" s="137" t="s">
        <v>183</v>
      </c>
      <c r="L232" s="137"/>
      <c r="M232" s="137"/>
      <c r="N232" s="137"/>
      <c r="O232" s="137"/>
      <c r="P232" s="137"/>
      <c r="Q232" s="137" t="s">
        <v>335</v>
      </c>
      <c r="R232" s="137" t="s">
        <v>335</v>
      </c>
      <c r="S232" s="137"/>
      <c r="T232" s="141" t="s">
        <v>388</v>
      </c>
      <c r="U232" s="140" t="s">
        <v>388</v>
      </c>
      <c r="V232" s="139"/>
      <c r="W232" s="139"/>
      <c r="X232" s="139"/>
      <c r="Y232" s="139"/>
      <c r="Z232" s="139" t="s">
        <v>388</v>
      </c>
      <c r="AA232" s="139"/>
      <c r="AB232" s="139"/>
      <c r="AC232" s="139"/>
      <c r="AD232" s="137"/>
      <c r="AE232" s="137"/>
      <c r="AF232" s="137"/>
      <c r="AG232" s="137"/>
      <c r="AH232" s="137"/>
      <c r="AI232" s="167" t="s">
        <v>183</v>
      </c>
      <c r="AJ232" s="175"/>
      <c r="AK232" s="175" t="s">
        <v>335</v>
      </c>
      <c r="AL232" s="175" t="s">
        <v>183</v>
      </c>
      <c r="AM232" s="175" t="s">
        <v>183</v>
      </c>
      <c r="AN232" s="175"/>
      <c r="AO232" s="175"/>
      <c r="AP232" s="175"/>
      <c r="AQ232" s="11"/>
      <c r="AR232" s="18" t="str">
        <f t="shared" si="3"/>
        <v/>
      </c>
    </row>
    <row r="233" spans="1:44" ht="20.5" customHeight="1">
      <c r="A233" s="11" t="str">
        <f>IF(F233="","",F233&amp;"_"&amp;COUNTIF($F$9:F233,F233))</f>
        <v>11_2</v>
      </c>
      <c r="B233" s="135">
        <f>IF(STUDATA!B230="","",STUDATA!B230)</f>
        <v>225</v>
      </c>
      <c r="C233" s="136" t="str">
        <f>IF(STUDATA!E230="","",STUDATA!E230)</f>
        <v>abc225</v>
      </c>
      <c r="D233" s="136" t="str">
        <f>IF(STUDATA!F230="","",STUDATA!F230)</f>
        <v>xyz225</v>
      </c>
      <c r="E233" s="136" t="str">
        <f>IF(STUDATA!G230="","",STUDATA!G230)</f>
        <v>F</v>
      </c>
      <c r="F233" s="136">
        <f>IF(STUDATA!C230="","",STUDATA!C230)</f>
        <v>11</v>
      </c>
      <c r="G233" s="137" t="s">
        <v>183</v>
      </c>
      <c r="H233" s="137" t="s">
        <v>335</v>
      </c>
      <c r="I233" s="137" t="s">
        <v>335</v>
      </c>
      <c r="J233" s="137" t="s">
        <v>335</v>
      </c>
      <c r="K233" s="137" t="s">
        <v>183</v>
      </c>
      <c r="L233" s="137"/>
      <c r="M233" s="137"/>
      <c r="N233" s="137"/>
      <c r="O233" s="137"/>
      <c r="P233" s="137"/>
      <c r="Q233" s="137" t="s">
        <v>335</v>
      </c>
      <c r="R233" s="137" t="s">
        <v>335</v>
      </c>
      <c r="S233" s="137"/>
      <c r="T233" s="141" t="s">
        <v>388</v>
      </c>
      <c r="U233" s="141" t="s">
        <v>388</v>
      </c>
      <c r="V233" s="139"/>
      <c r="W233" s="139"/>
      <c r="X233" s="139"/>
      <c r="Y233" s="139" t="s">
        <v>390</v>
      </c>
      <c r="Z233" s="139" t="s">
        <v>390</v>
      </c>
      <c r="AA233" s="139"/>
      <c r="AB233" s="139"/>
      <c r="AC233" s="139"/>
      <c r="AD233" s="137"/>
      <c r="AE233" s="137"/>
      <c r="AF233" s="137"/>
      <c r="AG233" s="137"/>
      <c r="AH233" s="137"/>
      <c r="AI233" s="167" t="s">
        <v>183</v>
      </c>
      <c r="AJ233" s="175"/>
      <c r="AK233" s="175" t="s">
        <v>335</v>
      </c>
      <c r="AL233" s="175" t="s">
        <v>183</v>
      </c>
      <c r="AM233" s="175" t="s">
        <v>183</v>
      </c>
      <c r="AN233" s="175"/>
      <c r="AO233" s="175"/>
      <c r="AP233" s="175"/>
      <c r="AQ233" s="11"/>
      <c r="AR233" s="18" t="str">
        <f t="shared" si="3"/>
        <v/>
      </c>
    </row>
    <row r="234" spans="1:44" ht="20.5" customHeight="1">
      <c r="A234" s="11" t="str">
        <f>IF(F234="","",F234&amp;"_"&amp;COUNTIF($F$9:F234,F234))</f>
        <v>11_3</v>
      </c>
      <c r="B234" s="135">
        <f>IF(STUDATA!B231="","",STUDATA!B231)</f>
        <v>226</v>
      </c>
      <c r="C234" s="136" t="str">
        <f>IF(STUDATA!E231="","",STUDATA!E231)</f>
        <v>abc226</v>
      </c>
      <c r="D234" s="136" t="str">
        <f>IF(STUDATA!F231="","",STUDATA!F231)</f>
        <v>xyz226</v>
      </c>
      <c r="E234" s="136" t="str">
        <f>IF(STUDATA!G231="","",STUDATA!G231)</f>
        <v>F</v>
      </c>
      <c r="F234" s="136">
        <f>IF(STUDATA!C231="","",STUDATA!C231)</f>
        <v>11</v>
      </c>
      <c r="G234" s="137" t="s">
        <v>183</v>
      </c>
      <c r="H234" s="137" t="s">
        <v>335</v>
      </c>
      <c r="I234" s="137" t="s">
        <v>335</v>
      </c>
      <c r="J234" s="137" t="s">
        <v>335</v>
      </c>
      <c r="K234" s="137" t="s">
        <v>183</v>
      </c>
      <c r="L234" s="137"/>
      <c r="M234" s="137"/>
      <c r="N234" s="137"/>
      <c r="O234" s="137"/>
      <c r="P234" s="137"/>
      <c r="Q234" s="137" t="s">
        <v>335</v>
      </c>
      <c r="R234" s="137" t="s">
        <v>335</v>
      </c>
      <c r="S234" s="137"/>
      <c r="T234" s="141" t="s">
        <v>388</v>
      </c>
      <c r="U234" s="141" t="s">
        <v>388</v>
      </c>
      <c r="V234" s="139"/>
      <c r="W234" s="139"/>
      <c r="X234" s="139"/>
      <c r="Y234" s="139" t="s">
        <v>390</v>
      </c>
      <c r="Z234" s="139" t="s">
        <v>390</v>
      </c>
      <c r="AA234" s="139"/>
      <c r="AB234" s="139"/>
      <c r="AC234" s="139"/>
      <c r="AD234" s="137"/>
      <c r="AE234" s="137"/>
      <c r="AF234" s="137"/>
      <c r="AG234" s="137"/>
      <c r="AH234" s="137"/>
      <c r="AI234" s="167" t="s">
        <v>183</v>
      </c>
      <c r="AJ234" s="175"/>
      <c r="AK234" s="175" t="s">
        <v>335</v>
      </c>
      <c r="AL234" s="175" t="s">
        <v>183</v>
      </c>
      <c r="AM234" s="175" t="s">
        <v>183</v>
      </c>
      <c r="AN234" s="175"/>
      <c r="AO234" s="175"/>
      <c r="AP234" s="175"/>
      <c r="AQ234" s="11"/>
      <c r="AR234" s="18" t="str">
        <f t="shared" si="3"/>
        <v/>
      </c>
    </row>
    <row r="235" spans="1:44" ht="20.5" customHeight="1">
      <c r="A235" s="11" t="str">
        <f>IF(F235="","",F235&amp;"_"&amp;COUNTIF($F$9:F235,F235))</f>
        <v>11_4</v>
      </c>
      <c r="B235" s="135">
        <f>IF(STUDATA!B232="","",STUDATA!B232)</f>
        <v>227</v>
      </c>
      <c r="C235" s="136" t="str">
        <f>IF(STUDATA!E232="","",STUDATA!E232)</f>
        <v>abc227</v>
      </c>
      <c r="D235" s="136" t="str">
        <f>IF(STUDATA!F232="","",STUDATA!F232)</f>
        <v>xyz227</v>
      </c>
      <c r="E235" s="136" t="str">
        <f>IF(STUDATA!G232="","",STUDATA!G232)</f>
        <v>M</v>
      </c>
      <c r="F235" s="136">
        <f>IF(STUDATA!C232="","",STUDATA!C232)</f>
        <v>11</v>
      </c>
      <c r="G235" s="137" t="s">
        <v>183</v>
      </c>
      <c r="H235" s="137" t="s">
        <v>335</v>
      </c>
      <c r="I235" s="137" t="s">
        <v>335</v>
      </c>
      <c r="J235" s="137" t="s">
        <v>335</v>
      </c>
      <c r="K235" s="137" t="s">
        <v>183</v>
      </c>
      <c r="L235" s="137"/>
      <c r="M235" s="137"/>
      <c r="N235" s="137"/>
      <c r="O235" s="137"/>
      <c r="P235" s="137"/>
      <c r="Q235" s="137" t="s">
        <v>335</v>
      </c>
      <c r="R235" s="137" t="s">
        <v>335</v>
      </c>
      <c r="S235" s="137"/>
      <c r="T235" s="141" t="s">
        <v>388</v>
      </c>
      <c r="U235" s="141" t="s">
        <v>388</v>
      </c>
      <c r="V235" s="139"/>
      <c r="W235" s="139"/>
      <c r="X235" s="139"/>
      <c r="Y235" s="139" t="s">
        <v>388</v>
      </c>
      <c r="Z235" s="139" t="s">
        <v>388</v>
      </c>
      <c r="AA235" s="139"/>
      <c r="AB235" s="139"/>
      <c r="AC235" s="139"/>
      <c r="AD235" s="137"/>
      <c r="AE235" s="137"/>
      <c r="AF235" s="137"/>
      <c r="AG235" s="137"/>
      <c r="AH235" s="137"/>
      <c r="AI235" s="167" t="s">
        <v>183</v>
      </c>
      <c r="AJ235" s="175"/>
      <c r="AK235" s="175" t="s">
        <v>335</v>
      </c>
      <c r="AL235" s="175" t="s">
        <v>183</v>
      </c>
      <c r="AM235" s="175" t="s">
        <v>183</v>
      </c>
      <c r="AN235" s="175"/>
      <c r="AO235" s="175"/>
      <c r="AP235" s="175"/>
      <c r="AQ235" s="11"/>
      <c r="AR235" s="18" t="str">
        <f t="shared" si="3"/>
        <v/>
      </c>
    </row>
    <row r="236" spans="1:44" ht="20.5" customHeight="1">
      <c r="A236" s="11" t="str">
        <f>IF(F236="","",F236&amp;"_"&amp;COUNTIF($F$9:F236,F236))</f>
        <v>11_5</v>
      </c>
      <c r="B236" s="135">
        <f>IF(STUDATA!B233="","",STUDATA!B233)</f>
        <v>228</v>
      </c>
      <c r="C236" s="136" t="str">
        <f>IF(STUDATA!E233="","",STUDATA!E233)</f>
        <v>abc228</v>
      </c>
      <c r="D236" s="136" t="str">
        <f>IF(STUDATA!F233="","",STUDATA!F233)</f>
        <v>xyz228</v>
      </c>
      <c r="E236" s="136" t="str">
        <f>IF(STUDATA!G233="","",STUDATA!G233)</f>
        <v>M</v>
      </c>
      <c r="F236" s="136">
        <f>IF(STUDATA!C233="","",STUDATA!C233)</f>
        <v>11</v>
      </c>
      <c r="G236" s="137" t="s">
        <v>183</v>
      </c>
      <c r="H236" s="137" t="s">
        <v>335</v>
      </c>
      <c r="I236" s="137" t="s">
        <v>335</v>
      </c>
      <c r="J236" s="137" t="s">
        <v>335</v>
      </c>
      <c r="K236" s="137" t="s">
        <v>335</v>
      </c>
      <c r="L236" s="137"/>
      <c r="M236" s="137"/>
      <c r="N236" s="137"/>
      <c r="O236" s="137"/>
      <c r="P236" s="137"/>
      <c r="Q236" s="137" t="s">
        <v>335</v>
      </c>
      <c r="R236" s="137" t="s">
        <v>335</v>
      </c>
      <c r="S236" s="137"/>
      <c r="T236" s="141" t="s">
        <v>388</v>
      </c>
      <c r="U236" s="141" t="s">
        <v>388</v>
      </c>
      <c r="V236" s="139"/>
      <c r="W236" s="139"/>
      <c r="X236" s="139"/>
      <c r="Y236" s="139"/>
      <c r="Z236" s="139"/>
      <c r="AA236" s="139"/>
      <c r="AB236" s="139"/>
      <c r="AC236" s="139"/>
      <c r="AD236" s="137"/>
      <c r="AE236" s="137"/>
      <c r="AF236" s="137"/>
      <c r="AG236" s="137"/>
      <c r="AH236" s="137"/>
      <c r="AI236" s="167" t="s">
        <v>183</v>
      </c>
      <c r="AJ236" s="175"/>
      <c r="AK236" s="175" t="s">
        <v>335</v>
      </c>
      <c r="AL236" s="175" t="s">
        <v>183</v>
      </c>
      <c r="AM236" s="175" t="s">
        <v>183</v>
      </c>
      <c r="AN236" s="175"/>
      <c r="AO236" s="175"/>
      <c r="AP236" s="175"/>
      <c r="AQ236" s="11"/>
      <c r="AR236" s="18" t="str">
        <f t="shared" si="3"/>
        <v/>
      </c>
    </row>
    <row r="237" spans="1:44" ht="20.5" customHeight="1">
      <c r="A237" s="11" t="str">
        <f>IF(F237="","",F237&amp;"_"&amp;COUNTIF($F$9:F237,F237))</f>
        <v>11_6</v>
      </c>
      <c r="B237" s="135">
        <f>IF(STUDATA!B234="","",STUDATA!B234)</f>
        <v>229</v>
      </c>
      <c r="C237" s="136" t="str">
        <f>IF(STUDATA!E234="","",STUDATA!E234)</f>
        <v>abc229</v>
      </c>
      <c r="D237" s="136" t="str">
        <f>IF(STUDATA!F234="","",STUDATA!F234)</f>
        <v>xyz229</v>
      </c>
      <c r="E237" s="136" t="str">
        <f>IF(STUDATA!G234="","",STUDATA!G234)</f>
        <v>F</v>
      </c>
      <c r="F237" s="136">
        <f>IF(STUDATA!C234="","",STUDATA!C234)</f>
        <v>11</v>
      </c>
      <c r="G237" s="137" t="s">
        <v>183</v>
      </c>
      <c r="H237" s="137" t="s">
        <v>335</v>
      </c>
      <c r="I237" s="137" t="s">
        <v>335</v>
      </c>
      <c r="J237" s="137" t="s">
        <v>335</v>
      </c>
      <c r="K237" s="137" t="s">
        <v>183</v>
      </c>
      <c r="L237" s="137"/>
      <c r="M237" s="137"/>
      <c r="N237" s="137"/>
      <c r="O237" s="137"/>
      <c r="P237" s="137"/>
      <c r="Q237" s="137" t="s">
        <v>335</v>
      </c>
      <c r="R237" s="137" t="s">
        <v>335</v>
      </c>
      <c r="S237" s="137"/>
      <c r="T237" s="141" t="s">
        <v>388</v>
      </c>
      <c r="U237" s="141" t="s">
        <v>388</v>
      </c>
      <c r="V237" s="139"/>
      <c r="W237" s="139"/>
      <c r="X237" s="139"/>
      <c r="Y237" s="139" t="s">
        <v>388</v>
      </c>
      <c r="Z237" s="139" t="s">
        <v>388</v>
      </c>
      <c r="AA237" s="139"/>
      <c r="AB237" s="139"/>
      <c r="AC237" s="139"/>
      <c r="AD237" s="137"/>
      <c r="AE237" s="137"/>
      <c r="AF237" s="137"/>
      <c r="AG237" s="137"/>
      <c r="AH237" s="137"/>
      <c r="AI237" s="167" t="s">
        <v>183</v>
      </c>
      <c r="AJ237" s="175"/>
      <c r="AK237" s="175" t="s">
        <v>335</v>
      </c>
      <c r="AL237" s="175" t="s">
        <v>183</v>
      </c>
      <c r="AM237" s="175" t="s">
        <v>183</v>
      </c>
      <c r="AN237" s="175"/>
      <c r="AO237" s="175"/>
      <c r="AP237" s="175"/>
      <c r="AQ237" s="11"/>
      <c r="AR237" s="18" t="str">
        <f t="shared" si="3"/>
        <v/>
      </c>
    </row>
    <row r="238" spans="1:44" ht="20.5" customHeight="1">
      <c r="A238" s="11" t="str">
        <f>IF(F238="","",F238&amp;"_"&amp;COUNTIF($F$9:F238,F238))</f>
        <v>11_7</v>
      </c>
      <c r="B238" s="135">
        <f>IF(STUDATA!B235="","",STUDATA!B235)</f>
        <v>230</v>
      </c>
      <c r="C238" s="136" t="str">
        <f>IF(STUDATA!E235="","",STUDATA!E235)</f>
        <v>abc230</v>
      </c>
      <c r="D238" s="136" t="str">
        <f>IF(STUDATA!F235="","",STUDATA!F235)</f>
        <v>xyz230</v>
      </c>
      <c r="E238" s="136" t="str">
        <f>IF(STUDATA!G235="","",STUDATA!G235)</f>
        <v>F</v>
      </c>
      <c r="F238" s="136">
        <f>IF(STUDATA!C235="","",STUDATA!C235)</f>
        <v>11</v>
      </c>
      <c r="G238" s="137" t="s">
        <v>183</v>
      </c>
      <c r="H238" s="137" t="s">
        <v>335</v>
      </c>
      <c r="I238" s="137" t="s">
        <v>335</v>
      </c>
      <c r="J238" s="137" t="s">
        <v>335</v>
      </c>
      <c r="K238" s="137" t="s">
        <v>183</v>
      </c>
      <c r="L238" s="137"/>
      <c r="M238" s="137"/>
      <c r="N238" s="137"/>
      <c r="O238" s="137"/>
      <c r="P238" s="137"/>
      <c r="Q238" s="137" t="s">
        <v>335</v>
      </c>
      <c r="R238" s="137" t="s">
        <v>335</v>
      </c>
      <c r="S238" s="137"/>
      <c r="T238" s="141" t="s">
        <v>388</v>
      </c>
      <c r="U238" s="141" t="s">
        <v>388</v>
      </c>
      <c r="V238" s="139"/>
      <c r="W238" s="139"/>
      <c r="X238" s="139"/>
      <c r="Y238" s="139" t="s">
        <v>390</v>
      </c>
      <c r="Z238" s="139" t="s">
        <v>390</v>
      </c>
      <c r="AA238" s="139"/>
      <c r="AB238" s="139"/>
      <c r="AC238" s="139"/>
      <c r="AD238" s="137"/>
      <c r="AE238" s="137"/>
      <c r="AF238" s="137"/>
      <c r="AG238" s="137"/>
      <c r="AH238" s="137"/>
      <c r="AI238" s="167" t="s">
        <v>183</v>
      </c>
      <c r="AJ238" s="175"/>
      <c r="AK238" s="175" t="s">
        <v>335</v>
      </c>
      <c r="AL238" s="175" t="s">
        <v>183</v>
      </c>
      <c r="AM238" s="175" t="s">
        <v>183</v>
      </c>
      <c r="AN238" s="175"/>
      <c r="AO238" s="175"/>
      <c r="AP238" s="175"/>
      <c r="AQ238" s="11"/>
      <c r="AR238" s="18" t="str">
        <f t="shared" si="3"/>
        <v/>
      </c>
    </row>
    <row r="239" spans="1:44" ht="20.5" customHeight="1">
      <c r="A239" s="11" t="str">
        <f>IF(F239="","",F239&amp;"_"&amp;COUNTIF($F$9:F239,F239))</f>
        <v>11_8</v>
      </c>
      <c r="B239" s="135">
        <f>IF(STUDATA!B236="","",STUDATA!B236)</f>
        <v>231</v>
      </c>
      <c r="C239" s="136" t="str">
        <f>IF(STUDATA!E236="","",STUDATA!E236)</f>
        <v>abc231</v>
      </c>
      <c r="D239" s="136" t="str">
        <f>IF(STUDATA!F236="","",STUDATA!F236)</f>
        <v>xyz231</v>
      </c>
      <c r="E239" s="136" t="str">
        <f>IF(STUDATA!G236="","",STUDATA!G236)</f>
        <v>F</v>
      </c>
      <c r="F239" s="136">
        <f>IF(STUDATA!C236="","",STUDATA!C236)</f>
        <v>11</v>
      </c>
      <c r="G239" s="137" t="s">
        <v>183</v>
      </c>
      <c r="H239" s="137" t="s">
        <v>335</v>
      </c>
      <c r="I239" s="137" t="s">
        <v>335</v>
      </c>
      <c r="J239" s="137" t="s">
        <v>335</v>
      </c>
      <c r="K239" s="137" t="s">
        <v>335</v>
      </c>
      <c r="L239" s="137"/>
      <c r="M239" s="137"/>
      <c r="N239" s="137"/>
      <c r="O239" s="137"/>
      <c r="P239" s="137"/>
      <c r="Q239" s="137" t="s">
        <v>335</v>
      </c>
      <c r="R239" s="137" t="s">
        <v>335</v>
      </c>
      <c r="S239" s="137"/>
      <c r="T239" s="141" t="s">
        <v>388</v>
      </c>
      <c r="U239" s="141" t="s">
        <v>388</v>
      </c>
      <c r="V239" s="139"/>
      <c r="W239" s="139"/>
      <c r="X239" s="139"/>
      <c r="Y239" s="139"/>
      <c r="Z239" s="139"/>
      <c r="AA239" s="139"/>
      <c r="AB239" s="139"/>
      <c r="AC239" s="139"/>
      <c r="AD239" s="137"/>
      <c r="AE239" s="137"/>
      <c r="AF239" s="137"/>
      <c r="AG239" s="137"/>
      <c r="AH239" s="137"/>
      <c r="AI239" s="167" t="s">
        <v>183</v>
      </c>
      <c r="AJ239" s="175"/>
      <c r="AK239" s="175" t="s">
        <v>335</v>
      </c>
      <c r="AL239" s="175" t="s">
        <v>183</v>
      </c>
      <c r="AM239" s="175" t="s">
        <v>183</v>
      </c>
      <c r="AN239" s="175"/>
      <c r="AO239" s="175"/>
      <c r="AP239" s="175"/>
      <c r="AQ239" s="11"/>
      <c r="AR239" s="18" t="str">
        <f t="shared" si="3"/>
        <v/>
      </c>
    </row>
    <row r="240" spans="1:44" ht="20.5" customHeight="1">
      <c r="A240" s="11" t="str">
        <f>IF(F240="","",F240&amp;"_"&amp;COUNTIF($F$9:F240,F240))</f>
        <v>11_9</v>
      </c>
      <c r="B240" s="135">
        <f>IF(STUDATA!B237="","",STUDATA!B237)</f>
        <v>232</v>
      </c>
      <c r="C240" s="136" t="str">
        <f>IF(STUDATA!E237="","",STUDATA!E237)</f>
        <v>abc232</v>
      </c>
      <c r="D240" s="136" t="str">
        <f>IF(STUDATA!F237="","",STUDATA!F237)</f>
        <v>xyz232</v>
      </c>
      <c r="E240" s="136" t="str">
        <f>IF(STUDATA!G237="","",STUDATA!G237)</f>
        <v>F</v>
      </c>
      <c r="F240" s="136">
        <f>IF(STUDATA!C237="","",STUDATA!C237)</f>
        <v>11</v>
      </c>
      <c r="G240" s="137" t="s">
        <v>183</v>
      </c>
      <c r="H240" s="137" t="s">
        <v>335</v>
      </c>
      <c r="I240" s="137" t="s">
        <v>335</v>
      </c>
      <c r="J240" s="137" t="s">
        <v>335</v>
      </c>
      <c r="K240" s="137" t="s">
        <v>335</v>
      </c>
      <c r="L240" s="137"/>
      <c r="M240" s="137"/>
      <c r="N240" s="137"/>
      <c r="O240" s="137"/>
      <c r="P240" s="137"/>
      <c r="Q240" s="137" t="s">
        <v>335</v>
      </c>
      <c r="R240" s="137" t="s">
        <v>335</v>
      </c>
      <c r="S240" s="137"/>
      <c r="T240" s="141" t="s">
        <v>388</v>
      </c>
      <c r="U240" s="141" t="s">
        <v>388</v>
      </c>
      <c r="V240" s="139"/>
      <c r="W240" s="139"/>
      <c r="X240" s="139"/>
      <c r="Y240" s="139" t="s">
        <v>388</v>
      </c>
      <c r="Z240" s="139" t="s">
        <v>388</v>
      </c>
      <c r="AA240" s="139"/>
      <c r="AB240" s="139"/>
      <c r="AC240" s="139"/>
      <c r="AD240" s="137"/>
      <c r="AE240" s="137"/>
      <c r="AF240" s="137"/>
      <c r="AG240" s="137"/>
      <c r="AH240" s="137"/>
      <c r="AI240" s="167" t="s">
        <v>183</v>
      </c>
      <c r="AJ240" s="175"/>
      <c r="AK240" s="175" t="s">
        <v>335</v>
      </c>
      <c r="AL240" s="175" t="s">
        <v>183</v>
      </c>
      <c r="AM240" s="175" t="s">
        <v>183</v>
      </c>
      <c r="AN240" s="175"/>
      <c r="AO240" s="175"/>
      <c r="AP240" s="175"/>
      <c r="AQ240" s="11"/>
      <c r="AR240" s="18" t="str">
        <f t="shared" si="3"/>
        <v/>
      </c>
    </row>
    <row r="241" spans="1:44" ht="20.5" customHeight="1">
      <c r="A241" s="11" t="str">
        <f>IF(F241="","",F241&amp;"_"&amp;COUNTIF($F$9:F241,F241))</f>
        <v>11_10</v>
      </c>
      <c r="B241" s="135">
        <f>IF(STUDATA!B238="","",STUDATA!B238)</f>
        <v>233</v>
      </c>
      <c r="C241" s="136" t="str">
        <f>IF(STUDATA!E238="","",STUDATA!E238)</f>
        <v>abc233</v>
      </c>
      <c r="D241" s="136" t="str">
        <f>IF(STUDATA!F238="","",STUDATA!F238)</f>
        <v>xyz233</v>
      </c>
      <c r="E241" s="136" t="str">
        <f>IF(STUDATA!G238="","",STUDATA!G238)</f>
        <v>M</v>
      </c>
      <c r="F241" s="136">
        <f>IF(STUDATA!C238="","",STUDATA!C238)</f>
        <v>11</v>
      </c>
      <c r="G241" s="137" t="s">
        <v>183</v>
      </c>
      <c r="H241" s="137" t="s">
        <v>335</v>
      </c>
      <c r="I241" s="137" t="s">
        <v>335</v>
      </c>
      <c r="J241" s="137" t="s">
        <v>335</v>
      </c>
      <c r="K241" s="137" t="s">
        <v>335</v>
      </c>
      <c r="L241" s="137"/>
      <c r="M241" s="137"/>
      <c r="N241" s="137"/>
      <c r="O241" s="137"/>
      <c r="P241" s="137"/>
      <c r="Q241" s="137" t="s">
        <v>335</v>
      </c>
      <c r="R241" s="137" t="s">
        <v>335</v>
      </c>
      <c r="S241" s="137"/>
      <c r="T241" s="141" t="s">
        <v>388</v>
      </c>
      <c r="U241" s="141" t="s">
        <v>388</v>
      </c>
      <c r="V241" s="139"/>
      <c r="W241" s="139"/>
      <c r="X241" s="139"/>
      <c r="Y241" s="139"/>
      <c r="Z241" s="139"/>
      <c r="AA241" s="139"/>
      <c r="AB241" s="139"/>
      <c r="AC241" s="139"/>
      <c r="AD241" s="137"/>
      <c r="AE241" s="137"/>
      <c r="AF241" s="137"/>
      <c r="AG241" s="137"/>
      <c r="AH241" s="137"/>
      <c r="AI241" s="167" t="s">
        <v>183</v>
      </c>
      <c r="AJ241" s="175"/>
      <c r="AK241" s="175" t="s">
        <v>335</v>
      </c>
      <c r="AL241" s="175" t="s">
        <v>183</v>
      </c>
      <c r="AM241" s="175" t="s">
        <v>183</v>
      </c>
      <c r="AN241" s="175"/>
      <c r="AO241" s="175"/>
      <c r="AP241" s="175"/>
      <c r="AQ241" s="11"/>
      <c r="AR241" s="18" t="str">
        <f t="shared" si="3"/>
        <v/>
      </c>
    </row>
    <row r="242" spans="1:44" ht="20.5" customHeight="1">
      <c r="A242" s="11" t="str">
        <f>IF(F242="","",F242&amp;"_"&amp;COUNTIF($F$9:F242,F242))</f>
        <v>11_11</v>
      </c>
      <c r="B242" s="135">
        <f>IF(STUDATA!B239="","",STUDATA!B239)</f>
        <v>234</v>
      </c>
      <c r="C242" s="136" t="str">
        <f>IF(STUDATA!E239="","",STUDATA!E239)</f>
        <v>abc234</v>
      </c>
      <c r="D242" s="136" t="str">
        <f>IF(STUDATA!F239="","",STUDATA!F239)</f>
        <v>xyz234</v>
      </c>
      <c r="E242" s="136" t="str">
        <f>IF(STUDATA!G239="","",STUDATA!G239)</f>
        <v>F</v>
      </c>
      <c r="F242" s="136">
        <f>IF(STUDATA!C239="","",STUDATA!C239)</f>
        <v>11</v>
      </c>
      <c r="G242" s="137" t="s">
        <v>183</v>
      </c>
      <c r="H242" s="137" t="s">
        <v>335</v>
      </c>
      <c r="I242" s="137" t="s">
        <v>335</v>
      </c>
      <c r="J242" s="137" t="s">
        <v>335</v>
      </c>
      <c r="K242" s="137" t="s">
        <v>335</v>
      </c>
      <c r="L242" s="137"/>
      <c r="M242" s="137"/>
      <c r="N242" s="137"/>
      <c r="O242" s="137"/>
      <c r="P242" s="137"/>
      <c r="Q242" s="137" t="s">
        <v>335</v>
      </c>
      <c r="R242" s="137" t="s">
        <v>335</v>
      </c>
      <c r="S242" s="137"/>
      <c r="T242" s="141" t="s">
        <v>388</v>
      </c>
      <c r="U242" s="141" t="s">
        <v>388</v>
      </c>
      <c r="V242" s="139"/>
      <c r="W242" s="139"/>
      <c r="X242" s="139"/>
      <c r="Y242" s="139" t="s">
        <v>388</v>
      </c>
      <c r="Z242" s="139" t="s">
        <v>388</v>
      </c>
      <c r="AA242" s="139"/>
      <c r="AB242" s="139"/>
      <c r="AC242" s="139"/>
      <c r="AD242" s="137"/>
      <c r="AE242" s="137"/>
      <c r="AF242" s="137"/>
      <c r="AG242" s="137"/>
      <c r="AH242" s="137"/>
      <c r="AI242" s="167" t="s">
        <v>183</v>
      </c>
      <c r="AJ242" s="175"/>
      <c r="AK242" s="175" t="s">
        <v>335</v>
      </c>
      <c r="AL242" s="175" t="s">
        <v>183</v>
      </c>
      <c r="AM242" s="175" t="s">
        <v>183</v>
      </c>
      <c r="AN242" s="175"/>
      <c r="AO242" s="175"/>
      <c r="AP242" s="175"/>
      <c r="AQ242" s="11"/>
      <c r="AR242" s="18" t="str">
        <f t="shared" si="3"/>
        <v/>
      </c>
    </row>
    <row r="243" spans="1:44" ht="20.5" customHeight="1">
      <c r="A243" s="11" t="str">
        <f>IF(F243="","",F243&amp;"_"&amp;COUNTIF($F$9:F243,F243))</f>
        <v>11_12</v>
      </c>
      <c r="B243" s="135">
        <f>IF(STUDATA!B240="","",STUDATA!B240)</f>
        <v>235</v>
      </c>
      <c r="C243" s="136" t="str">
        <f>IF(STUDATA!E240="","",STUDATA!E240)</f>
        <v>abc235</v>
      </c>
      <c r="D243" s="136" t="str">
        <f>IF(STUDATA!F240="","",STUDATA!F240)</f>
        <v>xyz235</v>
      </c>
      <c r="E243" s="136" t="str">
        <f>IF(STUDATA!G240="","",STUDATA!G240)</f>
        <v>F</v>
      </c>
      <c r="F243" s="136">
        <f>IF(STUDATA!C240="","",STUDATA!C240)</f>
        <v>11</v>
      </c>
      <c r="G243" s="137" t="s">
        <v>183</v>
      </c>
      <c r="H243" s="137" t="s">
        <v>335</v>
      </c>
      <c r="I243" s="137" t="s">
        <v>335</v>
      </c>
      <c r="J243" s="137" t="s">
        <v>335</v>
      </c>
      <c r="K243" s="137" t="s">
        <v>183</v>
      </c>
      <c r="L243" s="137"/>
      <c r="M243" s="137"/>
      <c r="N243" s="137"/>
      <c r="O243" s="137"/>
      <c r="P243" s="137"/>
      <c r="Q243" s="137" t="s">
        <v>335</v>
      </c>
      <c r="R243" s="137" t="s">
        <v>335</v>
      </c>
      <c r="S243" s="137"/>
      <c r="T243" s="141" t="s">
        <v>388</v>
      </c>
      <c r="U243" s="141" t="s">
        <v>388</v>
      </c>
      <c r="V243" s="139"/>
      <c r="W243" s="139"/>
      <c r="X243" s="139"/>
      <c r="Y243" s="139" t="s">
        <v>390</v>
      </c>
      <c r="Z243" s="139" t="s">
        <v>390</v>
      </c>
      <c r="AA243" s="139"/>
      <c r="AB243" s="139"/>
      <c r="AC243" s="139"/>
      <c r="AD243" s="137"/>
      <c r="AE243" s="137"/>
      <c r="AF243" s="137"/>
      <c r="AG243" s="137"/>
      <c r="AH243" s="137"/>
      <c r="AI243" s="167" t="s">
        <v>183</v>
      </c>
      <c r="AJ243" s="175"/>
      <c r="AK243" s="175" t="s">
        <v>335</v>
      </c>
      <c r="AL243" s="175" t="s">
        <v>183</v>
      </c>
      <c r="AM243" s="175" t="s">
        <v>183</v>
      </c>
      <c r="AN243" s="175"/>
      <c r="AO243" s="175"/>
      <c r="AP243" s="175"/>
      <c r="AQ243" s="11"/>
      <c r="AR243" s="18" t="str">
        <f t="shared" si="3"/>
        <v/>
      </c>
    </row>
    <row r="244" spans="1:44" ht="20.5" customHeight="1">
      <c r="A244" s="11" t="str">
        <f>IF(F244="","",F244&amp;"_"&amp;COUNTIF($F$9:F244,F244))</f>
        <v>11_13</v>
      </c>
      <c r="B244" s="135">
        <f>IF(STUDATA!B241="","",STUDATA!B241)</f>
        <v>236</v>
      </c>
      <c r="C244" s="136" t="str">
        <f>IF(STUDATA!E241="","",STUDATA!E241)</f>
        <v>abc236</v>
      </c>
      <c r="D244" s="136" t="str">
        <f>IF(STUDATA!F241="","",STUDATA!F241)</f>
        <v>xyz236</v>
      </c>
      <c r="E244" s="136" t="str">
        <f>IF(STUDATA!G241="","",STUDATA!G241)</f>
        <v>F</v>
      </c>
      <c r="F244" s="136">
        <f>IF(STUDATA!C241="","",STUDATA!C241)</f>
        <v>11</v>
      </c>
      <c r="G244" s="137" t="s">
        <v>183</v>
      </c>
      <c r="H244" s="137" t="s">
        <v>335</v>
      </c>
      <c r="I244" s="137" t="s">
        <v>335</v>
      </c>
      <c r="J244" s="137" t="s">
        <v>335</v>
      </c>
      <c r="K244" s="137" t="s">
        <v>335</v>
      </c>
      <c r="L244" s="137"/>
      <c r="M244" s="137"/>
      <c r="N244" s="137"/>
      <c r="O244" s="137"/>
      <c r="P244" s="137"/>
      <c r="Q244" s="137" t="s">
        <v>335</v>
      </c>
      <c r="R244" s="137" t="s">
        <v>335</v>
      </c>
      <c r="S244" s="137"/>
      <c r="T244" s="141" t="s">
        <v>388</v>
      </c>
      <c r="U244" s="141" t="s">
        <v>388</v>
      </c>
      <c r="V244" s="139"/>
      <c r="W244" s="139"/>
      <c r="X244" s="139"/>
      <c r="Y244" s="139" t="s">
        <v>388</v>
      </c>
      <c r="Z244" s="139" t="s">
        <v>388</v>
      </c>
      <c r="AA244" s="139"/>
      <c r="AB244" s="139"/>
      <c r="AC244" s="139"/>
      <c r="AD244" s="137"/>
      <c r="AE244" s="137"/>
      <c r="AF244" s="137"/>
      <c r="AG244" s="137"/>
      <c r="AH244" s="137"/>
      <c r="AI244" s="167" t="s">
        <v>183</v>
      </c>
      <c r="AJ244" s="175"/>
      <c r="AK244" s="175" t="s">
        <v>335</v>
      </c>
      <c r="AL244" s="175" t="s">
        <v>183</v>
      </c>
      <c r="AM244" s="175" t="s">
        <v>183</v>
      </c>
      <c r="AN244" s="175"/>
      <c r="AO244" s="175"/>
      <c r="AP244" s="175"/>
      <c r="AQ244" s="11"/>
      <c r="AR244" s="18" t="str">
        <f t="shared" si="3"/>
        <v/>
      </c>
    </row>
    <row r="245" spans="1:44" ht="20.5" customHeight="1">
      <c r="A245" s="11" t="str">
        <f>IF(F245="","",F245&amp;"_"&amp;COUNTIF($F$9:F245,F245))</f>
        <v>11_14</v>
      </c>
      <c r="B245" s="135">
        <f>IF(STUDATA!B242="","",STUDATA!B242)</f>
        <v>237</v>
      </c>
      <c r="C245" s="136" t="str">
        <f>IF(STUDATA!E242="","",STUDATA!E242)</f>
        <v>abc237</v>
      </c>
      <c r="D245" s="136" t="str">
        <f>IF(STUDATA!F242="","",STUDATA!F242)</f>
        <v>xyz237</v>
      </c>
      <c r="E245" s="136" t="str">
        <f>IF(STUDATA!G242="","",STUDATA!G242)</f>
        <v>F</v>
      </c>
      <c r="F245" s="136">
        <f>IF(STUDATA!C242="","",STUDATA!C242)</f>
        <v>11</v>
      </c>
      <c r="G245" s="137" t="s">
        <v>183</v>
      </c>
      <c r="H245" s="137" t="s">
        <v>335</v>
      </c>
      <c r="I245" s="137" t="s">
        <v>335</v>
      </c>
      <c r="J245" s="137" t="s">
        <v>335</v>
      </c>
      <c r="K245" s="137" t="s">
        <v>183</v>
      </c>
      <c r="L245" s="137"/>
      <c r="M245" s="137"/>
      <c r="N245" s="137"/>
      <c r="O245" s="137"/>
      <c r="P245" s="137"/>
      <c r="Q245" s="137" t="s">
        <v>335</v>
      </c>
      <c r="R245" s="137" t="s">
        <v>335</v>
      </c>
      <c r="S245" s="137"/>
      <c r="T245" s="141" t="s">
        <v>388</v>
      </c>
      <c r="U245" s="141" t="s">
        <v>388</v>
      </c>
      <c r="V245" s="139"/>
      <c r="W245" s="139"/>
      <c r="X245" s="139"/>
      <c r="Y245" s="139" t="s">
        <v>388</v>
      </c>
      <c r="Z245" s="139" t="s">
        <v>388</v>
      </c>
      <c r="AA245" s="139"/>
      <c r="AB245" s="139"/>
      <c r="AC245" s="139"/>
      <c r="AD245" s="137"/>
      <c r="AE245" s="137"/>
      <c r="AF245" s="137"/>
      <c r="AG245" s="137"/>
      <c r="AH245" s="137"/>
      <c r="AI245" s="167" t="s">
        <v>183</v>
      </c>
      <c r="AJ245" s="175"/>
      <c r="AK245" s="175" t="s">
        <v>335</v>
      </c>
      <c r="AL245" s="175" t="s">
        <v>183</v>
      </c>
      <c r="AM245" s="175" t="s">
        <v>183</v>
      </c>
      <c r="AN245" s="175"/>
      <c r="AO245" s="175"/>
      <c r="AP245" s="175"/>
      <c r="AQ245" s="11"/>
      <c r="AR245" s="18" t="str">
        <f t="shared" si="3"/>
        <v/>
      </c>
    </row>
    <row r="246" spans="1:44" ht="20.5" customHeight="1">
      <c r="A246" s="11" t="str">
        <f>IF(F246="","",F246&amp;"_"&amp;COUNTIF($F$9:F246,F246))</f>
        <v>11_15</v>
      </c>
      <c r="B246" s="135">
        <f>IF(STUDATA!B243="","",STUDATA!B243)</f>
        <v>238</v>
      </c>
      <c r="C246" s="136" t="str">
        <f>IF(STUDATA!E243="","",STUDATA!E243)</f>
        <v>abc238</v>
      </c>
      <c r="D246" s="136" t="str">
        <f>IF(STUDATA!F243="","",STUDATA!F243)</f>
        <v>xyz238</v>
      </c>
      <c r="E246" s="136" t="str">
        <f>IF(STUDATA!G243="","",STUDATA!G243)</f>
        <v>F</v>
      </c>
      <c r="F246" s="136">
        <f>IF(STUDATA!C243="","",STUDATA!C243)</f>
        <v>11</v>
      </c>
      <c r="G246" s="137" t="s">
        <v>183</v>
      </c>
      <c r="H246" s="137" t="s">
        <v>335</v>
      </c>
      <c r="I246" s="137" t="s">
        <v>335</v>
      </c>
      <c r="J246" s="137" t="s">
        <v>335</v>
      </c>
      <c r="K246" s="137" t="s">
        <v>183</v>
      </c>
      <c r="L246" s="137"/>
      <c r="M246" s="137"/>
      <c r="N246" s="137"/>
      <c r="O246" s="137"/>
      <c r="P246" s="137"/>
      <c r="Q246" s="137" t="s">
        <v>335</v>
      </c>
      <c r="R246" s="137" t="s">
        <v>335</v>
      </c>
      <c r="S246" s="137"/>
      <c r="T246" s="141" t="s">
        <v>388</v>
      </c>
      <c r="U246" s="141" t="s">
        <v>388</v>
      </c>
      <c r="V246" s="139"/>
      <c r="W246" s="139"/>
      <c r="X246" s="139"/>
      <c r="Y246" s="139" t="s">
        <v>390</v>
      </c>
      <c r="Z246" s="139" t="s">
        <v>390</v>
      </c>
      <c r="AA246" s="139"/>
      <c r="AB246" s="139"/>
      <c r="AC246" s="139"/>
      <c r="AD246" s="137"/>
      <c r="AE246" s="137"/>
      <c r="AF246" s="137"/>
      <c r="AG246" s="137"/>
      <c r="AH246" s="137"/>
      <c r="AI246" s="167" t="s">
        <v>183</v>
      </c>
      <c r="AJ246" s="175"/>
      <c r="AK246" s="175" t="s">
        <v>335</v>
      </c>
      <c r="AL246" s="175" t="s">
        <v>183</v>
      </c>
      <c r="AM246" s="175" t="s">
        <v>183</v>
      </c>
      <c r="AN246" s="175"/>
      <c r="AO246" s="175"/>
      <c r="AP246" s="175"/>
      <c r="AQ246" s="11"/>
      <c r="AR246" s="18" t="str">
        <f t="shared" si="3"/>
        <v/>
      </c>
    </row>
    <row r="247" spans="1:44" ht="20.5" customHeight="1">
      <c r="A247" s="11" t="str">
        <f>IF(F247="","",F247&amp;"_"&amp;COUNTIF($F$9:F247,F247))</f>
        <v>11_16</v>
      </c>
      <c r="B247" s="135">
        <f>IF(STUDATA!B244="","",STUDATA!B244)</f>
        <v>239</v>
      </c>
      <c r="C247" s="136" t="str">
        <f>IF(STUDATA!E244="","",STUDATA!E244)</f>
        <v>abc239</v>
      </c>
      <c r="D247" s="136" t="str">
        <f>IF(STUDATA!F244="","",STUDATA!F244)</f>
        <v>xyz239</v>
      </c>
      <c r="E247" s="136" t="str">
        <f>IF(STUDATA!G244="","",STUDATA!G244)</f>
        <v>M</v>
      </c>
      <c r="F247" s="136">
        <f>IF(STUDATA!C244="","",STUDATA!C244)</f>
        <v>11</v>
      </c>
      <c r="G247" s="137" t="s">
        <v>183</v>
      </c>
      <c r="H247" s="137" t="s">
        <v>335</v>
      </c>
      <c r="I247" s="137" t="s">
        <v>335</v>
      </c>
      <c r="J247" s="137" t="s">
        <v>335</v>
      </c>
      <c r="K247" s="137" t="s">
        <v>183</v>
      </c>
      <c r="L247" s="137"/>
      <c r="M247" s="137"/>
      <c r="N247" s="137"/>
      <c r="O247" s="137"/>
      <c r="P247" s="137"/>
      <c r="Q247" s="137" t="s">
        <v>335</v>
      </c>
      <c r="R247" s="137" t="s">
        <v>335</v>
      </c>
      <c r="S247" s="137"/>
      <c r="T247" s="141" t="s">
        <v>388</v>
      </c>
      <c r="U247" s="141" t="s">
        <v>388</v>
      </c>
      <c r="V247" s="139"/>
      <c r="W247" s="139"/>
      <c r="X247" s="139"/>
      <c r="Y247" s="139" t="s">
        <v>388</v>
      </c>
      <c r="Z247" s="139" t="s">
        <v>388</v>
      </c>
      <c r="AA247" s="139"/>
      <c r="AB247" s="139"/>
      <c r="AC247" s="139"/>
      <c r="AD247" s="137"/>
      <c r="AE247" s="137"/>
      <c r="AF247" s="137"/>
      <c r="AG247" s="137"/>
      <c r="AH247" s="137"/>
      <c r="AI247" s="167" t="s">
        <v>183</v>
      </c>
      <c r="AJ247" s="175"/>
      <c r="AK247" s="175" t="s">
        <v>335</v>
      </c>
      <c r="AL247" s="175" t="s">
        <v>183</v>
      </c>
      <c r="AM247" s="175" t="s">
        <v>183</v>
      </c>
      <c r="AN247" s="175"/>
      <c r="AO247" s="175"/>
      <c r="AP247" s="175"/>
      <c r="AQ247" s="11"/>
      <c r="AR247" s="18" t="str">
        <f t="shared" si="3"/>
        <v/>
      </c>
    </row>
    <row r="248" spans="1:44" ht="20.5" customHeight="1">
      <c r="A248" s="11" t="str">
        <f>IF(F248="","",F248&amp;"_"&amp;COUNTIF($F$9:F248,F248))</f>
        <v>11_17</v>
      </c>
      <c r="B248" s="135">
        <f>IF(STUDATA!B245="","",STUDATA!B245)</f>
        <v>240</v>
      </c>
      <c r="C248" s="136" t="str">
        <f>IF(STUDATA!E245="","",STUDATA!E245)</f>
        <v>abc240</v>
      </c>
      <c r="D248" s="136" t="str">
        <f>IF(STUDATA!F245="","",STUDATA!F245)</f>
        <v>xyz240</v>
      </c>
      <c r="E248" s="136" t="str">
        <f>IF(STUDATA!G245="","",STUDATA!G245)</f>
        <v>M</v>
      </c>
      <c r="F248" s="136">
        <f>IF(STUDATA!C245="","",STUDATA!C245)</f>
        <v>11</v>
      </c>
      <c r="G248" s="137" t="s">
        <v>183</v>
      </c>
      <c r="H248" s="137" t="s">
        <v>335</v>
      </c>
      <c r="I248" s="137" t="s">
        <v>335</v>
      </c>
      <c r="J248" s="137" t="s">
        <v>335</v>
      </c>
      <c r="K248" s="137" t="s">
        <v>183</v>
      </c>
      <c r="L248" s="137"/>
      <c r="M248" s="137"/>
      <c r="N248" s="137"/>
      <c r="O248" s="137"/>
      <c r="P248" s="137"/>
      <c r="Q248" s="137" t="s">
        <v>335</v>
      </c>
      <c r="R248" s="137" t="s">
        <v>335</v>
      </c>
      <c r="S248" s="137"/>
      <c r="T248" s="141" t="s">
        <v>388</v>
      </c>
      <c r="U248" s="141" t="s">
        <v>388</v>
      </c>
      <c r="V248" s="139"/>
      <c r="W248" s="139"/>
      <c r="X248" s="139"/>
      <c r="Y248" s="139" t="s">
        <v>388</v>
      </c>
      <c r="Z248" s="139" t="s">
        <v>388</v>
      </c>
      <c r="AA248" s="139"/>
      <c r="AB248" s="139"/>
      <c r="AC248" s="139"/>
      <c r="AD248" s="137"/>
      <c r="AE248" s="137"/>
      <c r="AF248" s="137"/>
      <c r="AG248" s="137"/>
      <c r="AH248" s="137"/>
      <c r="AI248" s="167" t="s">
        <v>183</v>
      </c>
      <c r="AJ248" s="175"/>
      <c r="AK248" s="175" t="s">
        <v>335</v>
      </c>
      <c r="AL248" s="175" t="s">
        <v>183</v>
      </c>
      <c r="AM248" s="175" t="s">
        <v>183</v>
      </c>
      <c r="AN248" s="175"/>
      <c r="AO248" s="175"/>
      <c r="AP248" s="175"/>
      <c r="AQ248" s="11"/>
      <c r="AR248" s="18" t="str">
        <f t="shared" si="3"/>
        <v/>
      </c>
    </row>
    <row r="249" spans="1:44" ht="20.5" customHeight="1">
      <c r="A249" s="11" t="str">
        <f>IF(F249="","",F249&amp;"_"&amp;COUNTIF($F$9:F249,F249))</f>
        <v>11_18</v>
      </c>
      <c r="B249" s="135">
        <f>IF(STUDATA!B246="","",STUDATA!B246)</f>
        <v>241</v>
      </c>
      <c r="C249" s="136" t="str">
        <f>IF(STUDATA!E246="","",STUDATA!E246)</f>
        <v>abc241</v>
      </c>
      <c r="D249" s="136" t="str">
        <f>IF(STUDATA!F246="","",STUDATA!F246)</f>
        <v>xyz241</v>
      </c>
      <c r="E249" s="136" t="str">
        <f>IF(STUDATA!G246="","",STUDATA!G246)</f>
        <v>M</v>
      </c>
      <c r="F249" s="136">
        <f>IF(STUDATA!C246="","",STUDATA!C246)</f>
        <v>11</v>
      </c>
      <c r="G249" s="137" t="s">
        <v>183</v>
      </c>
      <c r="H249" s="137" t="s">
        <v>335</v>
      </c>
      <c r="I249" s="137" t="s">
        <v>335</v>
      </c>
      <c r="J249" s="137" t="s">
        <v>335</v>
      </c>
      <c r="K249" s="137" t="s">
        <v>183</v>
      </c>
      <c r="L249" s="137"/>
      <c r="M249" s="137"/>
      <c r="N249" s="137"/>
      <c r="O249" s="137"/>
      <c r="P249" s="137"/>
      <c r="Q249" s="137" t="s">
        <v>335</v>
      </c>
      <c r="R249" s="137" t="s">
        <v>335</v>
      </c>
      <c r="S249" s="137"/>
      <c r="T249" s="141" t="s">
        <v>388</v>
      </c>
      <c r="U249" s="141" t="s">
        <v>388</v>
      </c>
      <c r="V249" s="139"/>
      <c r="W249" s="139"/>
      <c r="X249" s="139"/>
      <c r="Y249" s="139" t="s">
        <v>388</v>
      </c>
      <c r="Z249" s="139" t="s">
        <v>388</v>
      </c>
      <c r="AA249" s="139"/>
      <c r="AB249" s="139"/>
      <c r="AC249" s="139"/>
      <c r="AD249" s="137"/>
      <c r="AE249" s="137"/>
      <c r="AF249" s="137"/>
      <c r="AG249" s="137"/>
      <c r="AH249" s="137"/>
      <c r="AI249" s="167" t="s">
        <v>183</v>
      </c>
      <c r="AJ249" s="175"/>
      <c r="AK249" s="175" t="s">
        <v>335</v>
      </c>
      <c r="AL249" s="175" t="s">
        <v>183</v>
      </c>
      <c r="AM249" s="175" t="s">
        <v>183</v>
      </c>
      <c r="AN249" s="175"/>
      <c r="AO249" s="175"/>
      <c r="AP249" s="175"/>
      <c r="AQ249" s="11"/>
      <c r="AR249" s="18" t="str">
        <f t="shared" si="3"/>
        <v/>
      </c>
    </row>
    <row r="250" spans="1:44" ht="20.5" customHeight="1">
      <c r="A250" s="11" t="str">
        <f>IF(F250="","",F250&amp;"_"&amp;COUNTIF($F$9:F250,F250))</f>
        <v>11_19</v>
      </c>
      <c r="B250" s="135">
        <f>IF(STUDATA!B247="","",STUDATA!B247)</f>
        <v>242</v>
      </c>
      <c r="C250" s="136" t="str">
        <f>IF(STUDATA!E247="","",STUDATA!E247)</f>
        <v>abc242</v>
      </c>
      <c r="D250" s="136" t="str">
        <f>IF(STUDATA!F247="","",STUDATA!F247)</f>
        <v>xyz242</v>
      </c>
      <c r="E250" s="136" t="str">
        <f>IF(STUDATA!G247="","",STUDATA!G247)</f>
        <v>M</v>
      </c>
      <c r="F250" s="136">
        <f>IF(STUDATA!C247="","",STUDATA!C247)</f>
        <v>11</v>
      </c>
      <c r="G250" s="137" t="s">
        <v>183</v>
      </c>
      <c r="H250" s="137" t="s">
        <v>335</v>
      </c>
      <c r="I250" s="137" t="s">
        <v>335</v>
      </c>
      <c r="J250" s="137" t="s">
        <v>335</v>
      </c>
      <c r="K250" s="137" t="s">
        <v>183</v>
      </c>
      <c r="L250" s="137"/>
      <c r="M250" s="137"/>
      <c r="N250" s="137"/>
      <c r="O250" s="137"/>
      <c r="P250" s="137"/>
      <c r="Q250" s="137" t="s">
        <v>335</v>
      </c>
      <c r="R250" s="137" t="s">
        <v>335</v>
      </c>
      <c r="S250" s="137"/>
      <c r="T250" s="141" t="s">
        <v>388</v>
      </c>
      <c r="U250" s="141" t="s">
        <v>388</v>
      </c>
      <c r="V250" s="139"/>
      <c r="W250" s="139"/>
      <c r="X250" s="139"/>
      <c r="Y250" s="139" t="s">
        <v>388</v>
      </c>
      <c r="Z250" s="139" t="s">
        <v>388</v>
      </c>
      <c r="AA250" s="139"/>
      <c r="AB250" s="139"/>
      <c r="AC250" s="139"/>
      <c r="AD250" s="137"/>
      <c r="AE250" s="137"/>
      <c r="AF250" s="137"/>
      <c r="AG250" s="137"/>
      <c r="AH250" s="137"/>
      <c r="AI250" s="167" t="s">
        <v>183</v>
      </c>
      <c r="AJ250" s="175"/>
      <c r="AK250" s="175" t="s">
        <v>335</v>
      </c>
      <c r="AL250" s="175" t="s">
        <v>183</v>
      </c>
      <c r="AM250" s="175" t="s">
        <v>183</v>
      </c>
      <c r="AN250" s="175"/>
      <c r="AO250" s="175"/>
      <c r="AP250" s="175"/>
      <c r="AQ250" s="11"/>
      <c r="AR250" s="18" t="str">
        <f t="shared" si="3"/>
        <v/>
      </c>
    </row>
    <row r="251" spans="1:44" ht="20.5" customHeight="1">
      <c r="A251" s="11" t="str">
        <f>IF(F251="","",F251&amp;"_"&amp;COUNTIF($F$9:F251,F251))</f>
        <v>11_20</v>
      </c>
      <c r="B251" s="135">
        <f>IF(STUDATA!B248="","",STUDATA!B248)</f>
        <v>243</v>
      </c>
      <c r="C251" s="136" t="str">
        <f>IF(STUDATA!E248="","",STUDATA!E248)</f>
        <v>abc243</v>
      </c>
      <c r="D251" s="136" t="str">
        <f>IF(STUDATA!F248="","",STUDATA!F248)</f>
        <v>xyz243</v>
      </c>
      <c r="E251" s="136" t="str">
        <f>IF(STUDATA!G248="","",STUDATA!G248)</f>
        <v>F</v>
      </c>
      <c r="F251" s="136">
        <f>IF(STUDATA!C248="","",STUDATA!C248)</f>
        <v>11</v>
      </c>
      <c r="G251" s="137" t="s">
        <v>183</v>
      </c>
      <c r="H251" s="137" t="s">
        <v>335</v>
      </c>
      <c r="I251" s="137" t="s">
        <v>335</v>
      </c>
      <c r="J251" s="137" t="s">
        <v>335</v>
      </c>
      <c r="K251" s="137" t="s">
        <v>335</v>
      </c>
      <c r="L251" s="137"/>
      <c r="M251" s="137"/>
      <c r="N251" s="137"/>
      <c r="O251" s="137"/>
      <c r="P251" s="137"/>
      <c r="Q251" s="137" t="s">
        <v>335</v>
      </c>
      <c r="R251" s="137" t="s">
        <v>335</v>
      </c>
      <c r="S251" s="137"/>
      <c r="T251" s="141" t="s">
        <v>388</v>
      </c>
      <c r="U251" s="141" t="s">
        <v>388</v>
      </c>
      <c r="V251" s="139"/>
      <c r="W251" s="139"/>
      <c r="X251" s="139"/>
      <c r="Y251" s="139" t="s">
        <v>388</v>
      </c>
      <c r="Z251" s="139" t="s">
        <v>388</v>
      </c>
      <c r="AA251" s="139"/>
      <c r="AB251" s="139"/>
      <c r="AC251" s="139"/>
      <c r="AD251" s="137"/>
      <c r="AE251" s="137"/>
      <c r="AF251" s="137"/>
      <c r="AG251" s="137"/>
      <c r="AH251" s="137"/>
      <c r="AI251" s="167" t="s">
        <v>183</v>
      </c>
      <c r="AJ251" s="175"/>
      <c r="AK251" s="175" t="s">
        <v>335</v>
      </c>
      <c r="AL251" s="175" t="s">
        <v>183</v>
      </c>
      <c r="AM251" s="175" t="s">
        <v>183</v>
      </c>
      <c r="AN251" s="175"/>
      <c r="AO251" s="175"/>
      <c r="AP251" s="175"/>
      <c r="AQ251" s="11"/>
      <c r="AR251" s="18" t="str">
        <f t="shared" si="3"/>
        <v/>
      </c>
    </row>
    <row r="252" spans="1:44" ht="20.5" customHeight="1">
      <c r="A252" s="11" t="str">
        <f>IF(F252="","",F252&amp;"_"&amp;COUNTIF($F$9:F252,F252))</f>
        <v>11_21</v>
      </c>
      <c r="B252" s="135">
        <f>IF(STUDATA!B249="","",STUDATA!B249)</f>
        <v>244</v>
      </c>
      <c r="C252" s="136" t="str">
        <f>IF(STUDATA!E249="","",STUDATA!E249)</f>
        <v>abc244</v>
      </c>
      <c r="D252" s="136" t="str">
        <f>IF(STUDATA!F249="","",STUDATA!F249)</f>
        <v>xyz244</v>
      </c>
      <c r="E252" s="136" t="str">
        <f>IF(STUDATA!G249="","",STUDATA!G249)</f>
        <v>F</v>
      </c>
      <c r="F252" s="136">
        <f>IF(STUDATA!C249="","",STUDATA!C249)</f>
        <v>11</v>
      </c>
      <c r="G252" s="137" t="s">
        <v>183</v>
      </c>
      <c r="H252" s="137" t="s">
        <v>335</v>
      </c>
      <c r="I252" s="137" t="s">
        <v>335</v>
      </c>
      <c r="J252" s="137" t="s">
        <v>335</v>
      </c>
      <c r="K252" s="137" t="s">
        <v>335</v>
      </c>
      <c r="L252" s="137"/>
      <c r="M252" s="137"/>
      <c r="N252" s="137"/>
      <c r="O252" s="137"/>
      <c r="P252" s="137"/>
      <c r="Q252" s="137" t="s">
        <v>335</v>
      </c>
      <c r="R252" s="137" t="s">
        <v>335</v>
      </c>
      <c r="S252" s="137"/>
      <c r="T252" s="141" t="s">
        <v>390</v>
      </c>
      <c r="U252" s="141" t="s">
        <v>390</v>
      </c>
      <c r="V252" s="139"/>
      <c r="W252" s="139"/>
      <c r="X252" s="139"/>
      <c r="Y252" s="139"/>
      <c r="Z252" s="139"/>
      <c r="AA252" s="139"/>
      <c r="AB252" s="139"/>
      <c r="AC252" s="139"/>
      <c r="AD252" s="137"/>
      <c r="AE252" s="137"/>
      <c r="AF252" s="137"/>
      <c r="AG252" s="137"/>
      <c r="AH252" s="137"/>
      <c r="AI252" s="167" t="s">
        <v>183</v>
      </c>
      <c r="AJ252" s="175"/>
      <c r="AK252" s="175" t="s">
        <v>335</v>
      </c>
      <c r="AL252" s="175" t="s">
        <v>183</v>
      </c>
      <c r="AM252" s="175" t="s">
        <v>183</v>
      </c>
      <c r="AN252" s="175"/>
      <c r="AO252" s="175"/>
      <c r="AP252" s="175"/>
      <c r="AQ252" s="11"/>
      <c r="AR252" s="18" t="str">
        <f t="shared" si="3"/>
        <v/>
      </c>
    </row>
    <row r="253" spans="1:44" ht="20.5" customHeight="1">
      <c r="A253" s="11" t="str">
        <f>IF(F253="","",F253&amp;"_"&amp;COUNTIF($F$9:F253,F253))</f>
        <v>11_22</v>
      </c>
      <c r="B253" s="135">
        <f>IF(STUDATA!B250="","",STUDATA!B250)</f>
        <v>245</v>
      </c>
      <c r="C253" s="136" t="str">
        <f>IF(STUDATA!E250="","",STUDATA!E250)</f>
        <v>abc245</v>
      </c>
      <c r="D253" s="136" t="str">
        <f>IF(STUDATA!F250="","",STUDATA!F250)</f>
        <v>xyz245</v>
      </c>
      <c r="E253" s="136" t="str">
        <f>IF(STUDATA!G250="","",STUDATA!G250)</f>
        <v>F</v>
      </c>
      <c r="F253" s="136">
        <f>IF(STUDATA!C250="","",STUDATA!C250)</f>
        <v>11</v>
      </c>
      <c r="G253" s="137" t="s">
        <v>183</v>
      </c>
      <c r="H253" s="137" t="s">
        <v>335</v>
      </c>
      <c r="I253" s="137" t="s">
        <v>335</v>
      </c>
      <c r="J253" s="137" t="s">
        <v>335</v>
      </c>
      <c r="K253" s="137" t="s">
        <v>183</v>
      </c>
      <c r="L253" s="137"/>
      <c r="M253" s="137"/>
      <c r="N253" s="137"/>
      <c r="O253" s="137"/>
      <c r="P253" s="137"/>
      <c r="Q253" s="137" t="s">
        <v>335</v>
      </c>
      <c r="R253" s="137" t="s">
        <v>335</v>
      </c>
      <c r="S253" s="137"/>
      <c r="T253" s="141" t="s">
        <v>388</v>
      </c>
      <c r="U253" s="141" t="s">
        <v>388</v>
      </c>
      <c r="V253" s="139"/>
      <c r="W253" s="139"/>
      <c r="X253" s="139"/>
      <c r="Y253" s="139" t="s">
        <v>390</v>
      </c>
      <c r="Z253" s="139" t="s">
        <v>390</v>
      </c>
      <c r="AA253" s="139"/>
      <c r="AB253" s="139"/>
      <c r="AC253" s="139"/>
      <c r="AD253" s="137"/>
      <c r="AE253" s="137"/>
      <c r="AF253" s="137"/>
      <c r="AG253" s="137"/>
      <c r="AH253" s="137"/>
      <c r="AI253" s="167" t="s">
        <v>183</v>
      </c>
      <c r="AJ253" s="175"/>
      <c r="AK253" s="175" t="s">
        <v>335</v>
      </c>
      <c r="AL253" s="175" t="s">
        <v>183</v>
      </c>
      <c r="AM253" s="175" t="s">
        <v>183</v>
      </c>
      <c r="AN253" s="175"/>
      <c r="AO253" s="175"/>
      <c r="AP253" s="175"/>
      <c r="AQ253" s="11"/>
      <c r="AR253" s="18" t="str">
        <f t="shared" si="3"/>
        <v/>
      </c>
    </row>
    <row r="254" spans="1:44" ht="20.5" customHeight="1">
      <c r="A254" s="11" t="str">
        <f>IF(F254="","",F254&amp;"_"&amp;COUNTIF($F$9:F254,F254))</f>
        <v>11_23</v>
      </c>
      <c r="B254" s="135">
        <f>IF(STUDATA!B251="","",STUDATA!B251)</f>
        <v>246</v>
      </c>
      <c r="C254" s="136" t="str">
        <f>IF(STUDATA!E251="","",STUDATA!E251)</f>
        <v>abc246</v>
      </c>
      <c r="D254" s="136" t="str">
        <f>IF(STUDATA!F251="","",STUDATA!F251)</f>
        <v>xyz246</v>
      </c>
      <c r="E254" s="136" t="str">
        <f>IF(STUDATA!G251="","",STUDATA!G251)</f>
        <v>F</v>
      </c>
      <c r="F254" s="136">
        <f>IF(STUDATA!C251="","",STUDATA!C251)</f>
        <v>11</v>
      </c>
      <c r="G254" s="137" t="s">
        <v>183</v>
      </c>
      <c r="H254" s="137" t="s">
        <v>335</v>
      </c>
      <c r="I254" s="137" t="s">
        <v>335</v>
      </c>
      <c r="J254" s="137" t="s">
        <v>335</v>
      </c>
      <c r="K254" s="137" t="s">
        <v>183</v>
      </c>
      <c r="L254" s="137"/>
      <c r="M254" s="137"/>
      <c r="N254" s="137"/>
      <c r="O254" s="137"/>
      <c r="P254" s="137"/>
      <c r="Q254" s="137" t="s">
        <v>335</v>
      </c>
      <c r="R254" s="137" t="s">
        <v>335</v>
      </c>
      <c r="S254" s="137"/>
      <c r="T254" s="141" t="s">
        <v>388</v>
      </c>
      <c r="U254" s="141" t="s">
        <v>388</v>
      </c>
      <c r="V254" s="139"/>
      <c r="W254" s="139"/>
      <c r="X254" s="139"/>
      <c r="Y254" s="139" t="s">
        <v>390</v>
      </c>
      <c r="Z254" s="139" t="s">
        <v>390</v>
      </c>
      <c r="AA254" s="139"/>
      <c r="AB254" s="139"/>
      <c r="AC254" s="139"/>
      <c r="AD254" s="137"/>
      <c r="AE254" s="137"/>
      <c r="AF254" s="137"/>
      <c r="AG254" s="137"/>
      <c r="AH254" s="137"/>
      <c r="AI254" s="167" t="s">
        <v>183</v>
      </c>
      <c r="AJ254" s="175"/>
      <c r="AK254" s="175" t="s">
        <v>335</v>
      </c>
      <c r="AL254" s="175" t="s">
        <v>183</v>
      </c>
      <c r="AM254" s="175" t="s">
        <v>183</v>
      </c>
      <c r="AN254" s="175"/>
      <c r="AO254" s="175"/>
      <c r="AP254" s="175"/>
      <c r="AQ254" s="11"/>
      <c r="AR254" s="18" t="str">
        <f t="shared" si="3"/>
        <v/>
      </c>
    </row>
    <row r="255" spans="1:44" ht="20.5" customHeight="1">
      <c r="A255" s="11" t="str">
        <f>IF(F255="","",F255&amp;"_"&amp;COUNTIF($F$9:F255,F255))</f>
        <v>11_24</v>
      </c>
      <c r="B255" s="135">
        <f>IF(STUDATA!B252="","",STUDATA!B252)</f>
        <v>247</v>
      </c>
      <c r="C255" s="136" t="str">
        <f>IF(STUDATA!E252="","",STUDATA!E252)</f>
        <v>abc247</v>
      </c>
      <c r="D255" s="136" t="str">
        <f>IF(STUDATA!F252="","",STUDATA!F252)</f>
        <v>xyz247</v>
      </c>
      <c r="E255" s="136" t="str">
        <f>IF(STUDATA!G252="","",STUDATA!G252)</f>
        <v>M</v>
      </c>
      <c r="F255" s="136">
        <f>IF(STUDATA!C252="","",STUDATA!C252)</f>
        <v>11</v>
      </c>
      <c r="G255" s="137" t="s">
        <v>183</v>
      </c>
      <c r="H255" s="137" t="s">
        <v>335</v>
      </c>
      <c r="I255" s="137" t="s">
        <v>335</v>
      </c>
      <c r="J255" s="137" t="s">
        <v>335</v>
      </c>
      <c r="K255" s="137" t="s">
        <v>183</v>
      </c>
      <c r="L255" s="137"/>
      <c r="M255" s="137"/>
      <c r="N255" s="137"/>
      <c r="O255" s="137"/>
      <c r="P255" s="137"/>
      <c r="Q255" s="137" t="s">
        <v>335</v>
      </c>
      <c r="R255" s="137" t="s">
        <v>335</v>
      </c>
      <c r="S255" s="137"/>
      <c r="T255" s="141" t="s">
        <v>388</v>
      </c>
      <c r="U255" s="141" t="s">
        <v>388</v>
      </c>
      <c r="V255" s="139"/>
      <c r="W255" s="139"/>
      <c r="X255" s="139"/>
      <c r="Y255" s="139" t="s">
        <v>388</v>
      </c>
      <c r="Z255" s="139" t="s">
        <v>388</v>
      </c>
      <c r="AA255" s="139"/>
      <c r="AB255" s="139"/>
      <c r="AC255" s="139"/>
      <c r="AD255" s="137"/>
      <c r="AE255" s="137"/>
      <c r="AF255" s="137"/>
      <c r="AG255" s="137"/>
      <c r="AH255" s="137"/>
      <c r="AI255" s="167" t="s">
        <v>183</v>
      </c>
      <c r="AJ255" s="175"/>
      <c r="AK255" s="175" t="s">
        <v>335</v>
      </c>
      <c r="AL255" s="175" t="s">
        <v>183</v>
      </c>
      <c r="AM255" s="175" t="s">
        <v>183</v>
      </c>
      <c r="AN255" s="175"/>
      <c r="AO255" s="175"/>
      <c r="AP255" s="175"/>
      <c r="AQ255" s="11"/>
      <c r="AR255" s="18" t="str">
        <f t="shared" si="3"/>
        <v/>
      </c>
    </row>
    <row r="256" spans="1:44" ht="20.5" customHeight="1">
      <c r="A256" s="11" t="str">
        <f>IF(F256="","",F256&amp;"_"&amp;COUNTIF($F$9:F256,F256))</f>
        <v>11_25</v>
      </c>
      <c r="B256" s="135">
        <f>IF(STUDATA!B253="","",STUDATA!B253)</f>
        <v>248</v>
      </c>
      <c r="C256" s="136" t="str">
        <f>IF(STUDATA!E253="","",STUDATA!E253)</f>
        <v>abc248</v>
      </c>
      <c r="D256" s="136" t="str">
        <f>IF(STUDATA!F253="","",STUDATA!F253)</f>
        <v>xyz248</v>
      </c>
      <c r="E256" s="136" t="str">
        <f>IF(STUDATA!G253="","",STUDATA!G253)</f>
        <v>M</v>
      </c>
      <c r="F256" s="136">
        <f>IF(STUDATA!C253="","",STUDATA!C253)</f>
        <v>11</v>
      </c>
      <c r="G256" s="137" t="s">
        <v>183</v>
      </c>
      <c r="H256" s="137" t="s">
        <v>335</v>
      </c>
      <c r="I256" s="137" t="s">
        <v>335</v>
      </c>
      <c r="J256" s="137" t="s">
        <v>335</v>
      </c>
      <c r="K256" s="137" t="s">
        <v>183</v>
      </c>
      <c r="L256" s="137"/>
      <c r="M256" s="137"/>
      <c r="N256" s="137"/>
      <c r="O256" s="137"/>
      <c r="P256" s="137"/>
      <c r="Q256" s="137" t="s">
        <v>335</v>
      </c>
      <c r="R256" s="137" t="s">
        <v>335</v>
      </c>
      <c r="S256" s="137"/>
      <c r="T256" s="141" t="s">
        <v>388</v>
      </c>
      <c r="U256" s="141" t="s">
        <v>388</v>
      </c>
      <c r="V256" s="139"/>
      <c r="W256" s="139"/>
      <c r="X256" s="139"/>
      <c r="Y256" s="139" t="s">
        <v>390</v>
      </c>
      <c r="Z256" s="139" t="s">
        <v>390</v>
      </c>
      <c r="AA256" s="139"/>
      <c r="AB256" s="139"/>
      <c r="AC256" s="139"/>
      <c r="AD256" s="137"/>
      <c r="AE256" s="137"/>
      <c r="AF256" s="137"/>
      <c r="AG256" s="137"/>
      <c r="AH256" s="137"/>
      <c r="AI256" s="167" t="s">
        <v>183</v>
      </c>
      <c r="AJ256" s="175"/>
      <c r="AK256" s="175" t="s">
        <v>335</v>
      </c>
      <c r="AL256" s="175" t="s">
        <v>183</v>
      </c>
      <c r="AM256" s="175" t="s">
        <v>183</v>
      </c>
      <c r="AN256" s="175"/>
      <c r="AO256" s="175"/>
      <c r="AP256" s="175"/>
      <c r="AQ256" s="11"/>
      <c r="AR256" s="18" t="str">
        <f t="shared" si="3"/>
        <v/>
      </c>
    </row>
    <row r="257" spans="1:44" ht="20.5" customHeight="1">
      <c r="A257" s="11" t="str">
        <f>IF(F257="","",F257&amp;"_"&amp;COUNTIF($F$9:F257,F257))</f>
        <v>11_26</v>
      </c>
      <c r="B257" s="135">
        <f>IF(STUDATA!B254="","",STUDATA!B254)</f>
        <v>249</v>
      </c>
      <c r="C257" s="136" t="str">
        <f>IF(STUDATA!E254="","",STUDATA!E254)</f>
        <v>abc249</v>
      </c>
      <c r="D257" s="136" t="str">
        <f>IF(STUDATA!F254="","",STUDATA!F254)</f>
        <v>xyz249</v>
      </c>
      <c r="E257" s="136" t="str">
        <f>IF(STUDATA!G254="","",STUDATA!G254)</f>
        <v>M</v>
      </c>
      <c r="F257" s="136">
        <f>IF(STUDATA!C254="","",STUDATA!C254)</f>
        <v>11</v>
      </c>
      <c r="G257" s="137" t="s">
        <v>183</v>
      </c>
      <c r="H257" s="137" t="s">
        <v>335</v>
      </c>
      <c r="I257" s="137" t="s">
        <v>335</v>
      </c>
      <c r="J257" s="137" t="s">
        <v>335</v>
      </c>
      <c r="K257" s="137" t="s">
        <v>335</v>
      </c>
      <c r="L257" s="137"/>
      <c r="M257" s="137"/>
      <c r="N257" s="137"/>
      <c r="O257" s="137"/>
      <c r="P257" s="137"/>
      <c r="Q257" s="137" t="s">
        <v>335</v>
      </c>
      <c r="R257" s="137" t="s">
        <v>335</v>
      </c>
      <c r="S257" s="137"/>
      <c r="T257" s="141" t="s">
        <v>388</v>
      </c>
      <c r="U257" s="141" t="s">
        <v>388</v>
      </c>
      <c r="V257" s="139"/>
      <c r="W257" s="139"/>
      <c r="X257" s="139"/>
      <c r="Y257" s="139" t="s">
        <v>388</v>
      </c>
      <c r="Z257" s="139" t="s">
        <v>388</v>
      </c>
      <c r="AA257" s="139"/>
      <c r="AB257" s="139"/>
      <c r="AC257" s="139"/>
      <c r="AD257" s="137"/>
      <c r="AE257" s="137"/>
      <c r="AF257" s="137"/>
      <c r="AG257" s="137"/>
      <c r="AH257" s="137"/>
      <c r="AI257" s="167" t="s">
        <v>183</v>
      </c>
      <c r="AJ257" s="175"/>
      <c r="AK257" s="175" t="s">
        <v>335</v>
      </c>
      <c r="AL257" s="175" t="s">
        <v>183</v>
      </c>
      <c r="AM257" s="175" t="s">
        <v>183</v>
      </c>
      <c r="AN257" s="175"/>
      <c r="AO257" s="175"/>
      <c r="AP257" s="175"/>
      <c r="AQ257" s="11"/>
      <c r="AR257" s="18" t="str">
        <f t="shared" si="3"/>
        <v/>
      </c>
    </row>
    <row r="258" spans="1:44" ht="20.5" customHeight="1">
      <c r="A258" s="11" t="str">
        <f>IF(F258="","",F258&amp;"_"&amp;COUNTIF($F$9:F258,F258))</f>
        <v>11_27</v>
      </c>
      <c r="B258" s="135">
        <f>IF(STUDATA!B255="","",STUDATA!B255)</f>
        <v>250</v>
      </c>
      <c r="C258" s="136" t="str">
        <f>IF(STUDATA!E255="","",STUDATA!E255)</f>
        <v>abc250</v>
      </c>
      <c r="D258" s="136" t="str">
        <f>IF(STUDATA!F255="","",STUDATA!F255)</f>
        <v>xyz250</v>
      </c>
      <c r="E258" s="136" t="str">
        <f>IF(STUDATA!G255="","",STUDATA!G255)</f>
        <v>M</v>
      </c>
      <c r="F258" s="136">
        <f>IF(STUDATA!C255="","",STUDATA!C255)</f>
        <v>11</v>
      </c>
      <c r="G258" s="137" t="s">
        <v>183</v>
      </c>
      <c r="H258" s="137" t="s">
        <v>335</v>
      </c>
      <c r="I258" s="137" t="s">
        <v>335</v>
      </c>
      <c r="J258" s="137" t="s">
        <v>335</v>
      </c>
      <c r="K258" s="137" t="s">
        <v>183</v>
      </c>
      <c r="L258" s="137"/>
      <c r="M258" s="137"/>
      <c r="N258" s="137"/>
      <c r="O258" s="137"/>
      <c r="P258" s="137"/>
      <c r="Q258" s="137" t="s">
        <v>335</v>
      </c>
      <c r="R258" s="137" t="s">
        <v>335</v>
      </c>
      <c r="S258" s="137"/>
      <c r="T258" s="141" t="s">
        <v>388</v>
      </c>
      <c r="U258" s="141" t="s">
        <v>388</v>
      </c>
      <c r="V258" s="139"/>
      <c r="W258" s="139"/>
      <c r="X258" s="139"/>
      <c r="Y258" s="139" t="s">
        <v>388</v>
      </c>
      <c r="Z258" s="139" t="s">
        <v>388</v>
      </c>
      <c r="AA258" s="139"/>
      <c r="AB258" s="139"/>
      <c r="AC258" s="139"/>
      <c r="AD258" s="137"/>
      <c r="AE258" s="137"/>
      <c r="AF258" s="137"/>
      <c r="AG258" s="137"/>
      <c r="AH258" s="137"/>
      <c r="AI258" s="167" t="s">
        <v>183</v>
      </c>
      <c r="AJ258" s="175"/>
      <c r="AK258" s="175" t="s">
        <v>335</v>
      </c>
      <c r="AL258" s="175" t="s">
        <v>183</v>
      </c>
      <c r="AM258" s="175" t="s">
        <v>183</v>
      </c>
      <c r="AN258" s="175"/>
      <c r="AO258" s="175"/>
      <c r="AP258" s="175"/>
      <c r="AQ258" s="11"/>
      <c r="AR258" s="18" t="str">
        <f t="shared" si="3"/>
        <v/>
      </c>
    </row>
    <row r="259" spans="1:44" ht="20.5" customHeight="1">
      <c r="A259" s="11" t="str">
        <f>IF(F259="","",F259&amp;"_"&amp;COUNTIF($F$9:F259,F259))</f>
        <v>11_28</v>
      </c>
      <c r="B259" s="135">
        <f>IF(STUDATA!B256="","",STUDATA!B256)</f>
        <v>251</v>
      </c>
      <c r="C259" s="136" t="str">
        <f>IF(STUDATA!E256="","",STUDATA!E256)</f>
        <v>abc251</v>
      </c>
      <c r="D259" s="136" t="str">
        <f>IF(STUDATA!F256="","",STUDATA!F256)</f>
        <v>xyz251</v>
      </c>
      <c r="E259" s="136" t="str">
        <f>IF(STUDATA!G256="","",STUDATA!G256)</f>
        <v>M</v>
      </c>
      <c r="F259" s="136">
        <f>IF(STUDATA!C256="","",STUDATA!C256)</f>
        <v>11</v>
      </c>
      <c r="G259" s="137" t="s">
        <v>183</v>
      </c>
      <c r="H259" s="137" t="s">
        <v>335</v>
      </c>
      <c r="I259" s="137" t="s">
        <v>335</v>
      </c>
      <c r="J259" s="137" t="s">
        <v>335</v>
      </c>
      <c r="K259" s="137" t="s">
        <v>183</v>
      </c>
      <c r="L259" s="137"/>
      <c r="M259" s="137"/>
      <c r="N259" s="137"/>
      <c r="O259" s="137"/>
      <c r="P259" s="137"/>
      <c r="Q259" s="137" t="s">
        <v>335</v>
      </c>
      <c r="R259" s="137" t="s">
        <v>335</v>
      </c>
      <c r="S259" s="137"/>
      <c r="T259" s="141" t="s">
        <v>388</v>
      </c>
      <c r="U259" s="141" t="s">
        <v>388</v>
      </c>
      <c r="V259" s="139"/>
      <c r="W259" s="139"/>
      <c r="X259" s="139"/>
      <c r="Y259" s="139" t="s">
        <v>388</v>
      </c>
      <c r="Z259" s="139" t="s">
        <v>388</v>
      </c>
      <c r="AA259" s="139"/>
      <c r="AB259" s="139"/>
      <c r="AC259" s="139"/>
      <c r="AD259" s="137"/>
      <c r="AE259" s="137"/>
      <c r="AF259" s="137"/>
      <c r="AG259" s="137"/>
      <c r="AH259" s="137"/>
      <c r="AI259" s="167" t="s">
        <v>183</v>
      </c>
      <c r="AJ259" s="175"/>
      <c r="AK259" s="175" t="s">
        <v>335</v>
      </c>
      <c r="AL259" s="175" t="s">
        <v>183</v>
      </c>
      <c r="AM259" s="175" t="s">
        <v>183</v>
      </c>
      <c r="AN259" s="175"/>
      <c r="AO259" s="175"/>
      <c r="AP259" s="175"/>
      <c r="AQ259" s="11"/>
      <c r="AR259" s="18" t="str">
        <f t="shared" si="3"/>
        <v/>
      </c>
    </row>
    <row r="260" spans="1:44" ht="17.5" customHeight="1">
      <c r="A260" s="11" t="str">
        <f>IF(F260="","",F260&amp;"_"&amp;COUNTIF($F$9:F260,F260))</f>
        <v>11_29</v>
      </c>
      <c r="B260" s="135">
        <f>IF(STUDATA!B257="","",STUDATA!B257)</f>
        <v>252</v>
      </c>
      <c r="C260" s="136" t="str">
        <f>IF(STUDATA!E257="","",STUDATA!E257)</f>
        <v>abc252</v>
      </c>
      <c r="D260" s="136" t="str">
        <f>IF(STUDATA!F257="","",STUDATA!F257)</f>
        <v>xyz252</v>
      </c>
      <c r="E260" s="136" t="str">
        <f>IF(STUDATA!G257="","",STUDATA!G257)</f>
        <v>M</v>
      </c>
      <c r="F260" s="136">
        <f>IF(STUDATA!C257="","",STUDATA!C257)</f>
        <v>11</v>
      </c>
      <c r="G260" s="137" t="s">
        <v>183</v>
      </c>
      <c r="H260" s="137" t="s">
        <v>335</v>
      </c>
      <c r="I260" s="137" t="s">
        <v>335</v>
      </c>
      <c r="J260" s="137" t="s">
        <v>335</v>
      </c>
      <c r="K260" s="137" t="s">
        <v>183</v>
      </c>
      <c r="L260" s="137"/>
      <c r="M260" s="137"/>
      <c r="N260" s="137"/>
      <c r="O260" s="137"/>
      <c r="P260" s="137"/>
      <c r="Q260" s="137" t="s">
        <v>335</v>
      </c>
      <c r="R260" s="137" t="s">
        <v>335</v>
      </c>
      <c r="S260" s="137"/>
      <c r="T260" s="141" t="s">
        <v>388</v>
      </c>
      <c r="U260" s="141" t="s">
        <v>388</v>
      </c>
      <c r="V260" s="129"/>
      <c r="W260" s="129"/>
      <c r="X260" s="129"/>
      <c r="Y260" s="139" t="s">
        <v>388</v>
      </c>
      <c r="Z260" s="139" t="s">
        <v>388</v>
      </c>
      <c r="AA260" s="129"/>
      <c r="AB260" s="129"/>
      <c r="AC260" s="139"/>
      <c r="AD260" s="137"/>
      <c r="AE260" s="137"/>
      <c r="AF260" s="137"/>
      <c r="AG260" s="137"/>
      <c r="AH260" s="137"/>
      <c r="AI260" s="167" t="s">
        <v>183</v>
      </c>
      <c r="AJ260" s="175"/>
      <c r="AK260" s="175" t="s">
        <v>335</v>
      </c>
      <c r="AL260" s="175" t="s">
        <v>183</v>
      </c>
      <c r="AM260" s="175" t="s">
        <v>183</v>
      </c>
      <c r="AN260" s="175"/>
      <c r="AO260" s="175"/>
      <c r="AP260" s="175"/>
      <c r="AQ260" s="11"/>
      <c r="AR260" s="18" t="str">
        <f t="shared" si="3"/>
        <v/>
      </c>
    </row>
    <row r="261" spans="1:44" ht="17.5" customHeight="1">
      <c r="A261" s="11" t="str">
        <f>IF(F261="","",F261&amp;"_"&amp;COUNTIF($F$9:F261,F261))</f>
        <v>11_30</v>
      </c>
      <c r="B261" s="135">
        <f>IF(STUDATA!B258="","",STUDATA!B258)</f>
        <v>253</v>
      </c>
      <c r="C261" s="136" t="str">
        <f>IF(STUDATA!E258="","",STUDATA!E258)</f>
        <v>abc253</v>
      </c>
      <c r="D261" s="136" t="str">
        <f>IF(STUDATA!F258="","",STUDATA!F258)</f>
        <v>xyz253</v>
      </c>
      <c r="E261" s="136" t="str">
        <f>IF(STUDATA!G258="","",STUDATA!G258)</f>
        <v>F</v>
      </c>
      <c r="F261" s="136">
        <f>IF(STUDATA!C258="","",STUDATA!C258)</f>
        <v>11</v>
      </c>
      <c r="G261" s="137" t="s">
        <v>183</v>
      </c>
      <c r="H261" s="137" t="s">
        <v>335</v>
      </c>
      <c r="I261" s="137" t="s">
        <v>335</v>
      </c>
      <c r="J261" s="137" t="s">
        <v>335</v>
      </c>
      <c r="K261" s="137" t="s">
        <v>183</v>
      </c>
      <c r="L261" s="137"/>
      <c r="M261" s="137"/>
      <c r="N261" s="137"/>
      <c r="O261" s="137"/>
      <c r="P261" s="137"/>
      <c r="Q261" s="137" t="s">
        <v>335</v>
      </c>
      <c r="R261" s="137" t="s">
        <v>335</v>
      </c>
      <c r="S261" s="137"/>
      <c r="T261" s="141" t="s">
        <v>388</v>
      </c>
      <c r="U261" s="141" t="s">
        <v>388</v>
      </c>
      <c r="V261" s="63"/>
      <c r="W261" s="63"/>
      <c r="X261" s="63"/>
      <c r="Y261" s="139" t="s">
        <v>390</v>
      </c>
      <c r="Z261" s="139" t="s">
        <v>390</v>
      </c>
      <c r="AA261" s="63"/>
      <c r="AB261" s="63"/>
      <c r="AC261" s="139"/>
      <c r="AD261" s="137"/>
      <c r="AE261" s="137"/>
      <c r="AF261" s="137"/>
      <c r="AG261" s="137"/>
      <c r="AH261" s="137"/>
      <c r="AI261" s="167" t="s">
        <v>183</v>
      </c>
      <c r="AJ261" s="175"/>
      <c r="AK261" s="175" t="s">
        <v>335</v>
      </c>
      <c r="AL261" s="175" t="s">
        <v>183</v>
      </c>
      <c r="AM261" s="175" t="s">
        <v>183</v>
      </c>
      <c r="AN261" s="175"/>
      <c r="AO261" s="175"/>
      <c r="AP261" s="175"/>
      <c r="AQ261" s="11"/>
      <c r="AR261" s="18" t="str">
        <f t="shared" si="3"/>
        <v/>
      </c>
    </row>
    <row r="262" spans="1:44" ht="17.5" customHeight="1">
      <c r="A262" s="11" t="str">
        <f>IF(F262="","",F262&amp;"_"&amp;COUNTIF($F$9:F262,F262))</f>
        <v>11_31</v>
      </c>
      <c r="B262" s="135">
        <f>IF(STUDATA!B259="","",STUDATA!B259)</f>
        <v>254</v>
      </c>
      <c r="C262" s="136" t="str">
        <f>IF(STUDATA!E259="","",STUDATA!E259)</f>
        <v>abc254</v>
      </c>
      <c r="D262" s="136" t="str">
        <f>IF(STUDATA!F259="","",STUDATA!F259)</f>
        <v>xyz254</v>
      </c>
      <c r="E262" s="136" t="str">
        <f>IF(STUDATA!G259="","",STUDATA!G259)</f>
        <v>M</v>
      </c>
      <c r="F262" s="136">
        <f>IF(STUDATA!C259="","",STUDATA!C259)</f>
        <v>11</v>
      </c>
      <c r="G262" s="137" t="s">
        <v>183</v>
      </c>
      <c r="H262" s="137" t="s">
        <v>335</v>
      </c>
      <c r="I262" s="137" t="s">
        <v>335</v>
      </c>
      <c r="J262" s="137" t="s">
        <v>335</v>
      </c>
      <c r="K262" s="137" t="s">
        <v>183</v>
      </c>
      <c r="L262" s="137"/>
      <c r="M262" s="137"/>
      <c r="N262" s="137"/>
      <c r="O262" s="137"/>
      <c r="P262" s="137"/>
      <c r="Q262" s="137" t="s">
        <v>335</v>
      </c>
      <c r="R262" s="137" t="s">
        <v>335</v>
      </c>
      <c r="S262" s="137"/>
      <c r="T262" s="141" t="s">
        <v>388</v>
      </c>
      <c r="U262" s="141" t="s">
        <v>388</v>
      </c>
      <c r="V262" s="63"/>
      <c r="W262" s="63"/>
      <c r="X262" s="63"/>
      <c r="Y262" s="139" t="s">
        <v>390</v>
      </c>
      <c r="Z262" s="139" t="s">
        <v>390</v>
      </c>
      <c r="AA262" s="63"/>
      <c r="AB262" s="63"/>
      <c r="AC262" s="139"/>
      <c r="AD262" s="137"/>
      <c r="AE262" s="137"/>
      <c r="AF262" s="137"/>
      <c r="AG262" s="137"/>
      <c r="AH262" s="137"/>
      <c r="AI262" s="167" t="s">
        <v>183</v>
      </c>
      <c r="AJ262" s="175"/>
      <c r="AK262" s="175" t="s">
        <v>335</v>
      </c>
      <c r="AL262" s="175" t="s">
        <v>183</v>
      </c>
      <c r="AM262" s="175" t="s">
        <v>183</v>
      </c>
      <c r="AN262" s="175"/>
      <c r="AO262" s="175"/>
      <c r="AP262" s="175"/>
      <c r="AQ262" s="11"/>
      <c r="AR262" s="18" t="str">
        <f t="shared" si="3"/>
        <v/>
      </c>
    </row>
    <row r="263" spans="1:44" ht="17.5" customHeight="1">
      <c r="A263" s="11" t="str">
        <f>IF(F263="","",F263&amp;"_"&amp;COUNTIF($F$9:F263,F263))</f>
        <v>11_32</v>
      </c>
      <c r="B263" s="135">
        <f>IF(STUDATA!B260="","",STUDATA!B260)</f>
        <v>255</v>
      </c>
      <c r="C263" s="136" t="str">
        <f>IF(STUDATA!E260="","",STUDATA!E260)</f>
        <v>abc255</v>
      </c>
      <c r="D263" s="136" t="str">
        <f>IF(STUDATA!F260="","",STUDATA!F260)</f>
        <v>xyz255</v>
      </c>
      <c r="E263" s="136" t="str">
        <f>IF(STUDATA!G260="","",STUDATA!G260)</f>
        <v>M</v>
      </c>
      <c r="F263" s="136">
        <f>IF(STUDATA!C260="","",STUDATA!C260)</f>
        <v>11</v>
      </c>
      <c r="G263" s="137" t="s">
        <v>183</v>
      </c>
      <c r="H263" s="137" t="s">
        <v>335</v>
      </c>
      <c r="I263" s="137" t="s">
        <v>335</v>
      </c>
      <c r="J263" s="137" t="s">
        <v>335</v>
      </c>
      <c r="K263" s="137" t="s">
        <v>183</v>
      </c>
      <c r="L263" s="137"/>
      <c r="M263" s="137"/>
      <c r="N263" s="137"/>
      <c r="O263" s="137"/>
      <c r="P263" s="137"/>
      <c r="Q263" s="137" t="s">
        <v>335</v>
      </c>
      <c r="R263" s="137" t="s">
        <v>335</v>
      </c>
      <c r="S263" s="137"/>
      <c r="T263" s="141" t="s">
        <v>388</v>
      </c>
      <c r="U263" s="141" t="s">
        <v>388</v>
      </c>
      <c r="V263" s="63"/>
      <c r="W263" s="63"/>
      <c r="X263" s="63"/>
      <c r="Y263" s="139" t="s">
        <v>388</v>
      </c>
      <c r="Z263" s="139" t="s">
        <v>388</v>
      </c>
      <c r="AA263" s="63"/>
      <c r="AB263" s="63"/>
      <c r="AC263" s="139"/>
      <c r="AD263" s="137"/>
      <c r="AE263" s="137"/>
      <c r="AF263" s="137"/>
      <c r="AG263" s="137"/>
      <c r="AH263" s="137"/>
      <c r="AI263" s="167" t="s">
        <v>183</v>
      </c>
      <c r="AJ263" s="175"/>
      <c r="AK263" s="175" t="s">
        <v>335</v>
      </c>
      <c r="AL263" s="175" t="s">
        <v>183</v>
      </c>
      <c r="AM263" s="175" t="s">
        <v>183</v>
      </c>
      <c r="AN263" s="175"/>
      <c r="AO263" s="175"/>
      <c r="AP263" s="175"/>
      <c r="AQ263" s="11"/>
      <c r="AR263" s="18" t="str">
        <f t="shared" si="3"/>
        <v/>
      </c>
    </row>
    <row r="264" spans="1:44" ht="17.5" customHeight="1">
      <c r="A264" s="11" t="str">
        <f>IF(F264="","",F264&amp;"_"&amp;COUNTIF($F$9:F264,F264))</f>
        <v>11_33</v>
      </c>
      <c r="B264" s="135">
        <f>IF(STUDATA!B261="","",STUDATA!B261)</f>
        <v>256</v>
      </c>
      <c r="C264" s="136" t="str">
        <f>IF(STUDATA!E261="","",STUDATA!E261)</f>
        <v>abc256</v>
      </c>
      <c r="D264" s="136" t="str">
        <f>IF(STUDATA!F261="","",STUDATA!F261)</f>
        <v>xyz256</v>
      </c>
      <c r="E264" s="136" t="str">
        <f>IF(STUDATA!G261="","",STUDATA!G261)</f>
        <v>M</v>
      </c>
      <c r="F264" s="136">
        <f>IF(STUDATA!C261="","",STUDATA!C261)</f>
        <v>11</v>
      </c>
      <c r="G264" s="137" t="s">
        <v>183</v>
      </c>
      <c r="H264" s="137" t="s">
        <v>335</v>
      </c>
      <c r="I264" s="137" t="s">
        <v>335</v>
      </c>
      <c r="J264" s="137" t="s">
        <v>335</v>
      </c>
      <c r="K264" s="137" t="s">
        <v>183</v>
      </c>
      <c r="L264" s="137"/>
      <c r="M264" s="137"/>
      <c r="N264" s="137"/>
      <c r="O264" s="137"/>
      <c r="P264" s="137"/>
      <c r="Q264" s="137" t="s">
        <v>335</v>
      </c>
      <c r="R264" s="137" t="s">
        <v>335</v>
      </c>
      <c r="S264" s="137"/>
      <c r="T264" s="141" t="s">
        <v>388</v>
      </c>
      <c r="U264" s="141" t="s">
        <v>388</v>
      </c>
      <c r="V264" s="63"/>
      <c r="W264" s="63"/>
      <c r="X264" s="63"/>
      <c r="Y264" s="139" t="s">
        <v>388</v>
      </c>
      <c r="Z264" s="139" t="s">
        <v>388</v>
      </c>
      <c r="AA264" s="63"/>
      <c r="AB264" s="63"/>
      <c r="AC264" s="139"/>
      <c r="AD264" s="137"/>
      <c r="AE264" s="137"/>
      <c r="AF264" s="137"/>
      <c r="AG264" s="137"/>
      <c r="AH264" s="137"/>
      <c r="AI264" s="167" t="s">
        <v>183</v>
      </c>
      <c r="AJ264" s="175"/>
      <c r="AK264" s="175" t="s">
        <v>335</v>
      </c>
      <c r="AL264" s="175" t="s">
        <v>183</v>
      </c>
      <c r="AM264" s="175" t="s">
        <v>183</v>
      </c>
      <c r="AN264" s="175"/>
      <c r="AO264" s="175"/>
      <c r="AP264" s="175"/>
      <c r="AQ264" s="11"/>
      <c r="AR264" s="18" t="str">
        <f t="shared" si="3"/>
        <v/>
      </c>
    </row>
    <row r="265" spans="1:44" ht="17.5" customHeight="1">
      <c r="A265" s="11" t="str">
        <f>IF(F265="","",F265&amp;"_"&amp;COUNTIF($F$9:F265,F265))</f>
        <v>11_34</v>
      </c>
      <c r="B265" s="135">
        <f>IF(STUDATA!B262="","",STUDATA!B262)</f>
        <v>257</v>
      </c>
      <c r="C265" s="136" t="str">
        <f>IF(STUDATA!E262="","",STUDATA!E262)</f>
        <v>abc257</v>
      </c>
      <c r="D265" s="136" t="str">
        <f>IF(STUDATA!F262="","",STUDATA!F262)</f>
        <v>xyz257</v>
      </c>
      <c r="E265" s="136" t="str">
        <f>IF(STUDATA!G262="","",STUDATA!G262)</f>
        <v>F</v>
      </c>
      <c r="F265" s="136">
        <f>IF(STUDATA!C262="","",STUDATA!C262)</f>
        <v>11</v>
      </c>
      <c r="G265" s="137" t="s">
        <v>183</v>
      </c>
      <c r="H265" s="137" t="s">
        <v>335</v>
      </c>
      <c r="I265" s="137" t="s">
        <v>335</v>
      </c>
      <c r="J265" s="137" t="s">
        <v>335</v>
      </c>
      <c r="K265" s="137" t="s">
        <v>335</v>
      </c>
      <c r="L265" s="137"/>
      <c r="M265" s="137"/>
      <c r="N265" s="137"/>
      <c r="O265" s="137"/>
      <c r="P265" s="137"/>
      <c r="Q265" s="137" t="s">
        <v>335</v>
      </c>
      <c r="R265" s="137" t="s">
        <v>335</v>
      </c>
      <c r="S265" s="137"/>
      <c r="T265" s="141" t="s">
        <v>388</v>
      </c>
      <c r="U265" s="141" t="s">
        <v>388</v>
      </c>
      <c r="V265" s="63"/>
      <c r="W265" s="63"/>
      <c r="X265" s="63"/>
      <c r="Y265" s="139" t="s">
        <v>388</v>
      </c>
      <c r="Z265" s="139" t="s">
        <v>388</v>
      </c>
      <c r="AA265" s="63"/>
      <c r="AB265" s="63"/>
      <c r="AC265" s="139"/>
      <c r="AD265" s="137"/>
      <c r="AE265" s="137"/>
      <c r="AF265" s="137"/>
      <c r="AG265" s="137"/>
      <c r="AH265" s="137"/>
      <c r="AI265" s="167" t="s">
        <v>183</v>
      </c>
      <c r="AJ265" s="175"/>
      <c r="AK265" s="175" t="s">
        <v>335</v>
      </c>
      <c r="AL265" s="175" t="s">
        <v>183</v>
      </c>
      <c r="AM265" s="175" t="s">
        <v>183</v>
      </c>
      <c r="AN265" s="175"/>
      <c r="AO265" s="175"/>
      <c r="AP265" s="175"/>
      <c r="AQ265" s="11"/>
      <c r="AR265" s="18" t="str">
        <f t="shared" si="3"/>
        <v/>
      </c>
    </row>
    <row r="266" spans="1:44" ht="17.5" customHeight="1">
      <c r="A266" s="11" t="str">
        <f>IF(F266="","",F266&amp;"_"&amp;COUNTIF($F$9:F266,F266))</f>
        <v>11_35</v>
      </c>
      <c r="B266" s="135">
        <f>IF(STUDATA!B263="","",STUDATA!B263)</f>
        <v>258</v>
      </c>
      <c r="C266" s="136" t="str">
        <f>IF(STUDATA!E263="","",STUDATA!E263)</f>
        <v>abc258</v>
      </c>
      <c r="D266" s="136" t="str">
        <f>IF(STUDATA!F263="","",STUDATA!F263)</f>
        <v>xyz258</v>
      </c>
      <c r="E266" s="136" t="str">
        <f>IF(STUDATA!G263="","",STUDATA!G263)</f>
        <v>M</v>
      </c>
      <c r="F266" s="136">
        <f>IF(STUDATA!C263="","",STUDATA!C263)</f>
        <v>11</v>
      </c>
      <c r="G266" s="137" t="s">
        <v>183</v>
      </c>
      <c r="H266" s="137" t="s">
        <v>335</v>
      </c>
      <c r="I266" s="137" t="s">
        <v>335</v>
      </c>
      <c r="J266" s="137" t="s">
        <v>335</v>
      </c>
      <c r="K266" s="137" t="s">
        <v>183</v>
      </c>
      <c r="L266" s="137"/>
      <c r="M266" s="137"/>
      <c r="N266" s="137"/>
      <c r="O266" s="137"/>
      <c r="P266" s="137"/>
      <c r="Q266" s="137" t="s">
        <v>335</v>
      </c>
      <c r="R266" s="137" t="s">
        <v>335</v>
      </c>
      <c r="S266" s="137"/>
      <c r="T266" s="141" t="s">
        <v>388</v>
      </c>
      <c r="U266" s="141" t="s">
        <v>388</v>
      </c>
      <c r="V266" s="63"/>
      <c r="W266" s="63"/>
      <c r="X266" s="63"/>
      <c r="Y266" s="139" t="s">
        <v>390</v>
      </c>
      <c r="Z266" s="139" t="s">
        <v>390</v>
      </c>
      <c r="AA266" s="63"/>
      <c r="AB266" s="63"/>
      <c r="AC266" s="139"/>
      <c r="AD266" s="137"/>
      <c r="AE266" s="137"/>
      <c r="AF266" s="137"/>
      <c r="AG266" s="137"/>
      <c r="AH266" s="137"/>
      <c r="AI266" s="167" t="s">
        <v>183</v>
      </c>
      <c r="AJ266" s="175"/>
      <c r="AK266" s="175" t="s">
        <v>335</v>
      </c>
      <c r="AL266" s="175" t="s">
        <v>183</v>
      </c>
      <c r="AM266" s="175" t="s">
        <v>183</v>
      </c>
      <c r="AN266" s="175"/>
      <c r="AO266" s="175"/>
      <c r="AP266" s="175"/>
      <c r="AQ266" s="11"/>
      <c r="AR266" s="18" t="str">
        <f aca="true" t="shared" si="4" ref="AR266:AR271">IF(S266="","",IF(S266="NO",0,1))</f>
        <v/>
      </c>
    </row>
    <row r="267" spans="1:44" ht="17.5" customHeight="1">
      <c r="A267" s="11" t="str">
        <f>IF(F267="","",F267&amp;"_"&amp;COUNTIF($F$9:F267,F267))</f>
        <v>11_36</v>
      </c>
      <c r="B267" s="135">
        <f>IF(STUDATA!B264="","",STUDATA!B264)</f>
        <v>259</v>
      </c>
      <c r="C267" s="136" t="str">
        <f>IF(STUDATA!E264="","",STUDATA!E264)</f>
        <v>abc259</v>
      </c>
      <c r="D267" s="136" t="str">
        <f>IF(STUDATA!F264="","",STUDATA!F264)</f>
        <v>xyz259</v>
      </c>
      <c r="E267" s="136" t="str">
        <f>IF(STUDATA!G264="","",STUDATA!G264)</f>
        <v>F</v>
      </c>
      <c r="F267" s="136">
        <f>IF(STUDATA!C264="","",STUDATA!C264)</f>
        <v>11</v>
      </c>
      <c r="G267" s="137" t="s">
        <v>183</v>
      </c>
      <c r="H267" s="137" t="s">
        <v>335</v>
      </c>
      <c r="I267" s="137" t="s">
        <v>335</v>
      </c>
      <c r="J267" s="137" t="s">
        <v>335</v>
      </c>
      <c r="K267" s="137" t="s">
        <v>183</v>
      </c>
      <c r="L267" s="137"/>
      <c r="M267" s="137"/>
      <c r="N267" s="137"/>
      <c r="O267" s="137"/>
      <c r="P267" s="137"/>
      <c r="Q267" s="137" t="s">
        <v>335</v>
      </c>
      <c r="R267" s="137" t="s">
        <v>335</v>
      </c>
      <c r="S267" s="137"/>
      <c r="T267" s="141" t="s">
        <v>388</v>
      </c>
      <c r="U267" s="141" t="s">
        <v>388</v>
      </c>
      <c r="V267" s="63"/>
      <c r="W267" s="63"/>
      <c r="X267" s="63"/>
      <c r="Y267" s="139" t="s">
        <v>388</v>
      </c>
      <c r="Z267" s="139" t="s">
        <v>388</v>
      </c>
      <c r="AA267" s="63"/>
      <c r="AB267" s="63"/>
      <c r="AC267" s="139"/>
      <c r="AD267" s="137"/>
      <c r="AE267" s="137"/>
      <c r="AF267" s="137"/>
      <c r="AG267" s="137"/>
      <c r="AH267" s="137"/>
      <c r="AI267" s="167" t="s">
        <v>183</v>
      </c>
      <c r="AJ267" s="175"/>
      <c r="AK267" s="175" t="s">
        <v>335</v>
      </c>
      <c r="AL267" s="175" t="s">
        <v>183</v>
      </c>
      <c r="AM267" s="175" t="s">
        <v>183</v>
      </c>
      <c r="AN267" s="175"/>
      <c r="AO267" s="175"/>
      <c r="AP267" s="175"/>
      <c r="AQ267" s="11"/>
      <c r="AR267" s="18" t="str">
        <f t="shared" si="4"/>
        <v/>
      </c>
    </row>
    <row r="268" spans="1:44" ht="17.5" customHeight="1">
      <c r="A268" s="11" t="str">
        <f>IF(F268="","",F268&amp;"_"&amp;COUNTIF($F$9:F268,F268))</f>
        <v>11_37</v>
      </c>
      <c r="B268" s="135">
        <f>IF(STUDATA!B265="","",STUDATA!B265)</f>
        <v>260</v>
      </c>
      <c r="C268" s="136" t="str">
        <f>IF(STUDATA!E265="","",STUDATA!E265)</f>
        <v>abc260</v>
      </c>
      <c r="D268" s="136" t="str">
        <f>IF(STUDATA!F265="","",STUDATA!F265)</f>
        <v>xyz260</v>
      </c>
      <c r="E268" s="136" t="str">
        <f>IF(STUDATA!G265="","",STUDATA!G265)</f>
        <v>M</v>
      </c>
      <c r="F268" s="136">
        <f>IF(STUDATA!C265="","",STUDATA!C265)</f>
        <v>11</v>
      </c>
      <c r="G268" s="137" t="s">
        <v>183</v>
      </c>
      <c r="H268" s="137" t="s">
        <v>335</v>
      </c>
      <c r="I268" s="137" t="s">
        <v>335</v>
      </c>
      <c r="J268" s="137" t="s">
        <v>335</v>
      </c>
      <c r="K268" s="137" t="s">
        <v>335</v>
      </c>
      <c r="L268" s="137"/>
      <c r="M268" s="137"/>
      <c r="N268" s="137"/>
      <c r="O268" s="137"/>
      <c r="P268" s="137"/>
      <c r="Q268" s="137" t="s">
        <v>335</v>
      </c>
      <c r="R268" s="137" t="s">
        <v>335</v>
      </c>
      <c r="S268" s="137"/>
      <c r="T268" s="141" t="s">
        <v>388</v>
      </c>
      <c r="U268" s="141" t="s">
        <v>388</v>
      </c>
      <c r="V268" s="63"/>
      <c r="W268" s="63"/>
      <c r="X268" s="63"/>
      <c r="Y268" s="139" t="s">
        <v>388</v>
      </c>
      <c r="Z268" s="139" t="s">
        <v>388</v>
      </c>
      <c r="AA268" s="63"/>
      <c r="AB268" s="63"/>
      <c r="AC268" s="139"/>
      <c r="AD268" s="137"/>
      <c r="AE268" s="137"/>
      <c r="AF268" s="137"/>
      <c r="AG268" s="137"/>
      <c r="AH268" s="137"/>
      <c r="AI268" s="167" t="s">
        <v>183</v>
      </c>
      <c r="AJ268" s="175"/>
      <c r="AK268" s="175" t="s">
        <v>335</v>
      </c>
      <c r="AL268" s="175" t="s">
        <v>183</v>
      </c>
      <c r="AM268" s="175" t="s">
        <v>183</v>
      </c>
      <c r="AN268" s="175"/>
      <c r="AO268" s="175"/>
      <c r="AP268" s="175"/>
      <c r="AQ268" s="11"/>
      <c r="AR268" s="18" t="str">
        <f t="shared" si="4"/>
        <v/>
      </c>
    </row>
    <row r="269" spans="1:44" ht="17.5" customHeight="1">
      <c r="A269" s="11" t="str">
        <f>IF(F269="","",F269&amp;"_"&amp;COUNTIF($F$9:F269,F269))</f>
        <v>11_38</v>
      </c>
      <c r="B269" s="135">
        <f>IF(STUDATA!B266="","",STUDATA!B266)</f>
        <v>261</v>
      </c>
      <c r="C269" s="136" t="str">
        <f>IF(STUDATA!E266="","",STUDATA!E266)</f>
        <v>abc261</v>
      </c>
      <c r="D269" s="136" t="str">
        <f>IF(STUDATA!F266="","",STUDATA!F266)</f>
        <v>xyz261</v>
      </c>
      <c r="E269" s="136" t="str">
        <f>IF(STUDATA!G266="","",STUDATA!G266)</f>
        <v>M</v>
      </c>
      <c r="F269" s="136">
        <f>IF(STUDATA!C266="","",STUDATA!C266)</f>
        <v>11</v>
      </c>
      <c r="G269" s="137" t="s">
        <v>183</v>
      </c>
      <c r="H269" s="137" t="s">
        <v>335</v>
      </c>
      <c r="I269" s="137" t="s">
        <v>335</v>
      </c>
      <c r="J269" s="137" t="s">
        <v>335</v>
      </c>
      <c r="K269" s="137" t="s">
        <v>335</v>
      </c>
      <c r="L269" s="137"/>
      <c r="M269" s="137"/>
      <c r="N269" s="137"/>
      <c r="O269" s="137"/>
      <c r="P269" s="137"/>
      <c r="Q269" s="137" t="s">
        <v>335</v>
      </c>
      <c r="R269" s="137" t="s">
        <v>335</v>
      </c>
      <c r="S269" s="137"/>
      <c r="T269" s="141" t="s">
        <v>388</v>
      </c>
      <c r="U269" s="141" t="s">
        <v>388</v>
      </c>
      <c r="V269" s="63"/>
      <c r="W269" s="63"/>
      <c r="X269" s="63"/>
      <c r="Y269" s="139" t="s">
        <v>388</v>
      </c>
      <c r="Z269" s="139" t="s">
        <v>388</v>
      </c>
      <c r="AA269" s="63"/>
      <c r="AB269" s="63"/>
      <c r="AC269" s="139"/>
      <c r="AD269" s="137"/>
      <c r="AE269" s="137"/>
      <c r="AF269" s="137"/>
      <c r="AG269" s="137"/>
      <c r="AH269" s="137"/>
      <c r="AI269" s="167" t="s">
        <v>183</v>
      </c>
      <c r="AJ269" s="175"/>
      <c r="AK269" s="175" t="s">
        <v>335</v>
      </c>
      <c r="AL269" s="175" t="s">
        <v>183</v>
      </c>
      <c r="AM269" s="175" t="s">
        <v>183</v>
      </c>
      <c r="AN269" s="175"/>
      <c r="AO269" s="175"/>
      <c r="AP269" s="175"/>
      <c r="AQ269" s="11"/>
      <c r="AR269" s="18" t="str">
        <f t="shared" si="4"/>
        <v/>
      </c>
    </row>
    <row r="270" spans="1:44" ht="17.5" customHeight="1">
      <c r="A270" s="11" t="str">
        <f>IF(F270="","",F270&amp;"_"&amp;COUNTIF($F$9:F270,F270))</f>
        <v>11_39</v>
      </c>
      <c r="B270" s="135">
        <f>IF(STUDATA!B267="","",STUDATA!B267)</f>
        <v>262</v>
      </c>
      <c r="C270" s="136" t="str">
        <f>IF(STUDATA!E267="","",STUDATA!E267)</f>
        <v>abc262</v>
      </c>
      <c r="D270" s="136" t="str">
        <f>IF(STUDATA!F267="","",STUDATA!F267)</f>
        <v>xyz262</v>
      </c>
      <c r="E270" s="136" t="str">
        <f>IF(STUDATA!G267="","",STUDATA!G267)</f>
        <v>M</v>
      </c>
      <c r="F270" s="136">
        <f>IF(STUDATA!C267="","",STUDATA!C267)</f>
        <v>11</v>
      </c>
      <c r="G270" s="137" t="s">
        <v>183</v>
      </c>
      <c r="H270" s="137" t="s">
        <v>335</v>
      </c>
      <c r="I270" s="137" t="s">
        <v>335</v>
      </c>
      <c r="J270" s="137" t="s">
        <v>335</v>
      </c>
      <c r="K270" s="137" t="s">
        <v>183</v>
      </c>
      <c r="L270" s="137"/>
      <c r="M270" s="137"/>
      <c r="N270" s="137"/>
      <c r="O270" s="137"/>
      <c r="P270" s="137"/>
      <c r="Q270" s="137" t="s">
        <v>335</v>
      </c>
      <c r="R270" s="137" t="s">
        <v>335</v>
      </c>
      <c r="S270" s="137"/>
      <c r="T270" s="141" t="s">
        <v>388</v>
      </c>
      <c r="U270" s="141" t="s">
        <v>388</v>
      </c>
      <c r="V270" s="63"/>
      <c r="W270" s="63"/>
      <c r="X270" s="63"/>
      <c r="Y270" s="139" t="s">
        <v>388</v>
      </c>
      <c r="Z270" s="139" t="s">
        <v>388</v>
      </c>
      <c r="AA270" s="63"/>
      <c r="AB270" s="63"/>
      <c r="AC270" s="139"/>
      <c r="AD270" s="137"/>
      <c r="AE270" s="137"/>
      <c r="AF270" s="137"/>
      <c r="AG270" s="137"/>
      <c r="AH270" s="137"/>
      <c r="AI270" s="167" t="s">
        <v>183</v>
      </c>
      <c r="AJ270" s="175"/>
      <c r="AK270" s="175" t="s">
        <v>335</v>
      </c>
      <c r="AL270" s="175" t="s">
        <v>183</v>
      </c>
      <c r="AM270" s="175" t="s">
        <v>183</v>
      </c>
      <c r="AN270" s="175"/>
      <c r="AO270" s="175"/>
      <c r="AP270" s="175"/>
      <c r="AQ270" s="11"/>
      <c r="AR270" s="18" t="str">
        <f t="shared" si="4"/>
        <v/>
      </c>
    </row>
    <row r="271" spans="1:44" ht="17.5" customHeight="1">
      <c r="A271" s="11" t="str">
        <f>IF(F271="","",F271&amp;"_"&amp;COUNTIF($F$9:F271,F271))</f>
        <v>11_40</v>
      </c>
      <c r="B271" s="135">
        <f>IF(STUDATA!B268="","",STUDATA!B268)</f>
        <v>263</v>
      </c>
      <c r="C271" s="136" t="str">
        <f>IF(STUDATA!E268="","",STUDATA!E268)</f>
        <v>abc263</v>
      </c>
      <c r="D271" s="136" t="str">
        <f>IF(STUDATA!F268="","",STUDATA!F268)</f>
        <v>xyz263</v>
      </c>
      <c r="E271" s="136" t="str">
        <f>IF(STUDATA!G268="","",STUDATA!G268)</f>
        <v>F</v>
      </c>
      <c r="F271" s="136">
        <f>IF(STUDATA!C268="","",STUDATA!C268)</f>
        <v>11</v>
      </c>
      <c r="G271" s="137" t="s">
        <v>183</v>
      </c>
      <c r="H271" s="137" t="s">
        <v>335</v>
      </c>
      <c r="I271" s="137" t="s">
        <v>335</v>
      </c>
      <c r="J271" s="137" t="s">
        <v>335</v>
      </c>
      <c r="K271" s="137" t="s">
        <v>183</v>
      </c>
      <c r="L271" s="137"/>
      <c r="M271" s="137"/>
      <c r="N271" s="137"/>
      <c r="O271" s="137"/>
      <c r="P271" s="137"/>
      <c r="Q271" s="137" t="s">
        <v>335</v>
      </c>
      <c r="R271" s="137" t="s">
        <v>335</v>
      </c>
      <c r="S271" s="137"/>
      <c r="T271" s="141" t="s">
        <v>388</v>
      </c>
      <c r="U271" s="141" t="s">
        <v>388</v>
      </c>
      <c r="V271" s="63"/>
      <c r="W271" s="63"/>
      <c r="X271" s="63"/>
      <c r="Y271" s="139" t="s">
        <v>388</v>
      </c>
      <c r="Z271" s="139" t="s">
        <v>388</v>
      </c>
      <c r="AA271" s="63"/>
      <c r="AB271" s="63"/>
      <c r="AC271" s="139"/>
      <c r="AD271" s="137"/>
      <c r="AE271" s="137"/>
      <c r="AF271" s="137"/>
      <c r="AG271" s="137"/>
      <c r="AH271" s="137"/>
      <c r="AI271" s="167" t="s">
        <v>183</v>
      </c>
      <c r="AJ271" s="175"/>
      <c r="AK271" s="175" t="s">
        <v>335</v>
      </c>
      <c r="AL271" s="175" t="s">
        <v>183</v>
      </c>
      <c r="AM271" s="175" t="s">
        <v>183</v>
      </c>
      <c r="AN271" s="175"/>
      <c r="AO271" s="175"/>
      <c r="AP271" s="175"/>
      <c r="AQ271" s="11"/>
      <c r="AR271" s="18" t="str">
        <f t="shared" si="4"/>
        <v/>
      </c>
    </row>
    <row r="272" spans="1:43" ht="17.5" customHeight="1">
      <c r="A272" s="11" t="str">
        <f>IF(F272="","",F272&amp;"_"&amp;COUNTIF($F$9:F272,F272))</f>
        <v>11_41</v>
      </c>
      <c r="B272" s="135">
        <f>IF(STUDATA!B269="","",STUDATA!B269)</f>
        <v>264</v>
      </c>
      <c r="C272" s="136" t="str">
        <f>IF(STUDATA!E269="","",STUDATA!E269)</f>
        <v>abc264</v>
      </c>
      <c r="D272" s="136" t="str">
        <f>IF(STUDATA!F269="","",STUDATA!F269)</f>
        <v>xyz264</v>
      </c>
      <c r="E272" s="136" t="str">
        <f>IF(STUDATA!G269="","",STUDATA!G269)</f>
        <v>F</v>
      </c>
      <c r="F272" s="136">
        <f>IF(STUDATA!C269="","",STUDATA!C269)</f>
        <v>11</v>
      </c>
      <c r="G272" s="137" t="s">
        <v>183</v>
      </c>
      <c r="H272" s="137" t="s">
        <v>335</v>
      </c>
      <c r="I272" s="137" t="s">
        <v>335</v>
      </c>
      <c r="J272" s="137" t="s">
        <v>335</v>
      </c>
      <c r="K272" s="137" t="s">
        <v>183</v>
      </c>
      <c r="L272" s="137"/>
      <c r="M272" s="137"/>
      <c r="N272" s="137"/>
      <c r="O272" s="137"/>
      <c r="P272" s="137"/>
      <c r="Q272" s="137" t="s">
        <v>335</v>
      </c>
      <c r="R272" s="137" t="s">
        <v>335</v>
      </c>
      <c r="S272" s="137"/>
      <c r="T272" s="141" t="s">
        <v>388</v>
      </c>
      <c r="U272" s="141" t="s">
        <v>388</v>
      </c>
      <c r="V272" s="63"/>
      <c r="W272" s="63"/>
      <c r="X272" s="63"/>
      <c r="Y272" s="139" t="s">
        <v>388</v>
      </c>
      <c r="Z272" s="139" t="s">
        <v>388</v>
      </c>
      <c r="AA272" s="63"/>
      <c r="AB272" s="63"/>
      <c r="AC272" s="139"/>
      <c r="AD272" s="137"/>
      <c r="AE272" s="137"/>
      <c r="AF272" s="137"/>
      <c r="AG272" s="137"/>
      <c r="AH272" s="137"/>
      <c r="AI272" s="167" t="s">
        <v>183</v>
      </c>
      <c r="AJ272" s="175"/>
      <c r="AK272" s="175" t="s">
        <v>335</v>
      </c>
      <c r="AL272" s="175" t="s">
        <v>183</v>
      </c>
      <c r="AM272" s="175" t="s">
        <v>183</v>
      </c>
      <c r="AN272" s="175"/>
      <c r="AO272" s="175"/>
      <c r="AP272" s="175"/>
      <c r="AQ272" s="11"/>
    </row>
    <row r="273" spans="1:43" ht="17.5" customHeight="1">
      <c r="A273" s="11" t="str">
        <f>IF(F273="","",F273&amp;"_"&amp;COUNTIF($F$9:F273,F273))</f>
        <v>11_42</v>
      </c>
      <c r="B273" s="135">
        <f>IF(STUDATA!B270="","",STUDATA!B270)</f>
        <v>265</v>
      </c>
      <c r="C273" s="136" t="str">
        <f>IF(STUDATA!E270="","",STUDATA!E270)</f>
        <v>abc265</v>
      </c>
      <c r="D273" s="136" t="str">
        <f>IF(STUDATA!F270="","",STUDATA!F270)</f>
        <v>xyz265</v>
      </c>
      <c r="E273" s="136" t="str">
        <f>IF(STUDATA!G270="","",STUDATA!G270)</f>
        <v>F</v>
      </c>
      <c r="F273" s="136">
        <f>IF(STUDATA!C270="","",STUDATA!C270)</f>
        <v>11</v>
      </c>
      <c r="G273" s="137" t="s">
        <v>183</v>
      </c>
      <c r="H273" s="137" t="s">
        <v>335</v>
      </c>
      <c r="I273" s="137" t="s">
        <v>335</v>
      </c>
      <c r="J273" s="137" t="s">
        <v>335</v>
      </c>
      <c r="K273" s="137" t="s">
        <v>335</v>
      </c>
      <c r="L273" s="137"/>
      <c r="M273" s="137"/>
      <c r="N273" s="137"/>
      <c r="O273" s="137"/>
      <c r="P273" s="137"/>
      <c r="Q273" s="137" t="s">
        <v>335</v>
      </c>
      <c r="R273" s="137" t="s">
        <v>335</v>
      </c>
      <c r="S273" s="137"/>
      <c r="T273" s="141" t="s">
        <v>388</v>
      </c>
      <c r="U273" s="141" t="s">
        <v>388</v>
      </c>
      <c r="V273" s="63"/>
      <c r="W273" s="63"/>
      <c r="X273" s="63"/>
      <c r="Y273" s="139" t="s">
        <v>388</v>
      </c>
      <c r="Z273" s="139" t="s">
        <v>388</v>
      </c>
      <c r="AA273" s="63"/>
      <c r="AB273" s="63"/>
      <c r="AC273" s="139"/>
      <c r="AD273" s="137"/>
      <c r="AE273" s="137"/>
      <c r="AF273" s="137"/>
      <c r="AG273" s="137"/>
      <c r="AH273" s="137"/>
      <c r="AI273" s="167" t="s">
        <v>183</v>
      </c>
      <c r="AJ273" s="175"/>
      <c r="AK273" s="175" t="s">
        <v>335</v>
      </c>
      <c r="AL273" s="175" t="s">
        <v>183</v>
      </c>
      <c r="AM273" s="175" t="s">
        <v>183</v>
      </c>
      <c r="AN273" s="175"/>
      <c r="AO273" s="175"/>
      <c r="AP273" s="175"/>
      <c r="AQ273" s="11"/>
    </row>
    <row r="274" spans="1:43" ht="17.5" customHeight="1">
      <c r="A274" s="11" t="str">
        <f>IF(F274="","",F274&amp;"_"&amp;COUNTIF($F$9:F274,F274))</f>
        <v>11_43</v>
      </c>
      <c r="B274" s="135">
        <f>IF(STUDATA!B271="","",STUDATA!B271)</f>
        <v>266</v>
      </c>
      <c r="C274" s="136" t="str">
        <f>IF(STUDATA!E271="","",STUDATA!E271)</f>
        <v>abc266</v>
      </c>
      <c r="D274" s="136" t="str">
        <f>IF(STUDATA!F271="","",STUDATA!F271)</f>
        <v>xyz266</v>
      </c>
      <c r="E274" s="136" t="str">
        <f>IF(STUDATA!G271="","",STUDATA!G271)</f>
        <v>M</v>
      </c>
      <c r="F274" s="136">
        <f>IF(STUDATA!C271="","",STUDATA!C271)</f>
        <v>11</v>
      </c>
      <c r="G274" s="137" t="s">
        <v>183</v>
      </c>
      <c r="H274" s="137" t="s">
        <v>335</v>
      </c>
      <c r="I274" s="137" t="s">
        <v>335</v>
      </c>
      <c r="J274" s="137" t="s">
        <v>335</v>
      </c>
      <c r="K274" s="137" t="s">
        <v>183</v>
      </c>
      <c r="L274" s="137"/>
      <c r="M274" s="137"/>
      <c r="N274" s="137"/>
      <c r="O274" s="137"/>
      <c r="P274" s="137"/>
      <c r="Q274" s="137" t="s">
        <v>335</v>
      </c>
      <c r="R274" s="137" t="s">
        <v>335</v>
      </c>
      <c r="S274" s="137"/>
      <c r="T274" s="141" t="s">
        <v>390</v>
      </c>
      <c r="U274" s="141" t="s">
        <v>390</v>
      </c>
      <c r="V274" s="63"/>
      <c r="W274" s="63"/>
      <c r="X274" s="63"/>
      <c r="Y274" s="139" t="s">
        <v>388</v>
      </c>
      <c r="Z274" s="139" t="s">
        <v>388</v>
      </c>
      <c r="AA274" s="63"/>
      <c r="AB274" s="63"/>
      <c r="AC274" s="139"/>
      <c r="AD274" s="137"/>
      <c r="AE274" s="137"/>
      <c r="AF274" s="137"/>
      <c r="AG274" s="137"/>
      <c r="AH274" s="137"/>
      <c r="AI274" s="167" t="s">
        <v>183</v>
      </c>
      <c r="AJ274" s="175"/>
      <c r="AK274" s="175" t="s">
        <v>335</v>
      </c>
      <c r="AL274" s="175" t="s">
        <v>183</v>
      </c>
      <c r="AM274" s="175" t="s">
        <v>183</v>
      </c>
      <c r="AN274" s="175"/>
      <c r="AO274" s="175"/>
      <c r="AP274" s="175"/>
      <c r="AQ274" s="11"/>
    </row>
    <row r="275" spans="1:43" ht="17.5" customHeight="1">
      <c r="A275" s="11" t="str">
        <f>IF(F275="","",F275&amp;"_"&amp;COUNTIF($F$9:F275,F275))</f>
        <v>11_44</v>
      </c>
      <c r="B275" s="135">
        <f>IF(STUDATA!B272="","",STUDATA!B272)</f>
        <v>267</v>
      </c>
      <c r="C275" s="136" t="str">
        <f>IF(STUDATA!E272="","",STUDATA!E272)</f>
        <v>abc267</v>
      </c>
      <c r="D275" s="136" t="str">
        <f>IF(STUDATA!F272="","",STUDATA!F272)</f>
        <v>xyz267</v>
      </c>
      <c r="E275" s="136" t="str">
        <f>IF(STUDATA!G272="","",STUDATA!G272)</f>
        <v>F</v>
      </c>
      <c r="F275" s="136">
        <f>IF(STUDATA!C272="","",STUDATA!C272)</f>
        <v>11</v>
      </c>
      <c r="G275" s="137" t="s">
        <v>183</v>
      </c>
      <c r="H275" s="137" t="s">
        <v>335</v>
      </c>
      <c r="I275" s="137" t="s">
        <v>335</v>
      </c>
      <c r="J275" s="137" t="s">
        <v>335</v>
      </c>
      <c r="K275" s="137" t="s">
        <v>183</v>
      </c>
      <c r="L275" s="137"/>
      <c r="M275" s="137"/>
      <c r="N275" s="137"/>
      <c r="O275" s="137"/>
      <c r="P275" s="137"/>
      <c r="Q275" s="137" t="s">
        <v>335</v>
      </c>
      <c r="R275" s="137" t="s">
        <v>335</v>
      </c>
      <c r="S275" s="137"/>
      <c r="T275" s="141" t="s">
        <v>390</v>
      </c>
      <c r="U275" s="141" t="s">
        <v>390</v>
      </c>
      <c r="V275" s="63"/>
      <c r="W275" s="63"/>
      <c r="X275" s="63"/>
      <c r="Y275" s="139" t="s">
        <v>388</v>
      </c>
      <c r="Z275" s="139" t="s">
        <v>388</v>
      </c>
      <c r="AA275" s="63"/>
      <c r="AB275" s="63"/>
      <c r="AC275" s="139"/>
      <c r="AD275" s="137"/>
      <c r="AE275" s="137"/>
      <c r="AF275" s="137"/>
      <c r="AG275" s="137"/>
      <c r="AH275" s="137"/>
      <c r="AI275" s="167" t="s">
        <v>183</v>
      </c>
      <c r="AJ275" s="175"/>
      <c r="AK275" s="175" t="s">
        <v>335</v>
      </c>
      <c r="AL275" s="175" t="s">
        <v>183</v>
      </c>
      <c r="AM275" s="175" t="s">
        <v>183</v>
      </c>
      <c r="AN275" s="175"/>
      <c r="AO275" s="175"/>
      <c r="AP275" s="175"/>
      <c r="AQ275" s="11"/>
    </row>
    <row r="276" spans="1:43" ht="17.5" customHeight="1">
      <c r="A276" s="11" t="str">
        <f>IF(F276="","",F276&amp;"_"&amp;COUNTIF($F$9:F276,F276))</f>
        <v>11_45</v>
      </c>
      <c r="B276" s="135">
        <f>IF(STUDATA!B273="","",STUDATA!B273)</f>
        <v>268</v>
      </c>
      <c r="C276" s="136" t="str">
        <f>IF(STUDATA!E273="","",STUDATA!E273)</f>
        <v>abc268</v>
      </c>
      <c r="D276" s="136" t="str">
        <f>IF(STUDATA!F273="","",STUDATA!F273)</f>
        <v>xyz268</v>
      </c>
      <c r="E276" s="136" t="str">
        <f>IF(STUDATA!G273="","",STUDATA!G273)</f>
        <v>F</v>
      </c>
      <c r="F276" s="136">
        <f>IF(STUDATA!C273="","",STUDATA!C273)</f>
        <v>11</v>
      </c>
      <c r="G276" s="137" t="s">
        <v>183</v>
      </c>
      <c r="H276" s="137" t="s">
        <v>335</v>
      </c>
      <c r="I276" s="137" t="s">
        <v>335</v>
      </c>
      <c r="J276" s="137" t="s">
        <v>335</v>
      </c>
      <c r="K276" s="137" t="s">
        <v>183</v>
      </c>
      <c r="L276" s="137"/>
      <c r="M276" s="137"/>
      <c r="N276" s="137"/>
      <c r="O276" s="137"/>
      <c r="P276" s="137"/>
      <c r="Q276" s="137" t="s">
        <v>335</v>
      </c>
      <c r="R276" s="137" t="s">
        <v>335</v>
      </c>
      <c r="S276" s="137"/>
      <c r="T276" s="141" t="s">
        <v>388</v>
      </c>
      <c r="U276" s="141" t="s">
        <v>388</v>
      </c>
      <c r="V276" s="63"/>
      <c r="W276" s="63"/>
      <c r="X276" s="63"/>
      <c r="Y276" s="139" t="s">
        <v>388</v>
      </c>
      <c r="Z276" s="139" t="s">
        <v>388</v>
      </c>
      <c r="AA276" s="63"/>
      <c r="AB276" s="63"/>
      <c r="AC276" s="139"/>
      <c r="AD276" s="137"/>
      <c r="AE276" s="137"/>
      <c r="AF276" s="137"/>
      <c r="AG276" s="137"/>
      <c r="AH276" s="137"/>
      <c r="AI276" s="167" t="s">
        <v>183</v>
      </c>
      <c r="AJ276" s="175"/>
      <c r="AK276" s="175" t="s">
        <v>335</v>
      </c>
      <c r="AL276" s="175" t="s">
        <v>183</v>
      </c>
      <c r="AM276" s="175" t="s">
        <v>183</v>
      </c>
      <c r="AN276" s="175"/>
      <c r="AO276" s="175"/>
      <c r="AP276" s="175"/>
      <c r="AQ276" s="11"/>
    </row>
    <row r="277" spans="1:43" s="9" customFormat="1" ht="17.5" customHeight="1">
      <c r="A277" s="11" t="str">
        <f>IF(F277="","",F277&amp;"_"&amp;COUNTIF($F$9:F277,F277))</f>
        <v>11_46</v>
      </c>
      <c r="B277" s="135">
        <f>IF(STUDATA!B274="","",STUDATA!B274)</f>
        <v>269</v>
      </c>
      <c r="C277" s="136" t="str">
        <f>IF(STUDATA!E274="","",STUDATA!E274)</f>
        <v>abc269</v>
      </c>
      <c r="D277" s="136" t="str">
        <f>IF(STUDATA!F274="","",STUDATA!F274)</f>
        <v>xyz269</v>
      </c>
      <c r="E277" s="136" t="str">
        <f>IF(STUDATA!G274="","",STUDATA!G274)</f>
        <v>F</v>
      </c>
      <c r="F277" s="136">
        <f>IF(STUDATA!C274="","",STUDATA!C274)</f>
        <v>11</v>
      </c>
      <c r="G277" s="137" t="s">
        <v>183</v>
      </c>
      <c r="H277" s="137" t="s">
        <v>335</v>
      </c>
      <c r="I277" s="137" t="s">
        <v>335</v>
      </c>
      <c r="J277" s="137" t="s">
        <v>335</v>
      </c>
      <c r="K277" s="137" t="s">
        <v>335</v>
      </c>
      <c r="L277" s="137"/>
      <c r="M277" s="137"/>
      <c r="N277" s="137"/>
      <c r="O277" s="137"/>
      <c r="P277" s="137"/>
      <c r="Q277" s="137" t="s">
        <v>335</v>
      </c>
      <c r="R277" s="137" t="s">
        <v>335</v>
      </c>
      <c r="S277" s="137"/>
      <c r="T277" s="141" t="s">
        <v>388</v>
      </c>
      <c r="U277" s="141" t="s">
        <v>388</v>
      </c>
      <c r="V277" s="63"/>
      <c r="W277" s="63"/>
      <c r="X277" s="63"/>
      <c r="Y277" s="139" t="s">
        <v>388</v>
      </c>
      <c r="Z277" s="139" t="s">
        <v>388</v>
      </c>
      <c r="AA277" s="63"/>
      <c r="AB277" s="63"/>
      <c r="AC277" s="139"/>
      <c r="AD277" s="137"/>
      <c r="AE277" s="137"/>
      <c r="AF277" s="137"/>
      <c r="AG277" s="137"/>
      <c r="AH277" s="137"/>
      <c r="AI277" s="167" t="s">
        <v>183</v>
      </c>
      <c r="AJ277" s="175"/>
      <c r="AK277" s="175" t="s">
        <v>335</v>
      </c>
      <c r="AL277" s="175" t="s">
        <v>183</v>
      </c>
      <c r="AM277" s="175" t="s">
        <v>183</v>
      </c>
      <c r="AN277" s="175"/>
      <c r="AO277" s="175"/>
      <c r="AP277" s="175"/>
      <c r="AQ277" s="11"/>
    </row>
    <row r="278" spans="1:43" s="9" customFormat="1" ht="17.5" customHeight="1">
      <c r="A278" s="11" t="str">
        <f>IF(F278="","",F278&amp;"_"&amp;COUNTIF($F$9:F278,F278))</f>
        <v>11_47</v>
      </c>
      <c r="B278" s="135">
        <f>IF(STUDATA!B275="","",STUDATA!B275)</f>
        <v>270</v>
      </c>
      <c r="C278" s="136" t="str">
        <f>IF(STUDATA!E275="","",STUDATA!E275)</f>
        <v>abc270</v>
      </c>
      <c r="D278" s="136" t="str">
        <f>IF(STUDATA!F275="","",STUDATA!F275)</f>
        <v>xyz270</v>
      </c>
      <c r="E278" s="136" t="str">
        <f>IF(STUDATA!G275="","",STUDATA!G275)</f>
        <v>F</v>
      </c>
      <c r="F278" s="136">
        <f>IF(STUDATA!C275="","",STUDATA!C275)</f>
        <v>11</v>
      </c>
      <c r="G278" s="137" t="s">
        <v>183</v>
      </c>
      <c r="H278" s="137" t="s">
        <v>335</v>
      </c>
      <c r="I278" s="137" t="s">
        <v>335</v>
      </c>
      <c r="J278" s="137" t="s">
        <v>335</v>
      </c>
      <c r="K278" s="137" t="s">
        <v>335</v>
      </c>
      <c r="L278" s="137"/>
      <c r="M278" s="137"/>
      <c r="N278" s="137"/>
      <c r="O278" s="137"/>
      <c r="P278" s="137"/>
      <c r="Q278" s="137" t="s">
        <v>335</v>
      </c>
      <c r="R278" s="137" t="s">
        <v>335</v>
      </c>
      <c r="S278" s="137"/>
      <c r="T278" s="141" t="s">
        <v>388</v>
      </c>
      <c r="U278" s="141" t="s">
        <v>388</v>
      </c>
      <c r="V278" s="63"/>
      <c r="W278" s="63"/>
      <c r="X278" s="63"/>
      <c r="Y278" s="139" t="s">
        <v>388</v>
      </c>
      <c r="Z278" s="139" t="s">
        <v>388</v>
      </c>
      <c r="AA278" s="63"/>
      <c r="AB278" s="63"/>
      <c r="AC278" s="139"/>
      <c r="AD278" s="137"/>
      <c r="AE278" s="137"/>
      <c r="AF278" s="137"/>
      <c r="AG278" s="137"/>
      <c r="AH278" s="137"/>
      <c r="AI278" s="167" t="s">
        <v>183</v>
      </c>
      <c r="AJ278" s="175"/>
      <c r="AK278" s="175" t="s">
        <v>335</v>
      </c>
      <c r="AL278" s="175" t="s">
        <v>183</v>
      </c>
      <c r="AM278" s="175" t="s">
        <v>183</v>
      </c>
      <c r="AN278" s="175"/>
      <c r="AO278" s="175"/>
      <c r="AP278" s="175"/>
      <c r="AQ278" s="11"/>
    </row>
    <row r="279" spans="1:43" s="9" customFormat="1" ht="17.5" customHeight="1">
      <c r="A279" s="11" t="str">
        <f>IF(F279="","",F279&amp;"_"&amp;COUNTIF($F$9:F279,F279))</f>
        <v>11_48</v>
      </c>
      <c r="B279" s="135">
        <f>IF(STUDATA!B276="","",STUDATA!B276)</f>
        <v>271</v>
      </c>
      <c r="C279" s="136" t="str">
        <f>IF(STUDATA!E276="","",STUDATA!E276)</f>
        <v>abc271</v>
      </c>
      <c r="D279" s="136" t="str">
        <f>IF(STUDATA!F276="","",STUDATA!F276)</f>
        <v>xyz271</v>
      </c>
      <c r="E279" s="136" t="str">
        <f>IF(STUDATA!G276="","",STUDATA!G276)</f>
        <v>M</v>
      </c>
      <c r="F279" s="136">
        <f>IF(STUDATA!C276="","",STUDATA!C276)</f>
        <v>11</v>
      </c>
      <c r="G279" s="137" t="s">
        <v>183</v>
      </c>
      <c r="H279" s="137" t="s">
        <v>335</v>
      </c>
      <c r="I279" s="137" t="s">
        <v>335</v>
      </c>
      <c r="J279" s="137" t="s">
        <v>335</v>
      </c>
      <c r="K279" s="137" t="s">
        <v>183</v>
      </c>
      <c r="L279" s="137"/>
      <c r="M279" s="137"/>
      <c r="N279" s="137"/>
      <c r="O279" s="137"/>
      <c r="P279" s="137"/>
      <c r="Q279" s="137" t="s">
        <v>335</v>
      </c>
      <c r="R279" s="137" t="s">
        <v>335</v>
      </c>
      <c r="S279" s="137"/>
      <c r="T279" s="141" t="s">
        <v>388</v>
      </c>
      <c r="U279" s="141" t="s">
        <v>388</v>
      </c>
      <c r="V279" s="63"/>
      <c r="W279" s="63"/>
      <c r="X279" s="63"/>
      <c r="Y279" s="139" t="s">
        <v>388</v>
      </c>
      <c r="Z279" s="139" t="s">
        <v>388</v>
      </c>
      <c r="AA279" s="63"/>
      <c r="AB279" s="63"/>
      <c r="AC279" s="139"/>
      <c r="AD279" s="137"/>
      <c r="AE279" s="137"/>
      <c r="AF279" s="137"/>
      <c r="AG279" s="137"/>
      <c r="AH279" s="137"/>
      <c r="AI279" s="167" t="s">
        <v>183</v>
      </c>
      <c r="AJ279" s="175"/>
      <c r="AK279" s="175" t="s">
        <v>335</v>
      </c>
      <c r="AL279" s="175" t="s">
        <v>183</v>
      </c>
      <c r="AM279" s="175" t="s">
        <v>183</v>
      </c>
      <c r="AN279" s="175"/>
      <c r="AO279" s="175"/>
      <c r="AP279" s="175"/>
      <c r="AQ279" s="11"/>
    </row>
    <row r="280" spans="1:43" s="9" customFormat="1" ht="17.5" customHeight="1">
      <c r="A280" s="11" t="str">
        <f>IF(F280="","",F280&amp;"_"&amp;COUNTIF($F$9:F280,F280))</f>
        <v/>
      </c>
      <c r="B280" s="135" t="str">
        <f>IF(STUDATA!B277="","",STUDATA!B277)</f>
        <v/>
      </c>
      <c r="C280" s="136" t="str">
        <f>IF(STUDATA!E277="","",STUDATA!E277)</f>
        <v/>
      </c>
      <c r="D280" s="136" t="str">
        <f>IF(STUDATA!F277="","",STUDATA!F277)</f>
        <v/>
      </c>
      <c r="E280" s="136" t="str">
        <f>IF(STUDATA!G277="","",STUDATA!G277)</f>
        <v/>
      </c>
      <c r="F280" s="136" t="str">
        <f>IF(STUDATA!C277="","",STUDATA!C277)</f>
        <v/>
      </c>
      <c r="G280" s="137"/>
      <c r="H280" s="137"/>
      <c r="I280" s="137"/>
      <c r="J280" s="137"/>
      <c r="K280" s="137"/>
      <c r="L280" s="137"/>
      <c r="M280" s="137"/>
      <c r="N280" s="137"/>
      <c r="O280" s="137"/>
      <c r="P280" s="137"/>
      <c r="Q280" s="137"/>
      <c r="R280" s="137"/>
      <c r="S280" s="137"/>
      <c r="T280" s="61"/>
      <c r="U280" s="62"/>
      <c r="V280" s="63"/>
      <c r="W280" s="63"/>
      <c r="X280" s="63"/>
      <c r="Y280" s="139"/>
      <c r="Z280" s="139"/>
      <c r="AA280" s="63"/>
      <c r="AB280" s="63"/>
      <c r="AC280" s="139"/>
      <c r="AD280" s="137"/>
      <c r="AE280" s="137"/>
      <c r="AF280" s="137"/>
      <c r="AG280" s="137"/>
      <c r="AH280" s="137"/>
      <c r="AI280" s="167"/>
      <c r="AJ280" s="175"/>
      <c r="AK280" s="175"/>
      <c r="AL280" s="175"/>
      <c r="AM280" s="175"/>
      <c r="AN280" s="175"/>
      <c r="AO280" s="175"/>
      <c r="AP280" s="175"/>
      <c r="AQ280" s="11"/>
    </row>
    <row r="281" spans="1:43" s="9" customFormat="1" ht="17.5" customHeight="1">
      <c r="A281" s="11" t="str">
        <f>IF(F281="","",F281&amp;"_"&amp;COUNTIF($F$9:F281,F281))</f>
        <v/>
      </c>
      <c r="B281" s="135" t="str">
        <f>IF(STUDATA!B278="","",STUDATA!B278)</f>
        <v/>
      </c>
      <c r="C281" s="136" t="str">
        <f>IF(STUDATA!E278="","",STUDATA!E278)</f>
        <v/>
      </c>
      <c r="D281" s="136" t="str">
        <f>IF(STUDATA!F278="","",STUDATA!F278)</f>
        <v/>
      </c>
      <c r="E281" s="136" t="str">
        <f>IF(STUDATA!G278="","",STUDATA!G278)</f>
        <v/>
      </c>
      <c r="F281" s="136" t="str">
        <f>IF(STUDATA!C278="","",STUDATA!C278)</f>
        <v/>
      </c>
      <c r="G281" s="137"/>
      <c r="H281" s="137"/>
      <c r="I281" s="137"/>
      <c r="J281" s="137"/>
      <c r="K281" s="137"/>
      <c r="L281" s="137"/>
      <c r="M281" s="137"/>
      <c r="N281" s="137"/>
      <c r="O281" s="137"/>
      <c r="P281" s="137"/>
      <c r="Q281" s="137"/>
      <c r="R281" s="137"/>
      <c r="S281" s="137"/>
      <c r="T281" s="61"/>
      <c r="U281" s="62"/>
      <c r="V281" s="63"/>
      <c r="W281" s="63"/>
      <c r="X281" s="63"/>
      <c r="Y281" s="63"/>
      <c r="Z281" s="63"/>
      <c r="AA281" s="63"/>
      <c r="AB281" s="63"/>
      <c r="AC281" s="139"/>
      <c r="AD281" s="137"/>
      <c r="AE281" s="137"/>
      <c r="AF281" s="137"/>
      <c r="AG281" s="137"/>
      <c r="AH281" s="137"/>
      <c r="AI281" s="167"/>
      <c r="AJ281" s="175"/>
      <c r="AK281" s="175"/>
      <c r="AL281" s="175"/>
      <c r="AM281" s="175"/>
      <c r="AN281" s="175"/>
      <c r="AO281" s="175"/>
      <c r="AP281" s="175"/>
      <c r="AQ281" s="11"/>
    </row>
    <row r="282" spans="1:43" s="9" customFormat="1" ht="17.5" customHeight="1">
      <c r="A282" s="11" t="str">
        <f>IF(F282="","",F282&amp;"_"&amp;COUNTIF($F$9:F282,F282))</f>
        <v/>
      </c>
      <c r="B282" s="135" t="str">
        <f>IF(STUDATA!B279="","",STUDATA!B279)</f>
        <v/>
      </c>
      <c r="C282" s="136" t="str">
        <f>IF(STUDATA!E279="","",STUDATA!E279)</f>
        <v/>
      </c>
      <c r="D282" s="136" t="str">
        <f>IF(STUDATA!F279="","",STUDATA!F279)</f>
        <v/>
      </c>
      <c r="E282" s="136" t="str">
        <f>IF(STUDATA!G279="","",STUDATA!G279)</f>
        <v/>
      </c>
      <c r="F282" s="136" t="str">
        <f>IF(STUDATA!C279="","",STUDATA!C279)</f>
        <v/>
      </c>
      <c r="G282" s="137"/>
      <c r="H282" s="137"/>
      <c r="I282" s="137"/>
      <c r="J282" s="137"/>
      <c r="K282" s="137"/>
      <c r="L282" s="137"/>
      <c r="M282" s="137"/>
      <c r="N282" s="137"/>
      <c r="O282" s="137"/>
      <c r="P282" s="137"/>
      <c r="Q282" s="137"/>
      <c r="R282" s="137"/>
      <c r="S282" s="137"/>
      <c r="T282" s="61"/>
      <c r="U282" s="62"/>
      <c r="V282" s="63"/>
      <c r="W282" s="63"/>
      <c r="X282" s="63"/>
      <c r="Y282" s="63"/>
      <c r="Z282" s="63"/>
      <c r="AA282" s="63"/>
      <c r="AB282" s="63"/>
      <c r="AC282" s="139"/>
      <c r="AD282" s="137"/>
      <c r="AE282" s="137"/>
      <c r="AF282" s="137"/>
      <c r="AG282" s="137"/>
      <c r="AH282" s="137"/>
      <c r="AI282" s="167"/>
      <c r="AJ282" s="175"/>
      <c r="AK282" s="175"/>
      <c r="AL282" s="175"/>
      <c r="AM282" s="175"/>
      <c r="AN282" s="175"/>
      <c r="AO282" s="175"/>
      <c r="AP282" s="175"/>
      <c r="AQ282" s="11"/>
    </row>
    <row r="283" spans="1:43" s="9" customFormat="1" ht="17.5" customHeight="1">
      <c r="A283" s="11" t="str">
        <f>IF(F283="","",F283&amp;"_"&amp;COUNTIF($F$9:F283,F283))</f>
        <v/>
      </c>
      <c r="B283" s="135" t="str">
        <f>IF(STUDATA!B280="","",STUDATA!B280)</f>
        <v/>
      </c>
      <c r="C283" s="136" t="str">
        <f>IF(STUDATA!E280="","",STUDATA!E280)</f>
        <v/>
      </c>
      <c r="D283" s="136" t="str">
        <f>IF(STUDATA!F280="","",STUDATA!F280)</f>
        <v/>
      </c>
      <c r="E283" s="136" t="str">
        <f>IF(STUDATA!G280="","",STUDATA!G280)</f>
        <v/>
      </c>
      <c r="F283" s="136" t="str">
        <f>IF(STUDATA!C280="","",STUDATA!C280)</f>
        <v/>
      </c>
      <c r="G283" s="137"/>
      <c r="H283" s="137"/>
      <c r="I283" s="137"/>
      <c r="J283" s="137"/>
      <c r="K283" s="137"/>
      <c r="L283" s="137"/>
      <c r="M283" s="137"/>
      <c r="N283" s="137"/>
      <c r="O283" s="137"/>
      <c r="P283" s="137"/>
      <c r="Q283" s="137"/>
      <c r="R283" s="137"/>
      <c r="S283" s="137"/>
      <c r="T283" s="61"/>
      <c r="U283" s="62"/>
      <c r="V283" s="63"/>
      <c r="W283" s="63"/>
      <c r="X283" s="63"/>
      <c r="Y283" s="63"/>
      <c r="Z283" s="63"/>
      <c r="AA283" s="63"/>
      <c r="AB283" s="63"/>
      <c r="AC283" s="139"/>
      <c r="AD283" s="137"/>
      <c r="AE283" s="137"/>
      <c r="AF283" s="137"/>
      <c r="AG283" s="137"/>
      <c r="AH283" s="137"/>
      <c r="AI283" s="167"/>
      <c r="AJ283" s="175"/>
      <c r="AK283" s="175"/>
      <c r="AL283" s="175"/>
      <c r="AM283" s="175"/>
      <c r="AN283" s="175"/>
      <c r="AO283" s="175"/>
      <c r="AP283" s="175"/>
      <c r="AQ283" s="11"/>
    </row>
    <row r="284" spans="1:43" s="9" customFormat="1" ht="17.5" customHeight="1">
      <c r="A284" s="11" t="str">
        <f>IF(F284="","",F284&amp;"_"&amp;COUNTIF($F$9:F284,F284))</f>
        <v/>
      </c>
      <c r="B284" s="135" t="str">
        <f>IF(STUDATA!B281="","",STUDATA!B281)</f>
        <v/>
      </c>
      <c r="C284" s="136" t="str">
        <f>IF(STUDATA!E281="","",STUDATA!E281)</f>
        <v/>
      </c>
      <c r="D284" s="136" t="str">
        <f>IF(STUDATA!F281="","",STUDATA!F281)</f>
        <v/>
      </c>
      <c r="E284" s="136" t="str">
        <f>IF(STUDATA!G281="","",STUDATA!G281)</f>
        <v/>
      </c>
      <c r="F284" s="136" t="str">
        <f>IF(STUDATA!C281="","",STUDATA!C281)</f>
        <v/>
      </c>
      <c r="G284" s="137"/>
      <c r="H284" s="137"/>
      <c r="I284" s="137"/>
      <c r="J284" s="137"/>
      <c r="K284" s="137"/>
      <c r="L284" s="137"/>
      <c r="M284" s="137"/>
      <c r="N284" s="137"/>
      <c r="O284" s="137"/>
      <c r="P284" s="137"/>
      <c r="Q284" s="137"/>
      <c r="R284" s="137"/>
      <c r="S284" s="137"/>
      <c r="T284" s="61"/>
      <c r="U284" s="62"/>
      <c r="V284" s="63"/>
      <c r="W284" s="63"/>
      <c r="X284" s="63"/>
      <c r="Y284" s="63"/>
      <c r="Z284" s="63"/>
      <c r="AA284" s="63"/>
      <c r="AB284" s="63"/>
      <c r="AC284" s="139"/>
      <c r="AD284" s="137"/>
      <c r="AE284" s="137"/>
      <c r="AF284" s="137"/>
      <c r="AG284" s="137"/>
      <c r="AH284" s="137"/>
      <c r="AI284" s="167"/>
      <c r="AJ284" s="175"/>
      <c r="AK284" s="175"/>
      <c r="AL284" s="175"/>
      <c r="AM284" s="175"/>
      <c r="AN284" s="175"/>
      <c r="AO284" s="175"/>
      <c r="AP284" s="175"/>
      <c r="AQ284" s="11"/>
    </row>
    <row r="285" spans="1:43" s="9" customFormat="1" ht="17.5" customHeight="1">
      <c r="A285" s="11" t="str">
        <f>IF(F285="","",F285&amp;"_"&amp;COUNTIF($F$9:F285,F285))</f>
        <v/>
      </c>
      <c r="B285" s="135" t="str">
        <f>IF(STUDATA!B282="","",STUDATA!B282)</f>
        <v/>
      </c>
      <c r="C285" s="136" t="str">
        <f>IF(STUDATA!E282="","",STUDATA!E282)</f>
        <v/>
      </c>
      <c r="D285" s="136" t="str">
        <f>IF(STUDATA!F282="","",STUDATA!F282)</f>
        <v/>
      </c>
      <c r="E285" s="136" t="str">
        <f>IF(STUDATA!G282="","",STUDATA!G282)</f>
        <v/>
      </c>
      <c r="F285" s="136" t="str">
        <f>IF(STUDATA!C282="","",STUDATA!C282)</f>
        <v/>
      </c>
      <c r="G285" s="137"/>
      <c r="H285" s="137"/>
      <c r="I285" s="137"/>
      <c r="J285" s="137"/>
      <c r="K285" s="137"/>
      <c r="L285" s="137"/>
      <c r="M285" s="137"/>
      <c r="N285" s="137"/>
      <c r="O285" s="137"/>
      <c r="P285" s="137"/>
      <c r="Q285" s="137"/>
      <c r="R285" s="137"/>
      <c r="S285" s="137"/>
      <c r="T285" s="61"/>
      <c r="U285" s="62"/>
      <c r="V285" s="63"/>
      <c r="W285" s="63"/>
      <c r="X285" s="63"/>
      <c r="Y285" s="63"/>
      <c r="Z285" s="63"/>
      <c r="AA285" s="63"/>
      <c r="AB285" s="63"/>
      <c r="AC285" s="139"/>
      <c r="AD285" s="137"/>
      <c r="AE285" s="137"/>
      <c r="AF285" s="137"/>
      <c r="AG285" s="137"/>
      <c r="AH285" s="137"/>
      <c r="AI285" s="167"/>
      <c r="AJ285" s="175"/>
      <c r="AK285" s="175"/>
      <c r="AL285" s="175"/>
      <c r="AM285" s="175"/>
      <c r="AN285" s="175"/>
      <c r="AO285" s="175"/>
      <c r="AP285" s="175"/>
      <c r="AQ285" s="11"/>
    </row>
    <row r="286" spans="1:43" s="9" customFormat="1" ht="17.5" customHeight="1">
      <c r="A286" s="11" t="str">
        <f>IF(F286="","",F286&amp;"_"&amp;COUNTIF($F$9:F286,F286))</f>
        <v/>
      </c>
      <c r="B286" s="135" t="str">
        <f>IF(STUDATA!B283="","",STUDATA!B283)</f>
        <v/>
      </c>
      <c r="C286" s="136" t="str">
        <f>IF(STUDATA!E283="","",STUDATA!E283)</f>
        <v/>
      </c>
      <c r="D286" s="136" t="str">
        <f>IF(STUDATA!F283="","",STUDATA!F283)</f>
        <v/>
      </c>
      <c r="E286" s="136" t="str">
        <f>IF(STUDATA!G283="","",STUDATA!G283)</f>
        <v/>
      </c>
      <c r="F286" s="136" t="str">
        <f>IF(STUDATA!C283="","",STUDATA!C283)</f>
        <v/>
      </c>
      <c r="G286" s="137"/>
      <c r="H286" s="137"/>
      <c r="I286" s="137"/>
      <c r="J286" s="137"/>
      <c r="K286" s="137"/>
      <c r="L286" s="137"/>
      <c r="M286" s="137"/>
      <c r="N286" s="137"/>
      <c r="O286" s="137"/>
      <c r="P286" s="137"/>
      <c r="Q286" s="137"/>
      <c r="R286" s="137"/>
      <c r="S286" s="137"/>
      <c r="T286" s="61"/>
      <c r="U286" s="62"/>
      <c r="V286" s="63"/>
      <c r="W286" s="63"/>
      <c r="X286" s="63"/>
      <c r="Y286" s="63"/>
      <c r="Z286" s="63"/>
      <c r="AA286" s="63"/>
      <c r="AB286" s="63"/>
      <c r="AC286" s="139"/>
      <c r="AD286" s="137"/>
      <c r="AE286" s="137"/>
      <c r="AF286" s="137"/>
      <c r="AG286" s="137"/>
      <c r="AH286" s="137"/>
      <c r="AI286" s="167"/>
      <c r="AJ286" s="175"/>
      <c r="AK286" s="175"/>
      <c r="AL286" s="175"/>
      <c r="AM286" s="175"/>
      <c r="AN286" s="175"/>
      <c r="AO286" s="175"/>
      <c r="AP286" s="175"/>
      <c r="AQ286" s="11"/>
    </row>
    <row r="287" spans="1:43" s="9" customFormat="1" ht="17.5" customHeight="1">
      <c r="A287" s="11" t="str">
        <f>IF(F287="","",F287&amp;"_"&amp;COUNTIF($F$9:F287,F287))</f>
        <v/>
      </c>
      <c r="B287" s="135" t="str">
        <f>IF(STUDATA!B284="","",STUDATA!B284)</f>
        <v/>
      </c>
      <c r="C287" s="136" t="str">
        <f>IF(STUDATA!E284="","",STUDATA!E284)</f>
        <v/>
      </c>
      <c r="D287" s="136" t="str">
        <f>IF(STUDATA!F284="","",STUDATA!F284)</f>
        <v/>
      </c>
      <c r="E287" s="136" t="str">
        <f>IF(STUDATA!G284="","",STUDATA!G284)</f>
        <v/>
      </c>
      <c r="F287" s="136" t="str">
        <f>IF(STUDATA!C284="","",STUDATA!C284)</f>
        <v/>
      </c>
      <c r="G287" s="137"/>
      <c r="H287" s="137"/>
      <c r="I287" s="137"/>
      <c r="J287" s="137"/>
      <c r="K287" s="137"/>
      <c r="L287" s="137"/>
      <c r="M287" s="137"/>
      <c r="N287" s="137"/>
      <c r="O287" s="137"/>
      <c r="P287" s="137"/>
      <c r="Q287" s="137"/>
      <c r="R287" s="137"/>
      <c r="S287" s="137"/>
      <c r="T287" s="61"/>
      <c r="U287" s="62"/>
      <c r="V287" s="63"/>
      <c r="W287" s="63"/>
      <c r="X287" s="63"/>
      <c r="Y287" s="63"/>
      <c r="Z287" s="63"/>
      <c r="AA287" s="63"/>
      <c r="AB287" s="63"/>
      <c r="AC287" s="139"/>
      <c r="AD287" s="137"/>
      <c r="AE287" s="137"/>
      <c r="AF287" s="137"/>
      <c r="AG287" s="137"/>
      <c r="AH287" s="137"/>
      <c r="AI287" s="167"/>
      <c r="AJ287" s="175"/>
      <c r="AK287" s="175"/>
      <c r="AL287" s="175"/>
      <c r="AM287" s="175"/>
      <c r="AN287" s="175"/>
      <c r="AO287" s="175"/>
      <c r="AP287" s="175"/>
      <c r="AQ287" s="11"/>
    </row>
    <row r="288" spans="1:43" s="9" customFormat="1" ht="17.5" customHeight="1">
      <c r="A288" s="11" t="str">
        <f>IF(F288="","",F288&amp;"_"&amp;COUNTIF($F$9:F288,F288))</f>
        <v/>
      </c>
      <c r="B288" s="135" t="str">
        <f>IF(STUDATA!B285="","",STUDATA!B285)</f>
        <v/>
      </c>
      <c r="C288" s="136" t="str">
        <f>IF(STUDATA!E285="","",STUDATA!E285)</f>
        <v/>
      </c>
      <c r="D288" s="136" t="str">
        <f>IF(STUDATA!F285="","",STUDATA!F285)</f>
        <v/>
      </c>
      <c r="E288" s="136" t="str">
        <f>IF(STUDATA!G285="","",STUDATA!G285)</f>
        <v/>
      </c>
      <c r="F288" s="136" t="str">
        <f>IF(STUDATA!C285="","",STUDATA!C285)</f>
        <v/>
      </c>
      <c r="G288" s="137"/>
      <c r="H288" s="137"/>
      <c r="I288" s="137"/>
      <c r="J288" s="137"/>
      <c r="K288" s="137"/>
      <c r="L288" s="137"/>
      <c r="M288" s="137"/>
      <c r="N288" s="137"/>
      <c r="O288" s="137"/>
      <c r="P288" s="137"/>
      <c r="Q288" s="137"/>
      <c r="R288" s="137"/>
      <c r="S288" s="137"/>
      <c r="T288" s="61"/>
      <c r="U288" s="62"/>
      <c r="V288" s="63"/>
      <c r="W288" s="63"/>
      <c r="X288" s="63"/>
      <c r="Y288" s="63"/>
      <c r="Z288" s="63"/>
      <c r="AA288" s="63"/>
      <c r="AB288" s="63"/>
      <c r="AC288" s="139"/>
      <c r="AD288" s="137"/>
      <c r="AE288" s="137"/>
      <c r="AF288" s="137"/>
      <c r="AG288" s="137"/>
      <c r="AH288" s="137"/>
      <c r="AI288" s="167"/>
      <c r="AJ288" s="175"/>
      <c r="AK288" s="175"/>
      <c r="AL288" s="175"/>
      <c r="AM288" s="175"/>
      <c r="AN288" s="175"/>
      <c r="AO288" s="175"/>
      <c r="AP288" s="175"/>
      <c r="AQ288" s="11"/>
    </row>
    <row r="289" spans="1:43" s="9" customFormat="1" ht="17.5" customHeight="1">
      <c r="A289" s="11" t="str">
        <f>IF(F289="","",F289&amp;"_"&amp;COUNTIF($F$9:F289,F289))</f>
        <v/>
      </c>
      <c r="B289" s="135" t="str">
        <f>IF(STUDATA!B286="","",STUDATA!B286)</f>
        <v/>
      </c>
      <c r="C289" s="136" t="str">
        <f>IF(STUDATA!E286="","",STUDATA!E286)</f>
        <v/>
      </c>
      <c r="D289" s="136" t="str">
        <f>IF(STUDATA!F286="","",STUDATA!F286)</f>
        <v/>
      </c>
      <c r="E289" s="136" t="str">
        <f>IF(STUDATA!G286="","",STUDATA!G286)</f>
        <v/>
      </c>
      <c r="F289" s="136" t="str">
        <f>IF(STUDATA!C286="","",STUDATA!C286)</f>
        <v/>
      </c>
      <c r="G289" s="137"/>
      <c r="H289" s="137"/>
      <c r="I289" s="137"/>
      <c r="J289" s="137"/>
      <c r="K289" s="137"/>
      <c r="L289" s="137"/>
      <c r="M289" s="137"/>
      <c r="N289" s="137"/>
      <c r="O289" s="137"/>
      <c r="P289" s="137"/>
      <c r="Q289" s="137"/>
      <c r="R289" s="137"/>
      <c r="S289" s="137"/>
      <c r="T289" s="61"/>
      <c r="U289" s="62"/>
      <c r="V289" s="63"/>
      <c r="W289" s="63"/>
      <c r="X289" s="63"/>
      <c r="Y289" s="63"/>
      <c r="Z289" s="63"/>
      <c r="AA289" s="63"/>
      <c r="AB289" s="63"/>
      <c r="AC289" s="139"/>
      <c r="AD289" s="137"/>
      <c r="AE289" s="137"/>
      <c r="AF289" s="137"/>
      <c r="AG289" s="137"/>
      <c r="AH289" s="137"/>
      <c r="AI289" s="167"/>
      <c r="AJ289" s="175"/>
      <c r="AK289" s="175"/>
      <c r="AL289" s="175"/>
      <c r="AM289" s="175"/>
      <c r="AN289" s="175"/>
      <c r="AO289" s="175"/>
      <c r="AP289" s="175"/>
      <c r="AQ289" s="11"/>
    </row>
    <row r="290" spans="1:43" s="9" customFormat="1" ht="17.5" customHeight="1">
      <c r="A290" s="11" t="str">
        <f>IF(F290="","",F290&amp;"_"&amp;COUNTIF($F$9:F290,F290))</f>
        <v/>
      </c>
      <c r="B290" s="135" t="str">
        <f>IF(STUDATA!B287="","",STUDATA!B287)</f>
        <v/>
      </c>
      <c r="C290" s="136" t="str">
        <f>IF(STUDATA!E287="","",STUDATA!E287)</f>
        <v/>
      </c>
      <c r="D290" s="136" t="str">
        <f>IF(STUDATA!F287="","",STUDATA!F287)</f>
        <v/>
      </c>
      <c r="E290" s="136" t="str">
        <f>IF(STUDATA!G287="","",STUDATA!G287)</f>
        <v/>
      </c>
      <c r="F290" s="136" t="str">
        <f>IF(STUDATA!C287="","",STUDATA!C287)</f>
        <v/>
      </c>
      <c r="G290" s="137"/>
      <c r="H290" s="137"/>
      <c r="I290" s="137"/>
      <c r="J290" s="137"/>
      <c r="K290" s="137"/>
      <c r="L290" s="137"/>
      <c r="M290" s="137"/>
      <c r="N290" s="137"/>
      <c r="O290" s="137"/>
      <c r="P290" s="137"/>
      <c r="Q290" s="137"/>
      <c r="R290" s="137"/>
      <c r="S290" s="137"/>
      <c r="T290" s="61"/>
      <c r="U290" s="62"/>
      <c r="V290" s="63"/>
      <c r="W290" s="63"/>
      <c r="X290" s="63"/>
      <c r="Y290" s="63"/>
      <c r="Z290" s="63"/>
      <c r="AA290" s="63"/>
      <c r="AB290" s="63"/>
      <c r="AC290" s="139"/>
      <c r="AD290" s="137"/>
      <c r="AE290" s="137"/>
      <c r="AF290" s="137"/>
      <c r="AG290" s="137"/>
      <c r="AH290" s="137"/>
      <c r="AI290" s="167"/>
      <c r="AJ290" s="175"/>
      <c r="AK290" s="175"/>
      <c r="AL290" s="175"/>
      <c r="AM290" s="175"/>
      <c r="AN290" s="175"/>
      <c r="AO290" s="175"/>
      <c r="AP290" s="175"/>
      <c r="AQ290" s="11"/>
    </row>
    <row r="291" spans="1:43" s="9" customFormat="1" ht="17.5" customHeight="1">
      <c r="A291" s="11" t="str">
        <f>IF(F291="","",F291&amp;"_"&amp;COUNTIF($F$9:F291,F291))</f>
        <v/>
      </c>
      <c r="B291" s="135" t="str">
        <f>IF(STUDATA!B288="","",STUDATA!B288)</f>
        <v/>
      </c>
      <c r="C291" s="136" t="str">
        <f>IF(STUDATA!E288="","",STUDATA!E288)</f>
        <v/>
      </c>
      <c r="D291" s="136" t="str">
        <f>IF(STUDATA!F288="","",STUDATA!F288)</f>
        <v/>
      </c>
      <c r="E291" s="136" t="str">
        <f>IF(STUDATA!G288="","",STUDATA!G288)</f>
        <v/>
      </c>
      <c r="F291" s="136" t="str">
        <f>IF(STUDATA!C288="","",STUDATA!C288)</f>
        <v/>
      </c>
      <c r="G291" s="137"/>
      <c r="H291" s="137"/>
      <c r="I291" s="137"/>
      <c r="J291" s="137"/>
      <c r="K291" s="137"/>
      <c r="L291" s="137"/>
      <c r="M291" s="137"/>
      <c r="N291" s="137"/>
      <c r="O291" s="137"/>
      <c r="P291" s="137"/>
      <c r="Q291" s="137"/>
      <c r="R291" s="137"/>
      <c r="S291" s="137"/>
      <c r="T291" s="61"/>
      <c r="U291" s="62"/>
      <c r="V291" s="63"/>
      <c r="W291" s="63"/>
      <c r="X291" s="63"/>
      <c r="Y291" s="63"/>
      <c r="Z291" s="63"/>
      <c r="AA291" s="63"/>
      <c r="AB291" s="63"/>
      <c r="AC291" s="139"/>
      <c r="AD291" s="137"/>
      <c r="AE291" s="137"/>
      <c r="AF291" s="137"/>
      <c r="AG291" s="137"/>
      <c r="AH291" s="137"/>
      <c r="AI291" s="167"/>
      <c r="AJ291" s="175"/>
      <c r="AK291" s="175"/>
      <c r="AL291" s="175"/>
      <c r="AM291" s="175"/>
      <c r="AN291" s="175"/>
      <c r="AO291" s="175"/>
      <c r="AP291" s="175"/>
      <c r="AQ291" s="11"/>
    </row>
    <row r="292" spans="1:43" s="9" customFormat="1" ht="17.5" customHeight="1">
      <c r="A292" s="11" t="str">
        <f>IF(F292="","",F292&amp;"_"&amp;COUNTIF($F$9:F292,F292))</f>
        <v/>
      </c>
      <c r="B292" s="135" t="str">
        <f>IF(STUDATA!B289="","",STUDATA!B289)</f>
        <v/>
      </c>
      <c r="C292" s="136" t="str">
        <f>IF(STUDATA!E289="","",STUDATA!E289)</f>
        <v/>
      </c>
      <c r="D292" s="136" t="str">
        <f>IF(STUDATA!F289="","",STUDATA!F289)</f>
        <v/>
      </c>
      <c r="E292" s="136" t="str">
        <f>IF(STUDATA!G289="","",STUDATA!G289)</f>
        <v/>
      </c>
      <c r="F292" s="136" t="str">
        <f>IF(STUDATA!C289="","",STUDATA!C289)</f>
        <v/>
      </c>
      <c r="G292" s="137"/>
      <c r="H292" s="137"/>
      <c r="I292" s="137"/>
      <c r="J292" s="137"/>
      <c r="K292" s="137"/>
      <c r="L292" s="137"/>
      <c r="M292" s="137"/>
      <c r="N292" s="137"/>
      <c r="O292" s="137"/>
      <c r="P292" s="137"/>
      <c r="Q292" s="137"/>
      <c r="R292" s="137"/>
      <c r="S292" s="137"/>
      <c r="T292" s="61"/>
      <c r="U292" s="62"/>
      <c r="V292" s="63"/>
      <c r="W292" s="63"/>
      <c r="X292" s="63"/>
      <c r="Y292" s="63"/>
      <c r="Z292" s="63"/>
      <c r="AA292" s="63"/>
      <c r="AB292" s="63"/>
      <c r="AC292" s="139"/>
      <c r="AD292" s="137"/>
      <c r="AE292" s="137"/>
      <c r="AF292" s="137"/>
      <c r="AG292" s="137"/>
      <c r="AH292" s="137"/>
      <c r="AI292" s="167"/>
      <c r="AJ292" s="175"/>
      <c r="AK292" s="175"/>
      <c r="AL292" s="175"/>
      <c r="AM292" s="175"/>
      <c r="AN292" s="175"/>
      <c r="AO292" s="175"/>
      <c r="AP292" s="175"/>
      <c r="AQ292" s="11"/>
    </row>
    <row r="293" spans="1:43" s="9" customFormat="1" ht="17.5" customHeight="1">
      <c r="A293" s="11" t="str">
        <f>IF(F293="","",F293&amp;"_"&amp;COUNTIF($F$9:F293,F293))</f>
        <v/>
      </c>
      <c r="B293" s="135" t="str">
        <f>IF(STUDATA!B290="","",STUDATA!B290)</f>
        <v/>
      </c>
      <c r="C293" s="136" t="str">
        <f>IF(STUDATA!E290="","",STUDATA!E290)</f>
        <v/>
      </c>
      <c r="D293" s="136" t="str">
        <f>IF(STUDATA!F290="","",STUDATA!F290)</f>
        <v/>
      </c>
      <c r="E293" s="136" t="str">
        <f>IF(STUDATA!G290="","",STUDATA!G290)</f>
        <v/>
      </c>
      <c r="F293" s="136" t="str">
        <f>IF(STUDATA!C290="","",STUDATA!C290)</f>
        <v/>
      </c>
      <c r="G293" s="137"/>
      <c r="H293" s="137"/>
      <c r="I293" s="137"/>
      <c r="J293" s="137"/>
      <c r="K293" s="137"/>
      <c r="L293" s="137"/>
      <c r="M293" s="137"/>
      <c r="N293" s="137"/>
      <c r="O293" s="137"/>
      <c r="P293" s="137"/>
      <c r="Q293" s="137"/>
      <c r="R293" s="137"/>
      <c r="S293" s="137"/>
      <c r="T293" s="61"/>
      <c r="U293" s="62"/>
      <c r="V293" s="63"/>
      <c r="W293" s="63"/>
      <c r="X293" s="63"/>
      <c r="Y293" s="63"/>
      <c r="Z293" s="63"/>
      <c r="AA293" s="63"/>
      <c r="AB293" s="63"/>
      <c r="AC293" s="139"/>
      <c r="AD293" s="137"/>
      <c r="AE293" s="137"/>
      <c r="AF293" s="137"/>
      <c r="AG293" s="137"/>
      <c r="AH293" s="137"/>
      <c r="AI293" s="167"/>
      <c r="AJ293" s="175"/>
      <c r="AK293" s="175"/>
      <c r="AL293" s="175"/>
      <c r="AM293" s="175"/>
      <c r="AN293" s="175"/>
      <c r="AO293" s="175"/>
      <c r="AP293" s="175"/>
      <c r="AQ293" s="11"/>
    </row>
    <row r="294" spans="1:43" s="9" customFormat="1" ht="17.5" customHeight="1">
      <c r="A294" s="11" t="str">
        <f>IF(F294="","",F294&amp;"_"&amp;COUNTIF($F$9:F294,F294))</f>
        <v/>
      </c>
      <c r="B294" s="135" t="str">
        <f>IF(STUDATA!B291="","",STUDATA!B291)</f>
        <v/>
      </c>
      <c r="C294" s="136" t="str">
        <f>IF(STUDATA!E291="","",STUDATA!E291)</f>
        <v/>
      </c>
      <c r="D294" s="136" t="str">
        <f>IF(STUDATA!F291="","",STUDATA!F291)</f>
        <v/>
      </c>
      <c r="E294" s="136" t="str">
        <f>IF(STUDATA!G291="","",STUDATA!G291)</f>
        <v/>
      </c>
      <c r="F294" s="136" t="str">
        <f>IF(STUDATA!C291="","",STUDATA!C291)</f>
        <v/>
      </c>
      <c r="G294" s="137"/>
      <c r="H294" s="137"/>
      <c r="I294" s="137"/>
      <c r="J294" s="137"/>
      <c r="K294" s="137"/>
      <c r="L294" s="137"/>
      <c r="M294" s="137"/>
      <c r="N294" s="137"/>
      <c r="O294" s="137"/>
      <c r="P294" s="137"/>
      <c r="Q294" s="137"/>
      <c r="R294" s="137"/>
      <c r="S294" s="137"/>
      <c r="T294" s="61"/>
      <c r="U294" s="62"/>
      <c r="V294" s="63"/>
      <c r="W294" s="63"/>
      <c r="X294" s="63"/>
      <c r="Y294" s="63"/>
      <c r="Z294" s="63"/>
      <c r="AA294" s="63"/>
      <c r="AB294" s="63"/>
      <c r="AC294" s="139"/>
      <c r="AD294" s="137"/>
      <c r="AE294" s="137"/>
      <c r="AF294" s="137"/>
      <c r="AG294" s="137"/>
      <c r="AH294" s="137"/>
      <c r="AI294" s="167"/>
      <c r="AJ294" s="175"/>
      <c r="AK294" s="175"/>
      <c r="AL294" s="175"/>
      <c r="AM294" s="175"/>
      <c r="AN294" s="175"/>
      <c r="AO294" s="175"/>
      <c r="AP294" s="175"/>
      <c r="AQ294" s="11"/>
    </row>
    <row r="295" spans="1:43" s="9" customFormat="1" ht="17.5" customHeight="1">
      <c r="A295" s="11" t="str">
        <f>IF(F295="","",F295&amp;"_"&amp;COUNTIF($F$9:F295,F295))</f>
        <v/>
      </c>
      <c r="B295" s="135" t="str">
        <f>IF(STUDATA!B292="","",STUDATA!B292)</f>
        <v/>
      </c>
      <c r="C295" s="136" t="str">
        <f>IF(STUDATA!E292="","",STUDATA!E292)</f>
        <v/>
      </c>
      <c r="D295" s="136" t="str">
        <f>IF(STUDATA!F292="","",STUDATA!F292)</f>
        <v/>
      </c>
      <c r="E295" s="136" t="str">
        <f>IF(STUDATA!G292="","",STUDATA!G292)</f>
        <v/>
      </c>
      <c r="F295" s="136" t="str">
        <f>IF(STUDATA!C292="","",STUDATA!C292)</f>
        <v/>
      </c>
      <c r="G295" s="137"/>
      <c r="H295" s="137"/>
      <c r="I295" s="137"/>
      <c r="J295" s="137"/>
      <c r="K295" s="137"/>
      <c r="L295" s="137"/>
      <c r="M295" s="137"/>
      <c r="N295" s="137"/>
      <c r="O295" s="137"/>
      <c r="P295" s="137"/>
      <c r="Q295" s="137"/>
      <c r="R295" s="137"/>
      <c r="S295" s="137"/>
      <c r="T295" s="61"/>
      <c r="U295" s="62"/>
      <c r="V295" s="63"/>
      <c r="W295" s="63"/>
      <c r="X295" s="63"/>
      <c r="Y295" s="63"/>
      <c r="Z295" s="63"/>
      <c r="AA295" s="63"/>
      <c r="AB295" s="63"/>
      <c r="AC295" s="139"/>
      <c r="AD295" s="137"/>
      <c r="AE295" s="137"/>
      <c r="AF295" s="137"/>
      <c r="AG295" s="137"/>
      <c r="AH295" s="137"/>
      <c r="AI295" s="167"/>
      <c r="AJ295" s="175"/>
      <c r="AK295" s="175"/>
      <c r="AL295" s="175"/>
      <c r="AM295" s="175"/>
      <c r="AN295" s="175"/>
      <c r="AO295" s="175"/>
      <c r="AP295" s="175"/>
      <c r="AQ295" s="11"/>
    </row>
    <row r="296" spans="1:43" s="9" customFormat="1" ht="17.5" customHeight="1">
      <c r="A296" s="11" t="str">
        <f>IF(F296="","",F296&amp;"_"&amp;COUNTIF($F$9:F296,F296))</f>
        <v/>
      </c>
      <c r="B296" s="135" t="str">
        <f>IF(STUDATA!B293="","",STUDATA!B293)</f>
        <v/>
      </c>
      <c r="C296" s="136" t="str">
        <f>IF(STUDATA!E293="","",STUDATA!E293)</f>
        <v/>
      </c>
      <c r="D296" s="136" t="str">
        <f>IF(STUDATA!F293="","",STUDATA!F293)</f>
        <v/>
      </c>
      <c r="E296" s="136" t="str">
        <f>IF(STUDATA!G293="","",STUDATA!G293)</f>
        <v/>
      </c>
      <c r="F296" s="136" t="str">
        <f>IF(STUDATA!C293="","",STUDATA!C293)</f>
        <v/>
      </c>
      <c r="G296" s="137"/>
      <c r="H296" s="137"/>
      <c r="I296" s="137"/>
      <c r="J296" s="137"/>
      <c r="K296" s="137"/>
      <c r="L296" s="137"/>
      <c r="M296" s="137"/>
      <c r="N296" s="137"/>
      <c r="O296" s="137"/>
      <c r="P296" s="137"/>
      <c r="Q296" s="137"/>
      <c r="R296" s="137"/>
      <c r="S296" s="137"/>
      <c r="T296" s="61"/>
      <c r="U296" s="62"/>
      <c r="V296" s="63"/>
      <c r="W296" s="63"/>
      <c r="X296" s="63"/>
      <c r="Y296" s="63"/>
      <c r="Z296" s="63"/>
      <c r="AA296" s="63"/>
      <c r="AB296" s="63"/>
      <c r="AC296" s="139"/>
      <c r="AD296" s="137"/>
      <c r="AE296" s="137"/>
      <c r="AF296" s="137"/>
      <c r="AG296" s="137"/>
      <c r="AH296" s="137"/>
      <c r="AI296" s="167"/>
      <c r="AJ296" s="175"/>
      <c r="AK296" s="175"/>
      <c r="AL296" s="175"/>
      <c r="AM296" s="175"/>
      <c r="AN296" s="175"/>
      <c r="AO296" s="175"/>
      <c r="AP296" s="175"/>
      <c r="AQ296" s="11"/>
    </row>
    <row r="297" spans="1:43" s="9" customFormat="1" ht="17.5" customHeight="1">
      <c r="A297" s="11" t="str">
        <f>IF(F297="","",F297&amp;"_"&amp;COUNTIF($F$9:F297,F297))</f>
        <v/>
      </c>
      <c r="B297" s="135" t="str">
        <f>IF(STUDATA!B294="","",STUDATA!B294)</f>
        <v/>
      </c>
      <c r="C297" s="136" t="str">
        <f>IF(STUDATA!E294="","",STUDATA!E294)</f>
        <v/>
      </c>
      <c r="D297" s="136" t="str">
        <f>IF(STUDATA!F294="","",STUDATA!F294)</f>
        <v/>
      </c>
      <c r="E297" s="136" t="str">
        <f>IF(STUDATA!G294="","",STUDATA!G294)</f>
        <v/>
      </c>
      <c r="F297" s="136" t="str">
        <f>IF(STUDATA!C294="","",STUDATA!C294)</f>
        <v/>
      </c>
      <c r="G297" s="137"/>
      <c r="H297" s="137"/>
      <c r="I297" s="137"/>
      <c r="J297" s="137"/>
      <c r="K297" s="137"/>
      <c r="L297" s="137"/>
      <c r="M297" s="137"/>
      <c r="N297" s="137"/>
      <c r="O297" s="137"/>
      <c r="P297" s="137"/>
      <c r="Q297" s="137"/>
      <c r="R297" s="137"/>
      <c r="S297" s="137"/>
      <c r="T297" s="61"/>
      <c r="U297" s="62"/>
      <c r="V297" s="63"/>
      <c r="W297" s="63"/>
      <c r="X297" s="63"/>
      <c r="Y297" s="63"/>
      <c r="Z297" s="63"/>
      <c r="AA297" s="63"/>
      <c r="AB297" s="63"/>
      <c r="AC297" s="139"/>
      <c r="AD297" s="137"/>
      <c r="AE297" s="137"/>
      <c r="AF297" s="137"/>
      <c r="AG297" s="137"/>
      <c r="AH297" s="137"/>
      <c r="AI297" s="167"/>
      <c r="AJ297" s="175"/>
      <c r="AK297" s="175"/>
      <c r="AL297" s="175"/>
      <c r="AM297" s="175"/>
      <c r="AN297" s="175"/>
      <c r="AO297" s="175"/>
      <c r="AP297" s="175"/>
      <c r="AQ297" s="11"/>
    </row>
    <row r="298" spans="1:43" s="9" customFormat="1" ht="17.5" customHeight="1">
      <c r="A298" s="11" t="str">
        <f>IF(F298="","",F298&amp;"_"&amp;COUNTIF($F$9:F298,F298))</f>
        <v/>
      </c>
      <c r="B298" s="135" t="str">
        <f>IF(STUDATA!B295="","",STUDATA!B295)</f>
        <v/>
      </c>
      <c r="C298" s="136" t="str">
        <f>IF(STUDATA!E295="","",STUDATA!E295)</f>
        <v/>
      </c>
      <c r="D298" s="136" t="str">
        <f>IF(STUDATA!F295="","",STUDATA!F295)</f>
        <v/>
      </c>
      <c r="E298" s="136" t="str">
        <f>IF(STUDATA!G295="","",STUDATA!G295)</f>
        <v/>
      </c>
      <c r="F298" s="136" t="str">
        <f>IF(STUDATA!C295="","",STUDATA!C295)</f>
        <v/>
      </c>
      <c r="G298" s="137"/>
      <c r="H298" s="137"/>
      <c r="I298" s="137"/>
      <c r="J298" s="137"/>
      <c r="K298" s="137"/>
      <c r="L298" s="137"/>
      <c r="M298" s="137"/>
      <c r="N298" s="137"/>
      <c r="O298" s="137"/>
      <c r="P298" s="137"/>
      <c r="Q298" s="137"/>
      <c r="R298" s="137"/>
      <c r="S298" s="137"/>
      <c r="T298" s="61"/>
      <c r="U298" s="62"/>
      <c r="V298" s="63"/>
      <c r="W298" s="63"/>
      <c r="X298" s="63"/>
      <c r="Y298" s="63"/>
      <c r="Z298" s="63"/>
      <c r="AA298" s="63"/>
      <c r="AB298" s="63"/>
      <c r="AC298" s="139"/>
      <c r="AD298" s="137"/>
      <c r="AE298" s="137"/>
      <c r="AF298" s="137"/>
      <c r="AG298" s="137"/>
      <c r="AH298" s="137"/>
      <c r="AI298" s="167"/>
      <c r="AJ298" s="175"/>
      <c r="AK298" s="175"/>
      <c r="AL298" s="175"/>
      <c r="AM298" s="175"/>
      <c r="AN298" s="175"/>
      <c r="AO298" s="175"/>
      <c r="AP298" s="175"/>
      <c r="AQ298" s="11"/>
    </row>
    <row r="299" spans="1:43" s="9" customFormat="1" ht="17.5" customHeight="1">
      <c r="A299" s="11" t="str">
        <f>IF(F299="","",F299&amp;"_"&amp;COUNTIF($F$9:F299,F299))</f>
        <v/>
      </c>
      <c r="B299" s="135" t="str">
        <f>IF(STUDATA!B296="","",STUDATA!B296)</f>
        <v/>
      </c>
      <c r="C299" s="136" t="str">
        <f>IF(STUDATA!E296="","",STUDATA!E296)</f>
        <v/>
      </c>
      <c r="D299" s="136" t="str">
        <f>IF(STUDATA!F296="","",STUDATA!F296)</f>
        <v/>
      </c>
      <c r="E299" s="136" t="str">
        <f>IF(STUDATA!G296="","",STUDATA!G296)</f>
        <v/>
      </c>
      <c r="F299" s="136" t="str">
        <f>IF(STUDATA!C296="","",STUDATA!C296)</f>
        <v/>
      </c>
      <c r="G299" s="137"/>
      <c r="H299" s="137"/>
      <c r="I299" s="137"/>
      <c r="J299" s="137"/>
      <c r="K299" s="137"/>
      <c r="L299" s="137"/>
      <c r="M299" s="137"/>
      <c r="N299" s="137"/>
      <c r="O299" s="137"/>
      <c r="P299" s="137"/>
      <c r="Q299" s="137"/>
      <c r="R299" s="137"/>
      <c r="S299" s="137"/>
      <c r="T299" s="61"/>
      <c r="U299" s="62"/>
      <c r="V299" s="63"/>
      <c r="W299" s="63"/>
      <c r="X299" s="63"/>
      <c r="Y299" s="63"/>
      <c r="Z299" s="63"/>
      <c r="AA299" s="63"/>
      <c r="AB299" s="63"/>
      <c r="AC299" s="139"/>
      <c r="AD299" s="137"/>
      <c r="AE299" s="137"/>
      <c r="AF299" s="137"/>
      <c r="AG299" s="137"/>
      <c r="AH299" s="137"/>
      <c r="AI299" s="167"/>
      <c r="AJ299" s="175"/>
      <c r="AK299" s="175"/>
      <c r="AL299" s="175"/>
      <c r="AM299" s="175"/>
      <c r="AN299" s="175"/>
      <c r="AO299" s="175"/>
      <c r="AP299" s="175"/>
      <c r="AQ299" s="11"/>
    </row>
    <row r="300" spans="1:43" s="9" customFormat="1" ht="17.5" customHeight="1">
      <c r="A300" s="11" t="str">
        <f>IF(F300="","",F300&amp;"_"&amp;COUNTIF($F$9:F300,F300))</f>
        <v/>
      </c>
      <c r="B300" s="135" t="str">
        <f>IF(STUDATA!B297="","",STUDATA!B297)</f>
        <v/>
      </c>
      <c r="C300" s="136" t="str">
        <f>IF(STUDATA!E297="","",STUDATA!E297)</f>
        <v/>
      </c>
      <c r="D300" s="136" t="str">
        <f>IF(STUDATA!F297="","",STUDATA!F297)</f>
        <v/>
      </c>
      <c r="E300" s="136" t="str">
        <f>IF(STUDATA!G297="","",STUDATA!G297)</f>
        <v/>
      </c>
      <c r="F300" s="136" t="str">
        <f>IF(STUDATA!C297="","",STUDATA!C297)</f>
        <v/>
      </c>
      <c r="G300" s="137"/>
      <c r="H300" s="137"/>
      <c r="I300" s="137"/>
      <c r="J300" s="137"/>
      <c r="K300" s="137"/>
      <c r="L300" s="137"/>
      <c r="M300" s="137"/>
      <c r="N300" s="137"/>
      <c r="O300" s="137"/>
      <c r="P300" s="137"/>
      <c r="Q300" s="137"/>
      <c r="R300" s="137"/>
      <c r="S300" s="137"/>
      <c r="T300" s="61"/>
      <c r="U300" s="62"/>
      <c r="V300" s="63"/>
      <c r="W300" s="63"/>
      <c r="X300" s="63"/>
      <c r="Y300" s="63"/>
      <c r="Z300" s="63"/>
      <c r="AA300" s="63"/>
      <c r="AB300" s="63"/>
      <c r="AC300" s="139"/>
      <c r="AD300" s="137"/>
      <c r="AE300" s="137"/>
      <c r="AF300" s="137"/>
      <c r="AG300" s="137"/>
      <c r="AH300" s="137"/>
      <c r="AI300" s="167"/>
      <c r="AJ300" s="175"/>
      <c r="AK300" s="175"/>
      <c r="AL300" s="175"/>
      <c r="AM300" s="175"/>
      <c r="AN300" s="175"/>
      <c r="AO300" s="175"/>
      <c r="AP300" s="175"/>
      <c r="AQ300" s="11"/>
    </row>
    <row r="301" spans="1:43" s="9" customFormat="1" ht="17.5" customHeight="1">
      <c r="A301" s="11" t="str">
        <f>IF(F301="","",F301&amp;"_"&amp;COUNTIF($F$9:F301,F301))</f>
        <v/>
      </c>
      <c r="B301" s="135" t="str">
        <f>IF(STUDATA!B298="","",STUDATA!B298)</f>
        <v/>
      </c>
      <c r="C301" s="136" t="str">
        <f>IF(STUDATA!E298="","",STUDATA!E298)</f>
        <v/>
      </c>
      <c r="D301" s="136" t="str">
        <f>IF(STUDATA!F298="","",STUDATA!F298)</f>
        <v/>
      </c>
      <c r="E301" s="136" t="str">
        <f>IF(STUDATA!G298="","",STUDATA!G298)</f>
        <v/>
      </c>
      <c r="F301" s="136" t="str">
        <f>IF(STUDATA!C298="","",STUDATA!C298)</f>
        <v/>
      </c>
      <c r="G301" s="137"/>
      <c r="H301" s="137"/>
      <c r="I301" s="137"/>
      <c r="J301" s="137"/>
      <c r="K301" s="137"/>
      <c r="L301" s="137"/>
      <c r="M301" s="137"/>
      <c r="N301" s="137"/>
      <c r="O301" s="137"/>
      <c r="P301" s="137"/>
      <c r="Q301" s="137"/>
      <c r="R301" s="137"/>
      <c r="S301" s="137"/>
      <c r="T301" s="61"/>
      <c r="U301" s="62"/>
      <c r="V301" s="63"/>
      <c r="W301" s="63"/>
      <c r="X301" s="63"/>
      <c r="Y301" s="63"/>
      <c r="Z301" s="63"/>
      <c r="AA301" s="63"/>
      <c r="AB301" s="63"/>
      <c r="AC301" s="139"/>
      <c r="AD301" s="137"/>
      <c r="AE301" s="137"/>
      <c r="AF301" s="137"/>
      <c r="AG301" s="137"/>
      <c r="AH301" s="137"/>
      <c r="AI301" s="167"/>
      <c r="AJ301" s="175"/>
      <c r="AK301" s="175"/>
      <c r="AL301" s="175"/>
      <c r="AM301" s="175"/>
      <c r="AN301" s="175"/>
      <c r="AO301" s="175"/>
      <c r="AP301" s="175"/>
      <c r="AQ301" s="11"/>
    </row>
    <row r="302" spans="1:43" s="9" customFormat="1" ht="17.5" customHeight="1">
      <c r="A302" s="11" t="str">
        <f>IF(F302="","",F302&amp;"_"&amp;COUNTIF($F$9:F302,F302))</f>
        <v/>
      </c>
      <c r="B302" s="135" t="str">
        <f>IF(STUDATA!B299="","",STUDATA!B299)</f>
        <v/>
      </c>
      <c r="C302" s="136" t="str">
        <f>IF(STUDATA!E299="","",STUDATA!E299)</f>
        <v/>
      </c>
      <c r="D302" s="136" t="str">
        <f>IF(STUDATA!F299="","",STUDATA!F299)</f>
        <v/>
      </c>
      <c r="E302" s="136" t="str">
        <f>IF(STUDATA!G299="","",STUDATA!G299)</f>
        <v/>
      </c>
      <c r="F302" s="136" t="str">
        <f>IF(STUDATA!C299="","",STUDATA!C299)</f>
        <v/>
      </c>
      <c r="G302" s="137"/>
      <c r="H302" s="137"/>
      <c r="I302" s="137"/>
      <c r="J302" s="137"/>
      <c r="K302" s="137"/>
      <c r="L302" s="137"/>
      <c r="M302" s="137"/>
      <c r="N302" s="137"/>
      <c r="O302" s="137"/>
      <c r="P302" s="137"/>
      <c r="Q302" s="137"/>
      <c r="R302" s="137"/>
      <c r="S302" s="137"/>
      <c r="T302" s="61"/>
      <c r="U302" s="62"/>
      <c r="V302" s="63"/>
      <c r="W302" s="63"/>
      <c r="X302" s="63"/>
      <c r="Y302" s="63"/>
      <c r="Z302" s="63"/>
      <c r="AA302" s="63"/>
      <c r="AB302" s="63"/>
      <c r="AC302" s="139"/>
      <c r="AD302" s="137"/>
      <c r="AE302" s="137"/>
      <c r="AF302" s="137"/>
      <c r="AG302" s="137"/>
      <c r="AH302" s="137"/>
      <c r="AI302" s="167"/>
      <c r="AJ302" s="175"/>
      <c r="AK302" s="175"/>
      <c r="AL302" s="175"/>
      <c r="AM302" s="175"/>
      <c r="AN302" s="175"/>
      <c r="AO302" s="175"/>
      <c r="AP302" s="175"/>
      <c r="AQ302" s="11"/>
    </row>
    <row r="303" spans="1:43" s="9" customFormat="1" ht="17.5" customHeight="1">
      <c r="A303" s="11" t="str">
        <f>IF(F303="","",F303&amp;"_"&amp;COUNTIF($F$9:F303,F303))</f>
        <v/>
      </c>
      <c r="B303" s="135" t="str">
        <f>IF(STUDATA!B300="","",STUDATA!B300)</f>
        <v/>
      </c>
      <c r="C303" s="136" t="str">
        <f>IF(STUDATA!E300="","",STUDATA!E300)</f>
        <v/>
      </c>
      <c r="D303" s="136" t="str">
        <f>IF(STUDATA!F300="","",STUDATA!F300)</f>
        <v/>
      </c>
      <c r="E303" s="136" t="str">
        <f>IF(STUDATA!G300="","",STUDATA!G300)</f>
        <v/>
      </c>
      <c r="F303" s="136" t="str">
        <f>IF(STUDATA!C300="","",STUDATA!C300)</f>
        <v/>
      </c>
      <c r="G303" s="137"/>
      <c r="H303" s="137"/>
      <c r="I303" s="137"/>
      <c r="J303" s="137"/>
      <c r="K303" s="137"/>
      <c r="L303" s="137"/>
      <c r="M303" s="137"/>
      <c r="N303" s="137"/>
      <c r="O303" s="137"/>
      <c r="P303" s="137"/>
      <c r="Q303" s="137"/>
      <c r="R303" s="137"/>
      <c r="S303" s="137"/>
      <c r="T303" s="61"/>
      <c r="U303" s="62"/>
      <c r="V303" s="63"/>
      <c r="W303" s="63"/>
      <c r="X303" s="63"/>
      <c r="Y303" s="63"/>
      <c r="Z303" s="63"/>
      <c r="AA303" s="63"/>
      <c r="AB303" s="63"/>
      <c r="AC303" s="139"/>
      <c r="AD303" s="137"/>
      <c r="AE303" s="137"/>
      <c r="AF303" s="137"/>
      <c r="AG303" s="137"/>
      <c r="AH303" s="137"/>
      <c r="AI303" s="167"/>
      <c r="AJ303" s="175"/>
      <c r="AK303" s="175"/>
      <c r="AL303" s="175"/>
      <c r="AM303" s="175"/>
      <c r="AN303" s="175"/>
      <c r="AO303" s="175"/>
      <c r="AP303" s="175"/>
      <c r="AQ303" s="11"/>
    </row>
    <row r="304" spans="1:43" s="9" customFormat="1" ht="17.5" customHeight="1">
      <c r="A304" s="11" t="str">
        <f>IF(F304="","",F304&amp;"_"&amp;COUNTIF($F$9:F304,F304))</f>
        <v/>
      </c>
      <c r="B304" s="135" t="str">
        <f>IF(STUDATA!B301="","",STUDATA!B301)</f>
        <v/>
      </c>
      <c r="C304" s="136" t="str">
        <f>IF(STUDATA!E301="","",STUDATA!E301)</f>
        <v/>
      </c>
      <c r="D304" s="136" t="str">
        <f>IF(STUDATA!F301="","",STUDATA!F301)</f>
        <v/>
      </c>
      <c r="E304" s="136" t="str">
        <f>IF(STUDATA!G301="","",STUDATA!G301)</f>
        <v/>
      </c>
      <c r="F304" s="136" t="str">
        <f>IF(STUDATA!C301="","",STUDATA!C301)</f>
        <v/>
      </c>
      <c r="G304" s="137"/>
      <c r="H304" s="137"/>
      <c r="I304" s="137"/>
      <c r="J304" s="137"/>
      <c r="K304" s="137"/>
      <c r="L304" s="137"/>
      <c r="M304" s="137"/>
      <c r="N304" s="137"/>
      <c r="O304" s="137"/>
      <c r="P304" s="137"/>
      <c r="Q304" s="137"/>
      <c r="R304" s="137"/>
      <c r="S304" s="137"/>
      <c r="T304" s="61"/>
      <c r="U304" s="62"/>
      <c r="V304" s="63"/>
      <c r="W304" s="63"/>
      <c r="X304" s="63"/>
      <c r="Y304" s="63"/>
      <c r="Z304" s="63"/>
      <c r="AA304" s="63"/>
      <c r="AB304" s="63"/>
      <c r="AC304" s="139"/>
      <c r="AD304" s="137"/>
      <c r="AE304" s="137"/>
      <c r="AF304" s="137"/>
      <c r="AG304" s="137"/>
      <c r="AH304" s="137"/>
      <c r="AI304" s="167"/>
      <c r="AJ304" s="175"/>
      <c r="AK304" s="175"/>
      <c r="AL304" s="175"/>
      <c r="AM304" s="175"/>
      <c r="AN304" s="175"/>
      <c r="AO304" s="175"/>
      <c r="AP304" s="175"/>
      <c r="AQ304" s="11"/>
    </row>
    <row r="305" spans="1:43" s="9" customFormat="1" ht="17.5" customHeight="1">
      <c r="A305" s="11" t="str">
        <f>IF(F305="","",F305&amp;"_"&amp;COUNTIF($F$9:F305,F305))</f>
        <v/>
      </c>
      <c r="B305" s="135" t="str">
        <f>IF(STUDATA!B302="","",STUDATA!B302)</f>
        <v/>
      </c>
      <c r="C305" s="136" t="str">
        <f>IF(STUDATA!E302="","",STUDATA!E302)</f>
        <v/>
      </c>
      <c r="D305" s="136" t="str">
        <f>IF(STUDATA!F302="","",STUDATA!F302)</f>
        <v/>
      </c>
      <c r="E305" s="136" t="str">
        <f>IF(STUDATA!G302="","",STUDATA!G302)</f>
        <v/>
      </c>
      <c r="F305" s="136" t="str">
        <f>IF(STUDATA!C302="","",STUDATA!C302)</f>
        <v/>
      </c>
      <c r="G305" s="137"/>
      <c r="H305" s="137"/>
      <c r="I305" s="137"/>
      <c r="J305" s="137"/>
      <c r="K305" s="137"/>
      <c r="L305" s="137"/>
      <c r="M305" s="137"/>
      <c r="N305" s="137"/>
      <c r="O305" s="137"/>
      <c r="P305" s="137"/>
      <c r="Q305" s="137"/>
      <c r="R305" s="137"/>
      <c r="S305" s="137"/>
      <c r="T305" s="61"/>
      <c r="U305" s="62"/>
      <c r="V305" s="63"/>
      <c r="W305" s="63"/>
      <c r="X305" s="63"/>
      <c r="Y305" s="63"/>
      <c r="Z305" s="63"/>
      <c r="AA305" s="63"/>
      <c r="AB305" s="63"/>
      <c r="AC305" s="139"/>
      <c r="AD305" s="137"/>
      <c r="AE305" s="137"/>
      <c r="AF305" s="137"/>
      <c r="AG305" s="137"/>
      <c r="AH305" s="137"/>
      <c r="AI305" s="167"/>
      <c r="AJ305" s="175"/>
      <c r="AK305" s="175"/>
      <c r="AL305" s="175"/>
      <c r="AM305" s="175"/>
      <c r="AN305" s="175"/>
      <c r="AO305" s="175"/>
      <c r="AP305" s="175"/>
      <c r="AQ305" s="11"/>
    </row>
    <row r="306" spans="1:43" s="9" customFormat="1" ht="17.5" customHeight="1">
      <c r="A306" s="11" t="str">
        <f>IF(F306="","",F306&amp;"_"&amp;COUNTIF($F$9:F306,F306))</f>
        <v/>
      </c>
      <c r="B306" s="135" t="str">
        <f>IF(STUDATA!B303="","",STUDATA!B303)</f>
        <v/>
      </c>
      <c r="C306" s="136" t="str">
        <f>IF(STUDATA!E303="","",STUDATA!E303)</f>
        <v/>
      </c>
      <c r="D306" s="136" t="str">
        <f>IF(STUDATA!F303="","",STUDATA!F303)</f>
        <v/>
      </c>
      <c r="E306" s="136" t="str">
        <f>IF(STUDATA!G303="","",STUDATA!G303)</f>
        <v/>
      </c>
      <c r="F306" s="136" t="str">
        <f>IF(STUDATA!C303="","",STUDATA!C303)</f>
        <v/>
      </c>
      <c r="G306" s="137"/>
      <c r="H306" s="137"/>
      <c r="I306" s="137"/>
      <c r="J306" s="137"/>
      <c r="K306" s="137"/>
      <c r="L306" s="137"/>
      <c r="M306" s="137"/>
      <c r="N306" s="137"/>
      <c r="O306" s="137"/>
      <c r="P306" s="137"/>
      <c r="Q306" s="137"/>
      <c r="R306" s="137"/>
      <c r="S306" s="137"/>
      <c r="T306" s="61"/>
      <c r="U306" s="62"/>
      <c r="V306" s="63"/>
      <c r="W306" s="63"/>
      <c r="X306" s="63"/>
      <c r="Y306" s="63"/>
      <c r="Z306" s="63"/>
      <c r="AA306" s="63"/>
      <c r="AB306" s="63"/>
      <c r="AC306" s="139"/>
      <c r="AD306" s="137"/>
      <c r="AE306" s="137"/>
      <c r="AF306" s="137"/>
      <c r="AG306" s="137"/>
      <c r="AH306" s="137"/>
      <c r="AI306" s="167"/>
      <c r="AJ306" s="175"/>
      <c r="AK306" s="175"/>
      <c r="AL306" s="175"/>
      <c r="AM306" s="175"/>
      <c r="AN306" s="175"/>
      <c r="AO306" s="175"/>
      <c r="AP306" s="175"/>
      <c r="AQ306" s="11"/>
    </row>
    <row r="307" spans="1:43" s="9" customFormat="1" ht="17.5" customHeight="1">
      <c r="A307" s="11" t="str">
        <f>IF(F307="","",F307&amp;"_"&amp;COUNTIF($F$9:F307,F307))</f>
        <v/>
      </c>
      <c r="B307" s="135" t="str">
        <f>IF(STUDATA!B304="","",STUDATA!B304)</f>
        <v/>
      </c>
      <c r="C307" s="136" t="str">
        <f>IF(STUDATA!E304="","",STUDATA!E304)</f>
        <v/>
      </c>
      <c r="D307" s="136" t="str">
        <f>IF(STUDATA!F304="","",STUDATA!F304)</f>
        <v/>
      </c>
      <c r="E307" s="136" t="str">
        <f>IF(STUDATA!G304="","",STUDATA!G304)</f>
        <v/>
      </c>
      <c r="F307" s="136" t="str">
        <f>IF(STUDATA!C304="","",STUDATA!C304)</f>
        <v/>
      </c>
      <c r="G307" s="137"/>
      <c r="H307" s="137"/>
      <c r="I307" s="137"/>
      <c r="J307" s="137"/>
      <c r="K307" s="137"/>
      <c r="L307" s="137"/>
      <c r="M307" s="137"/>
      <c r="N307" s="137"/>
      <c r="O307" s="137"/>
      <c r="P307" s="137"/>
      <c r="Q307" s="137"/>
      <c r="R307" s="137"/>
      <c r="S307" s="137"/>
      <c r="T307" s="61"/>
      <c r="U307" s="62"/>
      <c r="V307" s="63"/>
      <c r="W307" s="63"/>
      <c r="X307" s="63"/>
      <c r="Y307" s="63"/>
      <c r="Z307" s="63"/>
      <c r="AA307" s="63"/>
      <c r="AB307" s="63"/>
      <c r="AC307" s="139"/>
      <c r="AD307" s="137"/>
      <c r="AE307" s="137"/>
      <c r="AF307" s="137"/>
      <c r="AG307" s="137"/>
      <c r="AH307" s="137"/>
      <c r="AI307" s="167"/>
      <c r="AJ307" s="175"/>
      <c r="AK307" s="175"/>
      <c r="AL307" s="175"/>
      <c r="AM307" s="175"/>
      <c r="AN307" s="175"/>
      <c r="AO307" s="175"/>
      <c r="AP307" s="175"/>
      <c r="AQ307" s="11"/>
    </row>
    <row r="308" spans="1:43" s="9" customFormat="1" ht="17.5" customHeight="1">
      <c r="A308" s="11" t="str">
        <f>IF(F308="","",F308&amp;"_"&amp;COUNTIF($F$9:F308,F308))</f>
        <v/>
      </c>
      <c r="B308" s="135" t="str">
        <f>IF(STUDATA!B305="","",STUDATA!B305)</f>
        <v/>
      </c>
      <c r="C308" s="136" t="str">
        <f>IF(STUDATA!E305="","",STUDATA!E305)</f>
        <v/>
      </c>
      <c r="D308" s="136" t="str">
        <f>IF(STUDATA!F305="","",STUDATA!F305)</f>
        <v/>
      </c>
      <c r="E308" s="136" t="str">
        <f>IF(STUDATA!G305="","",STUDATA!G305)</f>
        <v/>
      </c>
      <c r="F308" s="136" t="str">
        <f>IF(STUDATA!C305="","",STUDATA!C305)</f>
        <v/>
      </c>
      <c r="G308" s="137"/>
      <c r="H308" s="137"/>
      <c r="I308" s="137"/>
      <c r="J308" s="137"/>
      <c r="K308" s="137"/>
      <c r="L308" s="137"/>
      <c r="M308" s="137"/>
      <c r="N308" s="137"/>
      <c r="O308" s="137"/>
      <c r="P308" s="137"/>
      <c r="Q308" s="137"/>
      <c r="R308" s="137"/>
      <c r="S308" s="137"/>
      <c r="T308" s="61"/>
      <c r="U308" s="62"/>
      <c r="V308" s="63"/>
      <c r="W308" s="63"/>
      <c r="X308" s="63"/>
      <c r="Y308" s="63"/>
      <c r="Z308" s="63"/>
      <c r="AA308" s="63"/>
      <c r="AB308" s="63"/>
      <c r="AC308" s="139"/>
      <c r="AD308" s="137"/>
      <c r="AE308" s="137"/>
      <c r="AF308" s="137"/>
      <c r="AG308" s="137"/>
      <c r="AH308" s="137"/>
      <c r="AI308" s="167"/>
      <c r="AJ308" s="175"/>
      <c r="AK308" s="175"/>
      <c r="AL308" s="175"/>
      <c r="AM308" s="175"/>
      <c r="AN308" s="175"/>
      <c r="AO308" s="175"/>
      <c r="AP308" s="175"/>
      <c r="AQ308" s="11"/>
    </row>
    <row r="309" spans="1:43" s="9" customFormat="1" ht="17.5" customHeight="1">
      <c r="A309" s="11" t="str">
        <f>IF(F309="","",F309&amp;"_"&amp;COUNTIF($F$9:F309,F309))</f>
        <v/>
      </c>
      <c r="B309" s="135" t="str">
        <f>IF(STUDATA!B306="","",STUDATA!B306)</f>
        <v/>
      </c>
      <c r="C309" s="136" t="str">
        <f>IF(STUDATA!E306="","",STUDATA!E306)</f>
        <v/>
      </c>
      <c r="D309" s="136" t="str">
        <f>IF(STUDATA!F306="","",STUDATA!F306)</f>
        <v/>
      </c>
      <c r="E309" s="136" t="str">
        <f>IF(STUDATA!G306="","",STUDATA!G306)</f>
        <v/>
      </c>
      <c r="F309" s="136" t="str">
        <f>IF(STUDATA!C306="","",STUDATA!C306)</f>
        <v/>
      </c>
      <c r="G309" s="137"/>
      <c r="H309" s="137"/>
      <c r="I309" s="137"/>
      <c r="J309" s="137"/>
      <c r="K309" s="137"/>
      <c r="L309" s="137"/>
      <c r="M309" s="137"/>
      <c r="N309" s="137"/>
      <c r="O309" s="137"/>
      <c r="P309" s="137"/>
      <c r="Q309" s="137"/>
      <c r="R309" s="137"/>
      <c r="S309" s="137"/>
      <c r="T309" s="61"/>
      <c r="U309" s="62"/>
      <c r="V309" s="63"/>
      <c r="W309" s="63"/>
      <c r="X309" s="63"/>
      <c r="Y309" s="63"/>
      <c r="Z309" s="63"/>
      <c r="AA309" s="63"/>
      <c r="AB309" s="63"/>
      <c r="AC309" s="139"/>
      <c r="AD309" s="137"/>
      <c r="AE309" s="137"/>
      <c r="AF309" s="137"/>
      <c r="AG309" s="137"/>
      <c r="AH309" s="137"/>
      <c r="AI309" s="167"/>
      <c r="AJ309" s="175"/>
      <c r="AK309" s="175"/>
      <c r="AL309" s="175"/>
      <c r="AM309" s="175"/>
      <c r="AN309" s="175"/>
      <c r="AO309" s="175"/>
      <c r="AP309" s="175"/>
      <c r="AQ309" s="11"/>
    </row>
    <row r="310" spans="1:43" s="9" customFormat="1" ht="17.5" customHeight="1">
      <c r="A310" s="11" t="str">
        <f>IF(F310="","",F310&amp;"_"&amp;COUNTIF($F$9:F310,F310))</f>
        <v/>
      </c>
      <c r="B310" s="135" t="str">
        <f>IF(STUDATA!B307="","",STUDATA!B307)</f>
        <v/>
      </c>
      <c r="C310" s="136" t="str">
        <f>IF(STUDATA!E307="","",STUDATA!E307)</f>
        <v/>
      </c>
      <c r="D310" s="136" t="str">
        <f>IF(STUDATA!F307="","",STUDATA!F307)</f>
        <v/>
      </c>
      <c r="E310" s="136" t="str">
        <f>IF(STUDATA!G307="","",STUDATA!G307)</f>
        <v/>
      </c>
      <c r="F310" s="136" t="str">
        <f>IF(STUDATA!C307="","",STUDATA!C307)</f>
        <v/>
      </c>
      <c r="G310" s="137"/>
      <c r="H310" s="137"/>
      <c r="I310" s="137"/>
      <c r="J310" s="137"/>
      <c r="K310" s="137"/>
      <c r="L310" s="137"/>
      <c r="M310" s="137"/>
      <c r="N310" s="137"/>
      <c r="O310" s="137"/>
      <c r="P310" s="137"/>
      <c r="Q310" s="137"/>
      <c r="R310" s="137"/>
      <c r="S310" s="137"/>
      <c r="T310" s="61"/>
      <c r="U310" s="62"/>
      <c r="V310" s="63"/>
      <c r="W310" s="63"/>
      <c r="X310" s="63"/>
      <c r="Y310" s="63"/>
      <c r="Z310" s="63"/>
      <c r="AA310" s="63"/>
      <c r="AB310" s="63"/>
      <c r="AC310" s="139"/>
      <c r="AD310" s="137"/>
      <c r="AE310" s="137"/>
      <c r="AF310" s="137"/>
      <c r="AG310" s="137"/>
      <c r="AH310" s="137"/>
      <c r="AI310" s="167"/>
      <c r="AJ310" s="175"/>
      <c r="AK310" s="175"/>
      <c r="AL310" s="175"/>
      <c r="AM310" s="175"/>
      <c r="AN310" s="175"/>
      <c r="AO310" s="175"/>
      <c r="AP310" s="175"/>
      <c r="AQ310" s="11"/>
    </row>
    <row r="311" spans="1:43" s="9" customFormat="1" ht="17.5" customHeight="1">
      <c r="A311" s="11" t="str">
        <f>IF(F311="","",F311&amp;"_"&amp;COUNTIF($F$9:F311,F311))</f>
        <v/>
      </c>
      <c r="B311" s="135" t="str">
        <f>IF(STUDATA!B308="","",STUDATA!B308)</f>
        <v/>
      </c>
      <c r="C311" s="136" t="str">
        <f>IF(STUDATA!E308="","",STUDATA!E308)</f>
        <v/>
      </c>
      <c r="D311" s="136" t="str">
        <f>IF(STUDATA!F308="","",STUDATA!F308)</f>
        <v/>
      </c>
      <c r="E311" s="136" t="str">
        <f>IF(STUDATA!G308="","",STUDATA!G308)</f>
        <v/>
      </c>
      <c r="F311" s="136" t="str">
        <f>IF(STUDATA!C308="","",STUDATA!C308)</f>
        <v/>
      </c>
      <c r="G311" s="137"/>
      <c r="H311" s="137"/>
      <c r="I311" s="137"/>
      <c r="J311" s="137"/>
      <c r="K311" s="137"/>
      <c r="L311" s="137"/>
      <c r="M311" s="137"/>
      <c r="N311" s="137"/>
      <c r="O311" s="137"/>
      <c r="P311" s="137"/>
      <c r="Q311" s="137"/>
      <c r="R311" s="137"/>
      <c r="S311" s="137"/>
      <c r="T311" s="61"/>
      <c r="U311" s="62"/>
      <c r="V311" s="63"/>
      <c r="W311" s="63"/>
      <c r="X311" s="63"/>
      <c r="Y311" s="63"/>
      <c r="Z311" s="63"/>
      <c r="AA311" s="63"/>
      <c r="AB311" s="63"/>
      <c r="AC311" s="139"/>
      <c r="AD311" s="137"/>
      <c r="AE311" s="137"/>
      <c r="AF311" s="137"/>
      <c r="AG311" s="137"/>
      <c r="AH311" s="137"/>
      <c r="AI311" s="167"/>
      <c r="AJ311" s="175"/>
      <c r="AK311" s="175"/>
      <c r="AL311" s="175"/>
      <c r="AM311" s="175"/>
      <c r="AN311" s="175"/>
      <c r="AO311" s="175"/>
      <c r="AP311" s="175"/>
      <c r="AQ311" s="11"/>
    </row>
    <row r="312" spans="1:43" s="9" customFormat="1" ht="17.5" customHeight="1">
      <c r="A312" s="11" t="str">
        <f>IF(F312="","",F312&amp;"_"&amp;COUNTIF($F$9:F312,F312))</f>
        <v/>
      </c>
      <c r="B312" s="135" t="str">
        <f>IF(STUDATA!B309="","",STUDATA!B309)</f>
        <v/>
      </c>
      <c r="C312" s="136" t="str">
        <f>IF(STUDATA!E309="","",STUDATA!E309)</f>
        <v/>
      </c>
      <c r="D312" s="136" t="str">
        <f>IF(STUDATA!F309="","",STUDATA!F309)</f>
        <v/>
      </c>
      <c r="E312" s="136" t="str">
        <f>IF(STUDATA!G309="","",STUDATA!G309)</f>
        <v/>
      </c>
      <c r="F312" s="136" t="str">
        <f>IF(STUDATA!C309="","",STUDATA!C309)</f>
        <v/>
      </c>
      <c r="G312" s="137"/>
      <c r="H312" s="137"/>
      <c r="I312" s="137"/>
      <c r="J312" s="137"/>
      <c r="K312" s="137"/>
      <c r="L312" s="137"/>
      <c r="M312" s="137"/>
      <c r="N312" s="137"/>
      <c r="O312" s="137"/>
      <c r="P312" s="137"/>
      <c r="Q312" s="137"/>
      <c r="R312" s="137"/>
      <c r="S312" s="137"/>
      <c r="T312" s="61"/>
      <c r="U312" s="62"/>
      <c r="V312" s="63"/>
      <c r="W312" s="63"/>
      <c r="X312" s="63"/>
      <c r="Y312" s="63"/>
      <c r="Z312" s="63"/>
      <c r="AA312" s="63"/>
      <c r="AB312" s="63"/>
      <c r="AC312" s="139"/>
      <c r="AD312" s="137"/>
      <c r="AE312" s="137"/>
      <c r="AF312" s="137"/>
      <c r="AG312" s="137"/>
      <c r="AH312" s="137"/>
      <c r="AI312" s="167"/>
      <c r="AJ312" s="175"/>
      <c r="AK312" s="175"/>
      <c r="AL312" s="175"/>
      <c r="AM312" s="175"/>
      <c r="AN312" s="175"/>
      <c r="AO312" s="175"/>
      <c r="AP312" s="175"/>
      <c r="AQ312" s="11"/>
    </row>
    <row r="313" spans="1:43" s="9" customFormat="1" ht="17.5" customHeight="1">
      <c r="A313" s="11" t="str">
        <f>IF(F313="","",F313&amp;"_"&amp;COUNTIF($F$9:F313,F313))</f>
        <v/>
      </c>
      <c r="B313" s="135" t="str">
        <f>IF(STUDATA!B310="","",STUDATA!B310)</f>
        <v/>
      </c>
      <c r="C313" s="136" t="str">
        <f>IF(STUDATA!E310="","",STUDATA!E310)</f>
        <v/>
      </c>
      <c r="D313" s="136" t="str">
        <f>IF(STUDATA!F310="","",STUDATA!F310)</f>
        <v/>
      </c>
      <c r="E313" s="136" t="str">
        <f>IF(STUDATA!G310="","",STUDATA!G310)</f>
        <v/>
      </c>
      <c r="F313" s="136" t="str">
        <f>IF(STUDATA!C310="","",STUDATA!C310)</f>
        <v/>
      </c>
      <c r="G313" s="137"/>
      <c r="H313" s="137"/>
      <c r="I313" s="137"/>
      <c r="J313" s="137"/>
      <c r="K313" s="137"/>
      <c r="L313" s="137"/>
      <c r="M313" s="137"/>
      <c r="N313" s="137"/>
      <c r="O313" s="137"/>
      <c r="P313" s="137"/>
      <c r="Q313" s="137"/>
      <c r="R313" s="137"/>
      <c r="S313" s="137"/>
      <c r="T313" s="61"/>
      <c r="U313" s="62"/>
      <c r="V313" s="63"/>
      <c r="W313" s="63"/>
      <c r="X313" s="63"/>
      <c r="Y313" s="63"/>
      <c r="Z313" s="63"/>
      <c r="AA313" s="63"/>
      <c r="AB313" s="63"/>
      <c r="AC313" s="139"/>
      <c r="AD313" s="137"/>
      <c r="AE313" s="137"/>
      <c r="AF313" s="137"/>
      <c r="AG313" s="137"/>
      <c r="AH313" s="137"/>
      <c r="AI313" s="167"/>
      <c r="AJ313" s="175"/>
      <c r="AK313" s="175"/>
      <c r="AL313" s="175"/>
      <c r="AM313" s="175"/>
      <c r="AN313" s="175"/>
      <c r="AO313" s="175"/>
      <c r="AP313" s="175"/>
      <c r="AQ313" s="11"/>
    </row>
    <row r="314" spans="1:43" s="9" customFormat="1" ht="17.5" customHeight="1">
      <c r="A314" s="11" t="str">
        <f>IF(F314="","",F314&amp;"_"&amp;COUNTIF($F$9:F314,F314))</f>
        <v/>
      </c>
      <c r="B314" s="135" t="str">
        <f>IF(STUDATA!B311="","",STUDATA!B311)</f>
        <v/>
      </c>
      <c r="C314" s="136" t="str">
        <f>IF(STUDATA!E311="","",STUDATA!E311)</f>
        <v/>
      </c>
      <c r="D314" s="136" t="str">
        <f>IF(STUDATA!F311="","",STUDATA!F311)</f>
        <v/>
      </c>
      <c r="E314" s="136" t="str">
        <f>IF(STUDATA!G311="","",STUDATA!G311)</f>
        <v/>
      </c>
      <c r="F314" s="136" t="str">
        <f>IF(STUDATA!C311="","",STUDATA!C311)</f>
        <v/>
      </c>
      <c r="G314" s="137"/>
      <c r="H314" s="137"/>
      <c r="I314" s="137"/>
      <c r="J314" s="137"/>
      <c r="K314" s="137"/>
      <c r="L314" s="137"/>
      <c r="M314" s="137"/>
      <c r="N314" s="137"/>
      <c r="O314" s="137"/>
      <c r="P314" s="137"/>
      <c r="Q314" s="137"/>
      <c r="R314" s="137"/>
      <c r="S314" s="137"/>
      <c r="T314" s="61"/>
      <c r="U314" s="62"/>
      <c r="V314" s="63"/>
      <c r="W314" s="63"/>
      <c r="X314" s="63"/>
      <c r="Y314" s="63"/>
      <c r="Z314" s="63"/>
      <c r="AA314" s="63"/>
      <c r="AB314" s="63"/>
      <c r="AC314" s="139"/>
      <c r="AD314" s="137"/>
      <c r="AE314" s="137"/>
      <c r="AF314" s="137"/>
      <c r="AG314" s="137"/>
      <c r="AH314" s="137"/>
      <c r="AI314" s="167"/>
      <c r="AJ314" s="175"/>
      <c r="AK314" s="175"/>
      <c r="AL314" s="175"/>
      <c r="AM314" s="175"/>
      <c r="AN314" s="175"/>
      <c r="AO314" s="175"/>
      <c r="AP314" s="175"/>
      <c r="AQ314" s="11"/>
    </row>
    <row r="315" spans="1:43" s="9" customFormat="1" ht="17.5" customHeight="1">
      <c r="A315" s="11" t="str">
        <f>IF(F315="","",F315&amp;"_"&amp;COUNTIF($F$9:F315,F315))</f>
        <v/>
      </c>
      <c r="B315" s="135" t="str">
        <f>IF(STUDATA!B312="","",STUDATA!B312)</f>
        <v/>
      </c>
      <c r="C315" s="136" t="str">
        <f>IF(STUDATA!E312="","",STUDATA!E312)</f>
        <v/>
      </c>
      <c r="D315" s="136" t="str">
        <f>IF(STUDATA!F312="","",STUDATA!F312)</f>
        <v/>
      </c>
      <c r="E315" s="136" t="str">
        <f>IF(STUDATA!G312="","",STUDATA!G312)</f>
        <v/>
      </c>
      <c r="F315" s="136" t="str">
        <f>IF(STUDATA!C312="","",STUDATA!C312)</f>
        <v/>
      </c>
      <c r="G315" s="137"/>
      <c r="H315" s="137"/>
      <c r="I315" s="137"/>
      <c r="J315" s="137"/>
      <c r="K315" s="137"/>
      <c r="L315" s="137"/>
      <c r="M315" s="137"/>
      <c r="N315" s="137"/>
      <c r="O315" s="137"/>
      <c r="P315" s="137"/>
      <c r="Q315" s="137"/>
      <c r="R315" s="137"/>
      <c r="S315" s="137"/>
      <c r="T315" s="61"/>
      <c r="U315" s="62"/>
      <c r="V315" s="63"/>
      <c r="W315" s="63"/>
      <c r="X315" s="63"/>
      <c r="Y315" s="63"/>
      <c r="Z315" s="63"/>
      <c r="AA315" s="63"/>
      <c r="AB315" s="63"/>
      <c r="AC315" s="139"/>
      <c r="AD315" s="137"/>
      <c r="AE315" s="137"/>
      <c r="AF315" s="137"/>
      <c r="AG315" s="137"/>
      <c r="AH315" s="137"/>
      <c r="AI315" s="167"/>
      <c r="AJ315" s="175"/>
      <c r="AK315" s="175"/>
      <c r="AL315" s="175"/>
      <c r="AM315" s="175"/>
      <c r="AN315" s="175"/>
      <c r="AO315" s="175"/>
      <c r="AP315" s="175"/>
      <c r="AQ315" s="11"/>
    </row>
    <row r="316" spans="1:43" s="9" customFormat="1" ht="17.5" customHeight="1">
      <c r="A316" s="11" t="str">
        <f>IF(F316="","",F316&amp;"_"&amp;COUNTIF($F$9:F316,F316))</f>
        <v/>
      </c>
      <c r="B316" s="135" t="str">
        <f>IF(STUDATA!B313="","",STUDATA!B313)</f>
        <v/>
      </c>
      <c r="C316" s="136" t="str">
        <f>IF(STUDATA!E313="","",STUDATA!E313)</f>
        <v/>
      </c>
      <c r="D316" s="136" t="str">
        <f>IF(STUDATA!F313="","",STUDATA!F313)</f>
        <v/>
      </c>
      <c r="E316" s="136" t="str">
        <f>IF(STUDATA!G313="","",STUDATA!G313)</f>
        <v/>
      </c>
      <c r="F316" s="136" t="str">
        <f>IF(STUDATA!C313="","",STUDATA!C313)</f>
        <v/>
      </c>
      <c r="G316" s="137"/>
      <c r="H316" s="137"/>
      <c r="I316" s="137"/>
      <c r="J316" s="137"/>
      <c r="K316" s="137"/>
      <c r="L316" s="137"/>
      <c r="M316" s="137"/>
      <c r="N316" s="137"/>
      <c r="O316" s="137"/>
      <c r="P316" s="137"/>
      <c r="Q316" s="137"/>
      <c r="R316" s="137"/>
      <c r="S316" s="137"/>
      <c r="T316" s="61"/>
      <c r="U316" s="62"/>
      <c r="V316" s="63"/>
      <c r="W316" s="63"/>
      <c r="X316" s="63"/>
      <c r="Y316" s="63"/>
      <c r="Z316" s="63"/>
      <c r="AA316" s="63"/>
      <c r="AB316" s="63"/>
      <c r="AC316" s="139"/>
      <c r="AD316" s="137"/>
      <c r="AE316" s="137"/>
      <c r="AF316" s="137"/>
      <c r="AG316" s="137"/>
      <c r="AH316" s="137"/>
      <c r="AI316" s="167"/>
      <c r="AJ316" s="175"/>
      <c r="AK316" s="175"/>
      <c r="AL316" s="175"/>
      <c r="AM316" s="175"/>
      <c r="AN316" s="175"/>
      <c r="AO316" s="175"/>
      <c r="AP316" s="175"/>
      <c r="AQ316" s="11"/>
    </row>
    <row r="317" spans="1:43" s="9" customFormat="1" ht="17.5" customHeight="1">
      <c r="A317" s="11" t="str">
        <f>IF(F317="","",F317&amp;"_"&amp;COUNTIF($F$9:F317,F317))</f>
        <v/>
      </c>
      <c r="B317" s="135" t="str">
        <f>IF(STUDATA!B314="","",STUDATA!B314)</f>
        <v/>
      </c>
      <c r="C317" s="136" t="str">
        <f>IF(STUDATA!E314="","",STUDATA!E314)</f>
        <v/>
      </c>
      <c r="D317" s="136" t="str">
        <f>IF(STUDATA!F314="","",STUDATA!F314)</f>
        <v/>
      </c>
      <c r="E317" s="136" t="str">
        <f>IF(STUDATA!G314="","",STUDATA!G314)</f>
        <v/>
      </c>
      <c r="F317" s="136" t="str">
        <f>IF(STUDATA!C314="","",STUDATA!C314)</f>
        <v/>
      </c>
      <c r="G317" s="137"/>
      <c r="H317" s="137"/>
      <c r="I317" s="137"/>
      <c r="J317" s="137"/>
      <c r="K317" s="137"/>
      <c r="L317" s="137"/>
      <c r="M317" s="137"/>
      <c r="N317" s="137"/>
      <c r="O317" s="137"/>
      <c r="P317" s="137"/>
      <c r="Q317" s="137"/>
      <c r="R317" s="137"/>
      <c r="S317" s="137"/>
      <c r="T317" s="61"/>
      <c r="U317" s="62"/>
      <c r="V317" s="63"/>
      <c r="W317" s="63"/>
      <c r="X317" s="63"/>
      <c r="Y317" s="63"/>
      <c r="Z317" s="63"/>
      <c r="AA317" s="63"/>
      <c r="AB317" s="63"/>
      <c r="AC317" s="139"/>
      <c r="AD317" s="137"/>
      <c r="AE317" s="137"/>
      <c r="AF317" s="137"/>
      <c r="AG317" s="137"/>
      <c r="AH317" s="137"/>
      <c r="AI317" s="167"/>
      <c r="AJ317" s="175"/>
      <c r="AK317" s="175"/>
      <c r="AL317" s="175"/>
      <c r="AM317" s="175"/>
      <c r="AN317" s="175"/>
      <c r="AO317" s="175"/>
      <c r="AP317" s="175"/>
      <c r="AQ317" s="11"/>
    </row>
    <row r="318" spans="1:43" s="9" customFormat="1" ht="17.5" customHeight="1">
      <c r="A318" s="11" t="str">
        <f>IF(F318="","",F318&amp;"_"&amp;COUNTIF($F$9:F318,F318))</f>
        <v/>
      </c>
      <c r="B318" s="135" t="str">
        <f>IF(STUDATA!B315="","",STUDATA!B315)</f>
        <v/>
      </c>
      <c r="C318" s="136" t="str">
        <f>IF(STUDATA!E315="","",STUDATA!E315)</f>
        <v/>
      </c>
      <c r="D318" s="136" t="str">
        <f>IF(STUDATA!F315="","",STUDATA!F315)</f>
        <v/>
      </c>
      <c r="E318" s="136" t="str">
        <f>IF(STUDATA!G315="","",STUDATA!G315)</f>
        <v/>
      </c>
      <c r="F318" s="136" t="str">
        <f>IF(STUDATA!C315="","",STUDATA!C315)</f>
        <v/>
      </c>
      <c r="G318" s="137"/>
      <c r="H318" s="137"/>
      <c r="I318" s="137"/>
      <c r="J318" s="137"/>
      <c r="K318" s="137"/>
      <c r="L318" s="137"/>
      <c r="M318" s="137"/>
      <c r="N318" s="137"/>
      <c r="O318" s="137"/>
      <c r="P318" s="137"/>
      <c r="Q318" s="137"/>
      <c r="R318" s="137"/>
      <c r="S318" s="137"/>
      <c r="T318" s="61"/>
      <c r="U318" s="62"/>
      <c r="V318" s="63"/>
      <c r="W318" s="63"/>
      <c r="X318" s="63"/>
      <c r="Y318" s="63"/>
      <c r="Z318" s="63"/>
      <c r="AA318" s="63"/>
      <c r="AB318" s="63"/>
      <c r="AC318" s="139"/>
      <c r="AD318" s="137"/>
      <c r="AE318" s="137"/>
      <c r="AF318" s="137"/>
      <c r="AG318" s="137"/>
      <c r="AH318" s="137"/>
      <c r="AI318" s="167"/>
      <c r="AJ318" s="175"/>
      <c r="AK318" s="175"/>
      <c r="AL318" s="175"/>
      <c r="AM318" s="175"/>
      <c r="AN318" s="175"/>
      <c r="AO318" s="175"/>
      <c r="AP318" s="175"/>
      <c r="AQ318" s="11"/>
    </row>
    <row r="319" spans="1:43" s="9" customFormat="1" ht="17.5" customHeight="1">
      <c r="A319" s="11" t="str">
        <f>IF(F319="","",F319&amp;"_"&amp;COUNTIF($F$9:F319,F319))</f>
        <v/>
      </c>
      <c r="B319" s="135" t="str">
        <f>IF(STUDATA!B316="","",STUDATA!B316)</f>
        <v/>
      </c>
      <c r="C319" s="136" t="str">
        <f>IF(STUDATA!E316="","",STUDATA!E316)</f>
        <v/>
      </c>
      <c r="D319" s="136" t="str">
        <f>IF(STUDATA!F316="","",STUDATA!F316)</f>
        <v/>
      </c>
      <c r="E319" s="136" t="str">
        <f>IF(STUDATA!G316="","",STUDATA!G316)</f>
        <v/>
      </c>
      <c r="F319" s="136" t="str">
        <f>IF(STUDATA!C316="","",STUDATA!C316)</f>
        <v/>
      </c>
      <c r="G319" s="137"/>
      <c r="H319" s="137"/>
      <c r="I319" s="137"/>
      <c r="J319" s="137"/>
      <c r="K319" s="137"/>
      <c r="L319" s="137"/>
      <c r="M319" s="137"/>
      <c r="N319" s="137"/>
      <c r="O319" s="137"/>
      <c r="P319" s="137"/>
      <c r="Q319" s="137"/>
      <c r="R319" s="137"/>
      <c r="S319" s="137"/>
      <c r="T319" s="61"/>
      <c r="U319" s="62"/>
      <c r="V319" s="63"/>
      <c r="W319" s="63"/>
      <c r="X319" s="63"/>
      <c r="Y319" s="63"/>
      <c r="Z319" s="63"/>
      <c r="AA319" s="63"/>
      <c r="AB319" s="63"/>
      <c r="AC319" s="139"/>
      <c r="AD319" s="137"/>
      <c r="AE319" s="137"/>
      <c r="AF319" s="137"/>
      <c r="AG319" s="137"/>
      <c r="AH319" s="137"/>
      <c r="AI319" s="167"/>
      <c r="AJ319" s="175"/>
      <c r="AK319" s="175"/>
      <c r="AL319" s="175"/>
      <c r="AM319" s="175"/>
      <c r="AN319" s="175"/>
      <c r="AO319" s="175"/>
      <c r="AP319" s="175"/>
      <c r="AQ319" s="11"/>
    </row>
    <row r="320" spans="1:43" s="9" customFormat="1" ht="17.5" customHeight="1">
      <c r="A320" s="11" t="str">
        <f>IF(F320="","",F320&amp;"_"&amp;COUNTIF($F$9:F320,F320))</f>
        <v/>
      </c>
      <c r="B320" s="135" t="str">
        <f>IF(STUDATA!B317="","",STUDATA!B317)</f>
        <v/>
      </c>
      <c r="C320" s="136" t="str">
        <f>IF(STUDATA!E317="","",STUDATA!E317)</f>
        <v/>
      </c>
      <c r="D320" s="136" t="str">
        <f>IF(STUDATA!F317="","",STUDATA!F317)</f>
        <v/>
      </c>
      <c r="E320" s="136" t="str">
        <f>IF(STUDATA!G317="","",STUDATA!G317)</f>
        <v/>
      </c>
      <c r="F320" s="136" t="str">
        <f>IF(STUDATA!C317="","",STUDATA!C317)</f>
        <v/>
      </c>
      <c r="G320" s="137"/>
      <c r="H320" s="137"/>
      <c r="I320" s="137"/>
      <c r="J320" s="137"/>
      <c r="K320" s="137"/>
      <c r="L320" s="137"/>
      <c r="M320" s="137"/>
      <c r="N320" s="137"/>
      <c r="O320" s="137"/>
      <c r="P320" s="137"/>
      <c r="Q320" s="137"/>
      <c r="R320" s="137"/>
      <c r="S320" s="137"/>
      <c r="T320" s="61"/>
      <c r="U320" s="62"/>
      <c r="V320" s="63"/>
      <c r="W320" s="63"/>
      <c r="X320" s="63"/>
      <c r="Y320" s="63"/>
      <c r="Z320" s="63"/>
      <c r="AA320" s="63"/>
      <c r="AB320" s="63"/>
      <c r="AC320" s="139"/>
      <c r="AD320" s="137"/>
      <c r="AE320" s="137"/>
      <c r="AF320" s="137"/>
      <c r="AG320" s="137"/>
      <c r="AH320" s="137"/>
      <c r="AI320" s="167"/>
      <c r="AJ320" s="175"/>
      <c r="AK320" s="175"/>
      <c r="AL320" s="175"/>
      <c r="AM320" s="175"/>
      <c r="AN320" s="175"/>
      <c r="AO320" s="175"/>
      <c r="AP320" s="175"/>
      <c r="AQ320" s="11"/>
    </row>
    <row r="321" spans="1:43" s="9" customFormat="1" ht="17.5" customHeight="1">
      <c r="A321" s="11" t="str">
        <f>IF(F321="","",F321&amp;"_"&amp;COUNTIF($F$9:F321,F321))</f>
        <v/>
      </c>
      <c r="B321" s="135" t="str">
        <f>IF(STUDATA!B318="","",STUDATA!B318)</f>
        <v/>
      </c>
      <c r="C321" s="136" t="str">
        <f>IF(STUDATA!E318="","",STUDATA!E318)</f>
        <v/>
      </c>
      <c r="D321" s="136" t="str">
        <f>IF(STUDATA!F318="","",STUDATA!F318)</f>
        <v/>
      </c>
      <c r="E321" s="136" t="str">
        <f>IF(STUDATA!G318="","",STUDATA!G318)</f>
        <v/>
      </c>
      <c r="F321" s="136" t="str">
        <f>IF(STUDATA!C318="","",STUDATA!C318)</f>
        <v/>
      </c>
      <c r="G321" s="137"/>
      <c r="H321" s="137"/>
      <c r="I321" s="137"/>
      <c r="J321" s="137"/>
      <c r="K321" s="137"/>
      <c r="L321" s="137"/>
      <c r="M321" s="137"/>
      <c r="N321" s="137"/>
      <c r="O321" s="137"/>
      <c r="P321" s="137"/>
      <c r="Q321" s="137"/>
      <c r="R321" s="137"/>
      <c r="S321" s="137"/>
      <c r="T321" s="61"/>
      <c r="U321" s="62"/>
      <c r="V321" s="63"/>
      <c r="W321" s="63"/>
      <c r="X321" s="63"/>
      <c r="Y321" s="63"/>
      <c r="Z321" s="63"/>
      <c r="AA321" s="63"/>
      <c r="AB321" s="63"/>
      <c r="AC321" s="139"/>
      <c r="AD321" s="137"/>
      <c r="AE321" s="137"/>
      <c r="AF321" s="137"/>
      <c r="AG321" s="137"/>
      <c r="AH321" s="137"/>
      <c r="AI321" s="167"/>
      <c r="AJ321" s="175"/>
      <c r="AK321" s="175"/>
      <c r="AL321" s="175"/>
      <c r="AM321" s="175"/>
      <c r="AN321" s="175"/>
      <c r="AO321" s="175"/>
      <c r="AP321" s="175"/>
      <c r="AQ321" s="11"/>
    </row>
    <row r="322" spans="1:43" s="9" customFormat="1" ht="17.5" customHeight="1">
      <c r="A322" s="11" t="str">
        <f>IF(F322="","",F322&amp;"_"&amp;COUNTIF($F$9:F322,F322))</f>
        <v/>
      </c>
      <c r="B322" s="135" t="str">
        <f>IF(STUDATA!B319="","",STUDATA!B319)</f>
        <v/>
      </c>
      <c r="C322" s="136" t="str">
        <f>IF(STUDATA!E319="","",STUDATA!E319)</f>
        <v/>
      </c>
      <c r="D322" s="136" t="str">
        <f>IF(STUDATA!F319="","",STUDATA!F319)</f>
        <v/>
      </c>
      <c r="E322" s="136" t="str">
        <f>IF(STUDATA!G319="","",STUDATA!G319)</f>
        <v/>
      </c>
      <c r="F322" s="136" t="str">
        <f>IF(STUDATA!C319="","",STUDATA!C319)</f>
        <v/>
      </c>
      <c r="G322" s="137"/>
      <c r="H322" s="137"/>
      <c r="I322" s="137"/>
      <c r="J322" s="137"/>
      <c r="K322" s="137"/>
      <c r="L322" s="137"/>
      <c r="M322" s="137"/>
      <c r="N322" s="137"/>
      <c r="O322" s="137"/>
      <c r="P322" s="137"/>
      <c r="Q322" s="137"/>
      <c r="R322" s="137"/>
      <c r="S322" s="137"/>
      <c r="T322" s="61"/>
      <c r="U322" s="62"/>
      <c r="V322" s="63"/>
      <c r="W322" s="63"/>
      <c r="X322" s="63"/>
      <c r="Y322" s="63"/>
      <c r="Z322" s="63"/>
      <c r="AA322" s="63"/>
      <c r="AB322" s="63"/>
      <c r="AC322" s="139"/>
      <c r="AD322" s="137"/>
      <c r="AE322" s="137"/>
      <c r="AF322" s="137"/>
      <c r="AG322" s="137"/>
      <c r="AH322" s="137"/>
      <c r="AI322" s="167"/>
      <c r="AJ322" s="175"/>
      <c r="AK322" s="175"/>
      <c r="AL322" s="175"/>
      <c r="AM322" s="175"/>
      <c r="AN322" s="175"/>
      <c r="AO322" s="175"/>
      <c r="AP322" s="175"/>
      <c r="AQ322" s="11"/>
    </row>
    <row r="323" spans="1:43" s="9" customFormat="1" ht="17.5" customHeight="1">
      <c r="A323" s="11" t="str">
        <f>IF(F323="","",F323&amp;"_"&amp;COUNTIF($F$9:F323,F323))</f>
        <v/>
      </c>
      <c r="B323" s="135" t="str">
        <f>IF(STUDATA!B320="","",STUDATA!B320)</f>
        <v/>
      </c>
      <c r="C323" s="136" t="str">
        <f>IF(STUDATA!E320="","",STUDATA!E320)</f>
        <v/>
      </c>
      <c r="D323" s="136" t="str">
        <f>IF(STUDATA!F320="","",STUDATA!F320)</f>
        <v/>
      </c>
      <c r="E323" s="136" t="str">
        <f>IF(STUDATA!G320="","",STUDATA!G320)</f>
        <v/>
      </c>
      <c r="F323" s="136" t="str">
        <f>IF(STUDATA!C320="","",STUDATA!C320)</f>
        <v/>
      </c>
      <c r="G323" s="137"/>
      <c r="H323" s="137"/>
      <c r="I323" s="137"/>
      <c r="J323" s="137"/>
      <c r="K323" s="137"/>
      <c r="L323" s="137"/>
      <c r="M323" s="137"/>
      <c r="N323" s="137"/>
      <c r="O323" s="137"/>
      <c r="P323" s="137"/>
      <c r="Q323" s="137"/>
      <c r="R323" s="137"/>
      <c r="S323" s="137"/>
      <c r="T323" s="61"/>
      <c r="U323" s="62"/>
      <c r="V323" s="63"/>
      <c r="W323" s="63"/>
      <c r="X323" s="63"/>
      <c r="Y323" s="63"/>
      <c r="Z323" s="63"/>
      <c r="AA323" s="63"/>
      <c r="AB323" s="63"/>
      <c r="AC323" s="139"/>
      <c r="AD323" s="137"/>
      <c r="AE323" s="137"/>
      <c r="AF323" s="137"/>
      <c r="AG323" s="137"/>
      <c r="AH323" s="137"/>
      <c r="AI323" s="167"/>
      <c r="AJ323" s="175"/>
      <c r="AK323" s="175"/>
      <c r="AL323" s="175"/>
      <c r="AM323" s="175"/>
      <c r="AN323" s="175"/>
      <c r="AO323" s="175"/>
      <c r="AP323" s="175"/>
      <c r="AQ323" s="11"/>
    </row>
    <row r="324" spans="1:43" s="9" customFormat="1" ht="17.5" customHeight="1">
      <c r="A324" s="11" t="str">
        <f>IF(F324="","",F324&amp;"_"&amp;COUNTIF($F$9:F324,F324))</f>
        <v/>
      </c>
      <c r="B324" s="135" t="str">
        <f>IF(STUDATA!B321="","",STUDATA!B321)</f>
        <v/>
      </c>
      <c r="C324" s="136" t="str">
        <f>IF(STUDATA!E321="","",STUDATA!E321)</f>
        <v/>
      </c>
      <c r="D324" s="136" t="str">
        <f>IF(STUDATA!F321="","",STUDATA!F321)</f>
        <v/>
      </c>
      <c r="E324" s="136" t="str">
        <f>IF(STUDATA!G321="","",STUDATA!G321)</f>
        <v/>
      </c>
      <c r="F324" s="136" t="str">
        <f>IF(STUDATA!C321="","",STUDATA!C321)</f>
        <v/>
      </c>
      <c r="G324" s="137"/>
      <c r="H324" s="137"/>
      <c r="I324" s="137"/>
      <c r="J324" s="137"/>
      <c r="K324" s="137"/>
      <c r="L324" s="137"/>
      <c r="M324" s="137"/>
      <c r="N324" s="137"/>
      <c r="O324" s="137"/>
      <c r="P324" s="137"/>
      <c r="Q324" s="137"/>
      <c r="R324" s="137"/>
      <c r="S324" s="137"/>
      <c r="T324" s="61"/>
      <c r="U324" s="62"/>
      <c r="V324" s="63"/>
      <c r="W324" s="63"/>
      <c r="X324" s="63"/>
      <c r="Y324" s="63"/>
      <c r="Z324" s="63"/>
      <c r="AA324" s="63"/>
      <c r="AB324" s="63"/>
      <c r="AC324" s="139"/>
      <c r="AD324" s="137"/>
      <c r="AE324" s="137"/>
      <c r="AF324" s="137"/>
      <c r="AG324" s="137"/>
      <c r="AH324" s="137"/>
      <c r="AI324" s="167"/>
      <c r="AJ324" s="175"/>
      <c r="AK324" s="175"/>
      <c r="AL324" s="175"/>
      <c r="AM324" s="175"/>
      <c r="AN324" s="175"/>
      <c r="AO324" s="175"/>
      <c r="AP324" s="175"/>
      <c r="AQ324" s="11"/>
    </row>
    <row r="325" spans="1:43" s="9" customFormat="1" ht="17.5" customHeight="1">
      <c r="A325" s="11" t="str">
        <f>IF(F325="","",F325&amp;"_"&amp;COUNTIF($F$9:F325,F325))</f>
        <v/>
      </c>
      <c r="B325" s="135" t="str">
        <f>IF(STUDATA!B322="","",STUDATA!B322)</f>
        <v/>
      </c>
      <c r="C325" s="136" t="str">
        <f>IF(STUDATA!E322="","",STUDATA!E322)</f>
        <v/>
      </c>
      <c r="D325" s="136" t="str">
        <f>IF(STUDATA!F322="","",STUDATA!F322)</f>
        <v/>
      </c>
      <c r="E325" s="136" t="str">
        <f>IF(STUDATA!G322="","",STUDATA!G322)</f>
        <v/>
      </c>
      <c r="F325" s="136" t="str">
        <f>IF(STUDATA!C322="","",STUDATA!C322)</f>
        <v/>
      </c>
      <c r="G325" s="137"/>
      <c r="H325" s="137"/>
      <c r="I325" s="137"/>
      <c r="J325" s="137"/>
      <c r="K325" s="137"/>
      <c r="L325" s="137"/>
      <c r="M325" s="137"/>
      <c r="N325" s="137"/>
      <c r="O325" s="137"/>
      <c r="P325" s="137"/>
      <c r="Q325" s="137"/>
      <c r="R325" s="137"/>
      <c r="S325" s="137"/>
      <c r="T325" s="61"/>
      <c r="U325" s="62"/>
      <c r="V325" s="63"/>
      <c r="W325" s="63"/>
      <c r="X325" s="63"/>
      <c r="Y325" s="63"/>
      <c r="Z325" s="63"/>
      <c r="AA325" s="63"/>
      <c r="AB325" s="63"/>
      <c r="AC325" s="139"/>
      <c r="AD325" s="137"/>
      <c r="AE325" s="137"/>
      <c r="AF325" s="137"/>
      <c r="AG325" s="137"/>
      <c r="AH325" s="137"/>
      <c r="AI325" s="167"/>
      <c r="AJ325" s="175"/>
      <c r="AK325" s="175"/>
      <c r="AL325" s="175"/>
      <c r="AM325" s="175"/>
      <c r="AN325" s="175"/>
      <c r="AO325" s="175"/>
      <c r="AP325" s="175"/>
      <c r="AQ325" s="11"/>
    </row>
    <row r="326" spans="1:43" s="9" customFormat="1" ht="17.5" customHeight="1">
      <c r="A326" s="11" t="str">
        <f>IF(F326="","",F326&amp;"_"&amp;COUNTIF($F$9:F326,F326))</f>
        <v/>
      </c>
      <c r="B326" s="135" t="str">
        <f>IF(STUDATA!B323="","",STUDATA!B323)</f>
        <v/>
      </c>
      <c r="C326" s="136" t="str">
        <f>IF(STUDATA!E323="","",STUDATA!E323)</f>
        <v/>
      </c>
      <c r="D326" s="136" t="str">
        <f>IF(STUDATA!F323="","",STUDATA!F323)</f>
        <v/>
      </c>
      <c r="E326" s="136" t="str">
        <f>IF(STUDATA!G323="","",STUDATA!G323)</f>
        <v/>
      </c>
      <c r="F326" s="136" t="str">
        <f>IF(STUDATA!C323="","",STUDATA!C323)</f>
        <v/>
      </c>
      <c r="G326" s="137"/>
      <c r="H326" s="137"/>
      <c r="I326" s="137"/>
      <c r="J326" s="137"/>
      <c r="K326" s="137"/>
      <c r="L326" s="137"/>
      <c r="M326" s="137"/>
      <c r="N326" s="137"/>
      <c r="O326" s="137"/>
      <c r="P326" s="137"/>
      <c r="Q326" s="137"/>
      <c r="R326" s="137"/>
      <c r="S326" s="137"/>
      <c r="T326" s="61"/>
      <c r="U326" s="62"/>
      <c r="V326" s="63"/>
      <c r="W326" s="63"/>
      <c r="X326" s="63"/>
      <c r="Y326" s="63"/>
      <c r="Z326" s="63"/>
      <c r="AA326" s="63"/>
      <c r="AB326" s="63"/>
      <c r="AC326" s="139"/>
      <c r="AD326" s="137"/>
      <c r="AE326" s="137"/>
      <c r="AF326" s="137"/>
      <c r="AG326" s="137"/>
      <c r="AH326" s="137"/>
      <c r="AI326" s="167"/>
      <c r="AJ326" s="175"/>
      <c r="AK326" s="175"/>
      <c r="AL326" s="175"/>
      <c r="AM326" s="175"/>
      <c r="AN326" s="175"/>
      <c r="AO326" s="175"/>
      <c r="AP326" s="175"/>
      <c r="AQ326" s="11"/>
    </row>
    <row r="327" spans="1:43" s="9" customFormat="1" ht="17.5" customHeight="1">
      <c r="A327" s="11" t="str">
        <f>IF(F327="","",F327&amp;"_"&amp;COUNTIF($F$9:F327,F327))</f>
        <v/>
      </c>
      <c r="B327" s="135" t="str">
        <f>IF(STUDATA!B324="","",STUDATA!B324)</f>
        <v/>
      </c>
      <c r="C327" s="136" t="str">
        <f>IF(STUDATA!E324="","",STUDATA!E324)</f>
        <v/>
      </c>
      <c r="D327" s="136" t="str">
        <f>IF(STUDATA!F324="","",STUDATA!F324)</f>
        <v/>
      </c>
      <c r="E327" s="136" t="str">
        <f>IF(STUDATA!G324="","",STUDATA!G324)</f>
        <v/>
      </c>
      <c r="F327" s="136" t="str">
        <f>IF(STUDATA!C324="","",STUDATA!C324)</f>
        <v/>
      </c>
      <c r="G327" s="137"/>
      <c r="H327" s="137"/>
      <c r="I327" s="137"/>
      <c r="J327" s="137"/>
      <c r="K327" s="137"/>
      <c r="L327" s="137"/>
      <c r="M327" s="137"/>
      <c r="N327" s="137"/>
      <c r="O327" s="137"/>
      <c r="P327" s="137"/>
      <c r="Q327" s="137"/>
      <c r="R327" s="137"/>
      <c r="S327" s="137"/>
      <c r="T327" s="61"/>
      <c r="U327" s="62"/>
      <c r="V327" s="63"/>
      <c r="W327" s="63"/>
      <c r="X327" s="63"/>
      <c r="Y327" s="63"/>
      <c r="Z327" s="63"/>
      <c r="AA327" s="63"/>
      <c r="AB327" s="63"/>
      <c r="AC327" s="139"/>
      <c r="AD327" s="137"/>
      <c r="AE327" s="137"/>
      <c r="AF327" s="137"/>
      <c r="AG327" s="137"/>
      <c r="AH327" s="137"/>
      <c r="AI327" s="167"/>
      <c r="AJ327" s="175"/>
      <c r="AK327" s="175"/>
      <c r="AL327" s="175"/>
      <c r="AM327" s="175"/>
      <c r="AN327" s="175"/>
      <c r="AO327" s="175"/>
      <c r="AP327" s="175"/>
      <c r="AQ327" s="11"/>
    </row>
    <row r="328" spans="1:43" s="9" customFormat="1" ht="17.5" customHeight="1">
      <c r="A328" s="11" t="str">
        <f>IF(F328="","",F328&amp;"_"&amp;COUNTIF($F$9:F328,F328))</f>
        <v/>
      </c>
      <c r="B328" s="135" t="str">
        <f>IF(STUDATA!B325="","",STUDATA!B325)</f>
        <v/>
      </c>
      <c r="C328" s="136" t="str">
        <f>IF(STUDATA!E325="","",STUDATA!E325)</f>
        <v/>
      </c>
      <c r="D328" s="136" t="str">
        <f>IF(STUDATA!F325="","",STUDATA!F325)</f>
        <v/>
      </c>
      <c r="E328" s="136" t="str">
        <f>IF(STUDATA!G325="","",STUDATA!G325)</f>
        <v/>
      </c>
      <c r="F328" s="136" t="str">
        <f>IF(STUDATA!C325="","",STUDATA!C325)</f>
        <v/>
      </c>
      <c r="G328" s="137"/>
      <c r="H328" s="137"/>
      <c r="I328" s="137"/>
      <c r="J328" s="137"/>
      <c r="K328" s="137"/>
      <c r="L328" s="137"/>
      <c r="M328" s="137"/>
      <c r="N328" s="137"/>
      <c r="O328" s="137"/>
      <c r="P328" s="137"/>
      <c r="Q328" s="137"/>
      <c r="R328" s="137"/>
      <c r="S328" s="137"/>
      <c r="T328" s="61"/>
      <c r="U328" s="62"/>
      <c r="V328" s="63"/>
      <c r="W328" s="63"/>
      <c r="X328" s="63"/>
      <c r="Y328" s="63"/>
      <c r="Z328" s="63"/>
      <c r="AA328" s="63"/>
      <c r="AB328" s="63"/>
      <c r="AC328" s="139"/>
      <c r="AD328" s="137"/>
      <c r="AE328" s="137"/>
      <c r="AF328" s="137"/>
      <c r="AG328" s="137"/>
      <c r="AH328" s="137"/>
      <c r="AI328" s="167"/>
      <c r="AJ328" s="175"/>
      <c r="AK328" s="175"/>
      <c r="AL328" s="175"/>
      <c r="AM328" s="175"/>
      <c r="AN328" s="175"/>
      <c r="AO328" s="175"/>
      <c r="AP328" s="175"/>
      <c r="AQ328" s="11"/>
    </row>
    <row r="329" spans="1:43" s="9" customFormat="1" ht="17.5" customHeight="1">
      <c r="A329" s="11" t="str">
        <f>IF(F329="","",F329&amp;"_"&amp;COUNTIF($F$9:F329,F329))</f>
        <v/>
      </c>
      <c r="B329" s="135" t="str">
        <f>IF(STUDATA!B326="","",STUDATA!B326)</f>
        <v/>
      </c>
      <c r="C329" s="136" t="str">
        <f>IF(STUDATA!E326="","",STUDATA!E326)</f>
        <v/>
      </c>
      <c r="D329" s="136" t="str">
        <f>IF(STUDATA!F326="","",STUDATA!F326)</f>
        <v/>
      </c>
      <c r="E329" s="136" t="str">
        <f>IF(STUDATA!G326="","",STUDATA!G326)</f>
        <v/>
      </c>
      <c r="F329" s="136" t="str">
        <f>IF(STUDATA!C326="","",STUDATA!C326)</f>
        <v/>
      </c>
      <c r="G329" s="137"/>
      <c r="H329" s="137"/>
      <c r="I329" s="137"/>
      <c r="J329" s="137"/>
      <c r="K329" s="137"/>
      <c r="L329" s="137"/>
      <c r="M329" s="137"/>
      <c r="N329" s="137"/>
      <c r="O329" s="137"/>
      <c r="P329" s="137"/>
      <c r="Q329" s="137"/>
      <c r="R329" s="137"/>
      <c r="S329" s="137"/>
      <c r="T329" s="61"/>
      <c r="U329" s="62"/>
      <c r="V329" s="63"/>
      <c r="W329" s="63"/>
      <c r="X329" s="63"/>
      <c r="Y329" s="63"/>
      <c r="Z329" s="63"/>
      <c r="AA329" s="63"/>
      <c r="AB329" s="63"/>
      <c r="AC329" s="139"/>
      <c r="AD329" s="137"/>
      <c r="AE329" s="137"/>
      <c r="AF329" s="137"/>
      <c r="AG329" s="137"/>
      <c r="AH329" s="137"/>
      <c r="AI329" s="167"/>
      <c r="AJ329" s="175"/>
      <c r="AK329" s="175"/>
      <c r="AL329" s="175"/>
      <c r="AM329" s="175"/>
      <c r="AN329" s="175"/>
      <c r="AO329" s="175"/>
      <c r="AP329" s="175"/>
      <c r="AQ329" s="11"/>
    </row>
    <row r="330" spans="1:43" s="9" customFormat="1" ht="17.5" customHeight="1">
      <c r="A330" s="11" t="str">
        <f>IF(F330="","",F330&amp;"_"&amp;COUNTIF($F$9:F330,F330))</f>
        <v/>
      </c>
      <c r="B330" s="135" t="str">
        <f>IF(STUDATA!B327="","",STUDATA!B327)</f>
        <v/>
      </c>
      <c r="C330" s="136" t="str">
        <f>IF(STUDATA!E327="","",STUDATA!E327)</f>
        <v/>
      </c>
      <c r="D330" s="136" t="str">
        <f>IF(STUDATA!F327="","",STUDATA!F327)</f>
        <v/>
      </c>
      <c r="E330" s="136" t="str">
        <f>IF(STUDATA!G327="","",STUDATA!G327)</f>
        <v/>
      </c>
      <c r="F330" s="136" t="str">
        <f>IF(STUDATA!C327="","",STUDATA!C327)</f>
        <v/>
      </c>
      <c r="G330" s="137"/>
      <c r="H330" s="137"/>
      <c r="I330" s="137"/>
      <c r="J330" s="137"/>
      <c r="K330" s="137"/>
      <c r="L330" s="137"/>
      <c r="M330" s="137"/>
      <c r="N330" s="137"/>
      <c r="O330" s="137"/>
      <c r="P330" s="137"/>
      <c r="Q330" s="137"/>
      <c r="R330" s="137"/>
      <c r="S330" s="137"/>
      <c r="T330" s="61"/>
      <c r="U330" s="62"/>
      <c r="V330" s="63"/>
      <c r="W330" s="63"/>
      <c r="X330" s="63"/>
      <c r="Y330" s="63"/>
      <c r="Z330" s="63"/>
      <c r="AA330" s="63"/>
      <c r="AB330" s="63"/>
      <c r="AC330" s="139"/>
      <c r="AD330" s="137"/>
      <c r="AE330" s="137"/>
      <c r="AF330" s="137"/>
      <c r="AG330" s="137"/>
      <c r="AH330" s="137"/>
      <c r="AI330" s="167"/>
      <c r="AJ330" s="175"/>
      <c r="AK330" s="175"/>
      <c r="AL330" s="175"/>
      <c r="AM330" s="175"/>
      <c r="AN330" s="175"/>
      <c r="AO330" s="175"/>
      <c r="AP330" s="175"/>
      <c r="AQ330" s="11"/>
    </row>
    <row r="331" spans="1:43" s="9" customFormat="1" ht="17.5" customHeight="1">
      <c r="A331" s="11" t="str">
        <f>IF(F331="","",F331&amp;"_"&amp;COUNTIF($F$9:F331,F331))</f>
        <v/>
      </c>
      <c r="B331" s="135" t="str">
        <f>IF(STUDATA!B328="","",STUDATA!B328)</f>
        <v/>
      </c>
      <c r="C331" s="136" t="str">
        <f>IF(STUDATA!E328="","",STUDATA!E328)</f>
        <v/>
      </c>
      <c r="D331" s="136" t="str">
        <f>IF(STUDATA!F328="","",STUDATA!F328)</f>
        <v/>
      </c>
      <c r="E331" s="136" t="str">
        <f>IF(STUDATA!G328="","",STUDATA!G328)</f>
        <v/>
      </c>
      <c r="F331" s="136" t="str">
        <f>IF(STUDATA!C328="","",STUDATA!C328)</f>
        <v/>
      </c>
      <c r="G331" s="137"/>
      <c r="H331" s="137"/>
      <c r="I331" s="137"/>
      <c r="J331" s="137"/>
      <c r="K331" s="137"/>
      <c r="L331" s="137"/>
      <c r="M331" s="137"/>
      <c r="N331" s="137"/>
      <c r="O331" s="137"/>
      <c r="P331" s="137"/>
      <c r="Q331" s="137"/>
      <c r="R331" s="137"/>
      <c r="S331" s="137"/>
      <c r="T331" s="61"/>
      <c r="U331" s="62"/>
      <c r="V331" s="63"/>
      <c r="W331" s="63"/>
      <c r="X331" s="63"/>
      <c r="Y331" s="63"/>
      <c r="Z331" s="63"/>
      <c r="AA331" s="63"/>
      <c r="AB331" s="63"/>
      <c r="AC331" s="139"/>
      <c r="AD331" s="137"/>
      <c r="AE331" s="137"/>
      <c r="AF331" s="137"/>
      <c r="AG331" s="137"/>
      <c r="AH331" s="137"/>
      <c r="AI331" s="167"/>
      <c r="AJ331" s="175"/>
      <c r="AK331" s="175"/>
      <c r="AL331" s="175"/>
      <c r="AM331" s="175"/>
      <c r="AN331" s="175"/>
      <c r="AO331" s="175"/>
      <c r="AP331" s="175"/>
      <c r="AQ331" s="11"/>
    </row>
    <row r="332" spans="1:43" s="9" customFormat="1" ht="17.5" customHeight="1">
      <c r="A332" s="11" t="str">
        <f>IF(F332="","",F332&amp;"_"&amp;COUNTIF($F$9:F332,F332))</f>
        <v/>
      </c>
      <c r="B332" s="135" t="str">
        <f>IF(STUDATA!B329="","",STUDATA!B329)</f>
        <v/>
      </c>
      <c r="C332" s="136" t="str">
        <f>IF(STUDATA!E329="","",STUDATA!E329)</f>
        <v/>
      </c>
      <c r="D332" s="136" t="str">
        <f>IF(STUDATA!F329="","",STUDATA!F329)</f>
        <v/>
      </c>
      <c r="E332" s="136" t="str">
        <f>IF(STUDATA!G329="","",STUDATA!G329)</f>
        <v/>
      </c>
      <c r="F332" s="136" t="str">
        <f>IF(STUDATA!C329="","",STUDATA!C329)</f>
        <v/>
      </c>
      <c r="G332" s="137"/>
      <c r="H332" s="137"/>
      <c r="I332" s="137"/>
      <c r="J332" s="137"/>
      <c r="K332" s="137"/>
      <c r="L332" s="137"/>
      <c r="M332" s="137"/>
      <c r="N332" s="137"/>
      <c r="O332" s="137"/>
      <c r="P332" s="137"/>
      <c r="Q332" s="137"/>
      <c r="R332" s="137"/>
      <c r="S332" s="137"/>
      <c r="T332" s="61"/>
      <c r="U332" s="62"/>
      <c r="V332" s="63"/>
      <c r="W332" s="63"/>
      <c r="X332" s="63"/>
      <c r="Y332" s="63"/>
      <c r="Z332" s="63"/>
      <c r="AA332" s="63"/>
      <c r="AB332" s="63"/>
      <c r="AC332" s="139"/>
      <c r="AD332" s="137"/>
      <c r="AE332" s="137"/>
      <c r="AF332" s="137"/>
      <c r="AG332" s="137"/>
      <c r="AH332" s="137"/>
      <c r="AI332" s="167"/>
      <c r="AJ332" s="175"/>
      <c r="AK332" s="175"/>
      <c r="AL332" s="175"/>
      <c r="AM332" s="175"/>
      <c r="AN332" s="175"/>
      <c r="AO332" s="175"/>
      <c r="AP332" s="175"/>
      <c r="AQ332" s="11"/>
    </row>
    <row r="333" spans="1:43" s="9" customFormat="1" ht="17.5" customHeight="1">
      <c r="A333" s="11" t="str">
        <f>IF(F333="","",F333&amp;"_"&amp;COUNTIF($F$9:F333,F333))</f>
        <v/>
      </c>
      <c r="B333" s="135" t="str">
        <f>IF(STUDATA!B330="","",STUDATA!B330)</f>
        <v/>
      </c>
      <c r="C333" s="136" t="str">
        <f>IF(STUDATA!E330="","",STUDATA!E330)</f>
        <v/>
      </c>
      <c r="D333" s="136" t="str">
        <f>IF(STUDATA!F330="","",STUDATA!F330)</f>
        <v/>
      </c>
      <c r="E333" s="136" t="str">
        <f>IF(STUDATA!G330="","",STUDATA!G330)</f>
        <v/>
      </c>
      <c r="F333" s="136" t="str">
        <f>IF(STUDATA!C330="","",STUDATA!C330)</f>
        <v/>
      </c>
      <c r="G333" s="137"/>
      <c r="H333" s="137"/>
      <c r="I333" s="137"/>
      <c r="J333" s="137"/>
      <c r="K333" s="137"/>
      <c r="L333" s="137"/>
      <c r="M333" s="137"/>
      <c r="N333" s="137"/>
      <c r="O333" s="137"/>
      <c r="P333" s="137"/>
      <c r="Q333" s="137"/>
      <c r="R333" s="137"/>
      <c r="S333" s="137"/>
      <c r="T333" s="61"/>
      <c r="U333" s="62"/>
      <c r="V333" s="63"/>
      <c r="W333" s="63"/>
      <c r="X333" s="63"/>
      <c r="Y333" s="63"/>
      <c r="Z333" s="63"/>
      <c r="AA333" s="63"/>
      <c r="AB333" s="63"/>
      <c r="AC333" s="139"/>
      <c r="AD333" s="137"/>
      <c r="AE333" s="137"/>
      <c r="AF333" s="137"/>
      <c r="AG333" s="137"/>
      <c r="AH333" s="137"/>
      <c r="AI333" s="167"/>
      <c r="AJ333" s="175"/>
      <c r="AK333" s="175"/>
      <c r="AL333" s="175"/>
      <c r="AM333" s="175"/>
      <c r="AN333" s="175"/>
      <c r="AO333" s="175"/>
      <c r="AP333" s="175"/>
      <c r="AQ333" s="11"/>
    </row>
    <row r="334" spans="1:43" s="9" customFormat="1" ht="17.5" customHeight="1">
      <c r="A334" s="11" t="str">
        <f>IF(F334="","",F334&amp;"_"&amp;COUNTIF($F$9:F334,F334))</f>
        <v/>
      </c>
      <c r="B334" s="135" t="str">
        <f>IF(STUDATA!B331="","",STUDATA!B331)</f>
        <v/>
      </c>
      <c r="C334" s="136" t="str">
        <f>IF(STUDATA!E331="","",STUDATA!E331)</f>
        <v/>
      </c>
      <c r="D334" s="136" t="str">
        <f>IF(STUDATA!F331="","",STUDATA!F331)</f>
        <v/>
      </c>
      <c r="E334" s="136" t="str">
        <f>IF(STUDATA!G331="","",STUDATA!G331)</f>
        <v/>
      </c>
      <c r="F334" s="136" t="str">
        <f>IF(STUDATA!C331="","",STUDATA!C331)</f>
        <v/>
      </c>
      <c r="G334" s="137"/>
      <c r="H334" s="137"/>
      <c r="I334" s="137"/>
      <c r="J334" s="137"/>
      <c r="K334" s="137"/>
      <c r="L334" s="137"/>
      <c r="M334" s="137"/>
      <c r="N334" s="137"/>
      <c r="O334" s="137"/>
      <c r="P334" s="137"/>
      <c r="Q334" s="137"/>
      <c r="R334" s="137"/>
      <c r="S334" s="137"/>
      <c r="T334" s="61"/>
      <c r="U334" s="62"/>
      <c r="V334" s="63"/>
      <c r="W334" s="63"/>
      <c r="X334" s="63"/>
      <c r="Y334" s="63"/>
      <c r="Z334" s="63"/>
      <c r="AA334" s="63"/>
      <c r="AB334" s="63"/>
      <c r="AC334" s="139"/>
      <c r="AD334" s="137"/>
      <c r="AE334" s="137"/>
      <c r="AF334" s="137"/>
      <c r="AG334" s="137"/>
      <c r="AH334" s="137"/>
      <c r="AI334" s="167"/>
      <c r="AJ334" s="175"/>
      <c r="AK334" s="175"/>
      <c r="AL334" s="175"/>
      <c r="AM334" s="175"/>
      <c r="AN334" s="175"/>
      <c r="AO334" s="175"/>
      <c r="AP334" s="175"/>
      <c r="AQ334" s="11"/>
    </row>
    <row r="335" spans="1:43" s="9" customFormat="1" ht="17.5" customHeight="1">
      <c r="A335" s="11" t="str">
        <f>IF(F335="","",F335&amp;"_"&amp;COUNTIF($F$9:F335,F335))</f>
        <v/>
      </c>
      <c r="B335" s="135" t="str">
        <f>IF(STUDATA!B332="","",STUDATA!B332)</f>
        <v/>
      </c>
      <c r="C335" s="136" t="str">
        <f>IF(STUDATA!E332="","",STUDATA!E332)</f>
        <v/>
      </c>
      <c r="D335" s="136" t="str">
        <f>IF(STUDATA!F332="","",STUDATA!F332)</f>
        <v/>
      </c>
      <c r="E335" s="136" t="str">
        <f>IF(STUDATA!G332="","",STUDATA!G332)</f>
        <v/>
      </c>
      <c r="F335" s="136" t="str">
        <f>IF(STUDATA!C332="","",STUDATA!C332)</f>
        <v/>
      </c>
      <c r="G335" s="137"/>
      <c r="H335" s="137"/>
      <c r="I335" s="137"/>
      <c r="J335" s="137"/>
      <c r="K335" s="137"/>
      <c r="L335" s="137"/>
      <c r="M335" s="137"/>
      <c r="N335" s="137"/>
      <c r="O335" s="137"/>
      <c r="P335" s="137"/>
      <c r="Q335" s="137"/>
      <c r="R335" s="137"/>
      <c r="S335" s="137"/>
      <c r="T335" s="61"/>
      <c r="U335" s="62"/>
      <c r="V335" s="63"/>
      <c r="W335" s="63"/>
      <c r="X335" s="63"/>
      <c r="Y335" s="63"/>
      <c r="Z335" s="63"/>
      <c r="AA335" s="63"/>
      <c r="AB335" s="63"/>
      <c r="AC335" s="139"/>
      <c r="AD335" s="137"/>
      <c r="AE335" s="137"/>
      <c r="AF335" s="137"/>
      <c r="AG335" s="137"/>
      <c r="AH335" s="137"/>
      <c r="AI335" s="167"/>
      <c r="AJ335" s="175"/>
      <c r="AK335" s="175"/>
      <c r="AL335" s="175"/>
      <c r="AM335" s="175"/>
      <c r="AN335" s="175"/>
      <c r="AO335" s="175"/>
      <c r="AP335" s="175"/>
      <c r="AQ335" s="11"/>
    </row>
    <row r="336" spans="1:43" s="9" customFormat="1" ht="17.5" customHeight="1">
      <c r="A336" s="11" t="str">
        <f>IF(F336="","",F336&amp;"_"&amp;COUNTIF($F$9:F336,F336))</f>
        <v/>
      </c>
      <c r="B336" s="135" t="str">
        <f>IF(STUDATA!B333="","",STUDATA!B333)</f>
        <v/>
      </c>
      <c r="C336" s="136" t="str">
        <f>IF(STUDATA!E333="","",STUDATA!E333)</f>
        <v/>
      </c>
      <c r="D336" s="136" t="str">
        <f>IF(STUDATA!F333="","",STUDATA!F333)</f>
        <v/>
      </c>
      <c r="E336" s="136" t="str">
        <f>IF(STUDATA!G333="","",STUDATA!G333)</f>
        <v/>
      </c>
      <c r="F336" s="136" t="str">
        <f>IF(STUDATA!C333="","",STUDATA!C333)</f>
        <v/>
      </c>
      <c r="G336" s="137"/>
      <c r="H336" s="137"/>
      <c r="I336" s="137"/>
      <c r="J336" s="137"/>
      <c r="K336" s="137"/>
      <c r="L336" s="137"/>
      <c r="M336" s="137"/>
      <c r="N336" s="137"/>
      <c r="O336" s="137"/>
      <c r="P336" s="137"/>
      <c r="Q336" s="137"/>
      <c r="R336" s="137"/>
      <c r="S336" s="137"/>
      <c r="T336" s="61"/>
      <c r="U336" s="62"/>
      <c r="V336" s="63"/>
      <c r="W336" s="63"/>
      <c r="X336" s="63"/>
      <c r="Y336" s="63"/>
      <c r="Z336" s="63"/>
      <c r="AA336" s="63"/>
      <c r="AB336" s="63"/>
      <c r="AC336" s="139"/>
      <c r="AD336" s="137"/>
      <c r="AE336" s="137"/>
      <c r="AF336" s="137"/>
      <c r="AG336" s="137"/>
      <c r="AH336" s="137"/>
      <c r="AI336" s="167"/>
      <c r="AJ336" s="175"/>
      <c r="AK336" s="175"/>
      <c r="AL336" s="175"/>
      <c r="AM336" s="175"/>
      <c r="AN336" s="175"/>
      <c r="AO336" s="175"/>
      <c r="AP336" s="175"/>
      <c r="AQ336" s="11"/>
    </row>
    <row r="337" spans="1:43" s="9" customFormat="1" ht="17.5" customHeight="1">
      <c r="A337" s="11" t="str">
        <f>IF(F337="","",F337&amp;"_"&amp;COUNTIF($F$9:F337,F337))</f>
        <v/>
      </c>
      <c r="B337" s="135" t="str">
        <f>IF(STUDATA!B334="","",STUDATA!B334)</f>
        <v/>
      </c>
      <c r="C337" s="136" t="str">
        <f>IF(STUDATA!E334="","",STUDATA!E334)</f>
        <v/>
      </c>
      <c r="D337" s="136" t="str">
        <f>IF(STUDATA!F334="","",STUDATA!F334)</f>
        <v/>
      </c>
      <c r="E337" s="136" t="str">
        <f>IF(STUDATA!G334="","",STUDATA!G334)</f>
        <v/>
      </c>
      <c r="F337" s="136" t="str">
        <f>IF(STUDATA!C334="","",STUDATA!C334)</f>
        <v/>
      </c>
      <c r="G337" s="137"/>
      <c r="H337" s="137"/>
      <c r="I337" s="137"/>
      <c r="J337" s="137"/>
      <c r="K337" s="137"/>
      <c r="L337" s="137"/>
      <c r="M337" s="137"/>
      <c r="N337" s="137"/>
      <c r="O337" s="137"/>
      <c r="P337" s="137"/>
      <c r="Q337" s="137"/>
      <c r="R337" s="137"/>
      <c r="S337" s="137"/>
      <c r="T337" s="61"/>
      <c r="U337" s="62"/>
      <c r="V337" s="63"/>
      <c r="W337" s="63"/>
      <c r="X337" s="63"/>
      <c r="Y337" s="63"/>
      <c r="Z337" s="63"/>
      <c r="AA337" s="63"/>
      <c r="AB337" s="63"/>
      <c r="AC337" s="139"/>
      <c r="AD337" s="137"/>
      <c r="AE337" s="137"/>
      <c r="AF337" s="137"/>
      <c r="AG337" s="137"/>
      <c r="AH337" s="137"/>
      <c r="AI337" s="167"/>
      <c r="AJ337" s="175"/>
      <c r="AK337" s="175"/>
      <c r="AL337" s="175"/>
      <c r="AM337" s="175"/>
      <c r="AN337" s="175"/>
      <c r="AO337" s="175"/>
      <c r="AP337" s="175"/>
      <c r="AQ337" s="11"/>
    </row>
    <row r="338" spans="1:43" s="9" customFormat="1" ht="17.5" customHeight="1">
      <c r="A338" s="11" t="str">
        <f>IF(F338="","",F338&amp;"_"&amp;COUNTIF($F$9:F338,F338))</f>
        <v/>
      </c>
      <c r="B338" s="135" t="str">
        <f>IF(STUDATA!B335="","",STUDATA!B335)</f>
        <v/>
      </c>
      <c r="C338" s="136" t="str">
        <f>IF(STUDATA!E335="","",STUDATA!E335)</f>
        <v/>
      </c>
      <c r="D338" s="136" t="str">
        <f>IF(STUDATA!F335="","",STUDATA!F335)</f>
        <v/>
      </c>
      <c r="E338" s="136" t="str">
        <f>IF(STUDATA!G335="","",STUDATA!G335)</f>
        <v/>
      </c>
      <c r="F338" s="136" t="str">
        <f>IF(STUDATA!C335="","",STUDATA!C335)</f>
        <v/>
      </c>
      <c r="G338" s="137"/>
      <c r="H338" s="137"/>
      <c r="I338" s="137"/>
      <c r="J338" s="137"/>
      <c r="K338" s="137"/>
      <c r="L338" s="137"/>
      <c r="M338" s="137"/>
      <c r="N338" s="137"/>
      <c r="O338" s="137"/>
      <c r="P338" s="137"/>
      <c r="Q338" s="137"/>
      <c r="R338" s="137"/>
      <c r="S338" s="137"/>
      <c r="T338" s="61"/>
      <c r="U338" s="62"/>
      <c r="V338" s="63"/>
      <c r="W338" s="63"/>
      <c r="X338" s="63"/>
      <c r="Y338" s="63"/>
      <c r="Z338" s="63"/>
      <c r="AA338" s="63"/>
      <c r="AB338" s="63"/>
      <c r="AC338" s="139"/>
      <c r="AD338" s="137"/>
      <c r="AE338" s="137"/>
      <c r="AF338" s="137"/>
      <c r="AG338" s="137"/>
      <c r="AH338" s="137"/>
      <c r="AI338" s="167"/>
      <c r="AJ338" s="175"/>
      <c r="AK338" s="175"/>
      <c r="AL338" s="175"/>
      <c r="AM338" s="175"/>
      <c r="AN338" s="175"/>
      <c r="AO338" s="175"/>
      <c r="AP338" s="175"/>
      <c r="AQ338" s="11"/>
    </row>
    <row r="339" spans="1:43" s="9" customFormat="1" ht="17.5" customHeight="1">
      <c r="A339" s="11" t="str">
        <f>IF(F339="","",F339&amp;"_"&amp;COUNTIF($F$9:F339,F339))</f>
        <v/>
      </c>
      <c r="B339" s="135" t="str">
        <f>IF(STUDATA!B336="","",STUDATA!B336)</f>
        <v/>
      </c>
      <c r="C339" s="136" t="str">
        <f>IF(STUDATA!E336="","",STUDATA!E336)</f>
        <v/>
      </c>
      <c r="D339" s="136" t="str">
        <f>IF(STUDATA!F336="","",STUDATA!F336)</f>
        <v/>
      </c>
      <c r="E339" s="136" t="str">
        <f>IF(STUDATA!G336="","",STUDATA!G336)</f>
        <v/>
      </c>
      <c r="F339" s="136" t="str">
        <f>IF(STUDATA!C336="","",STUDATA!C336)</f>
        <v/>
      </c>
      <c r="G339" s="137"/>
      <c r="H339" s="137"/>
      <c r="I339" s="137"/>
      <c r="J339" s="137"/>
      <c r="K339" s="137"/>
      <c r="L339" s="137"/>
      <c r="M339" s="137"/>
      <c r="N339" s="137"/>
      <c r="O339" s="137"/>
      <c r="P339" s="137"/>
      <c r="Q339" s="137"/>
      <c r="R339" s="137"/>
      <c r="S339" s="137"/>
      <c r="T339" s="61"/>
      <c r="U339" s="62"/>
      <c r="V339" s="63"/>
      <c r="W339" s="63"/>
      <c r="X339" s="63"/>
      <c r="Y339" s="63"/>
      <c r="Z339" s="63"/>
      <c r="AA339" s="63"/>
      <c r="AB339" s="63"/>
      <c r="AC339" s="139"/>
      <c r="AD339" s="137"/>
      <c r="AE339" s="137"/>
      <c r="AF339" s="137"/>
      <c r="AG339" s="137"/>
      <c r="AH339" s="137"/>
      <c r="AI339" s="167"/>
      <c r="AJ339" s="175"/>
      <c r="AK339" s="175"/>
      <c r="AL339" s="175"/>
      <c r="AM339" s="175"/>
      <c r="AN339" s="175"/>
      <c r="AO339" s="175"/>
      <c r="AP339" s="175"/>
      <c r="AQ339" s="11"/>
    </row>
    <row r="340" spans="1:43" s="9" customFormat="1" ht="17.5" customHeight="1">
      <c r="A340" s="11" t="str">
        <f>IF(F340="","",F340&amp;"_"&amp;COUNTIF($F$9:F340,F340))</f>
        <v/>
      </c>
      <c r="B340" s="135" t="str">
        <f>IF(STUDATA!B337="","",STUDATA!B337)</f>
        <v/>
      </c>
      <c r="C340" s="136" t="str">
        <f>IF(STUDATA!E337="","",STUDATA!E337)</f>
        <v/>
      </c>
      <c r="D340" s="136" t="str">
        <f>IF(STUDATA!F337="","",STUDATA!F337)</f>
        <v/>
      </c>
      <c r="E340" s="136" t="str">
        <f>IF(STUDATA!G337="","",STUDATA!G337)</f>
        <v/>
      </c>
      <c r="F340" s="136" t="str">
        <f>IF(STUDATA!C337="","",STUDATA!C337)</f>
        <v/>
      </c>
      <c r="G340" s="137"/>
      <c r="H340" s="137"/>
      <c r="I340" s="137"/>
      <c r="J340" s="137"/>
      <c r="K340" s="137"/>
      <c r="L340" s="137"/>
      <c r="M340" s="137"/>
      <c r="N340" s="137"/>
      <c r="O340" s="137"/>
      <c r="P340" s="137"/>
      <c r="Q340" s="137"/>
      <c r="R340" s="137"/>
      <c r="S340" s="137"/>
      <c r="T340" s="61"/>
      <c r="U340" s="62"/>
      <c r="V340" s="63"/>
      <c r="W340" s="63"/>
      <c r="X340" s="63"/>
      <c r="Y340" s="63"/>
      <c r="Z340" s="63"/>
      <c r="AA340" s="63"/>
      <c r="AB340" s="63"/>
      <c r="AC340" s="139"/>
      <c r="AD340" s="137"/>
      <c r="AE340" s="137"/>
      <c r="AF340" s="137"/>
      <c r="AG340" s="137"/>
      <c r="AH340" s="137"/>
      <c r="AI340" s="167"/>
      <c r="AJ340" s="175"/>
      <c r="AK340" s="175"/>
      <c r="AL340" s="175"/>
      <c r="AM340" s="175"/>
      <c r="AN340" s="175"/>
      <c r="AO340" s="175"/>
      <c r="AP340" s="175"/>
      <c r="AQ340" s="11"/>
    </row>
    <row r="341" spans="1:43" s="9" customFormat="1" ht="17.5" customHeight="1">
      <c r="A341" s="11" t="str">
        <f>IF(F341="","",F341&amp;"_"&amp;COUNTIF($F$9:F341,F341))</f>
        <v/>
      </c>
      <c r="B341" s="135" t="str">
        <f>IF(STUDATA!B338="","",STUDATA!B338)</f>
        <v/>
      </c>
      <c r="C341" s="136" t="str">
        <f>IF(STUDATA!E338="","",STUDATA!E338)</f>
        <v/>
      </c>
      <c r="D341" s="136" t="str">
        <f>IF(STUDATA!F338="","",STUDATA!F338)</f>
        <v/>
      </c>
      <c r="E341" s="136" t="str">
        <f>IF(STUDATA!G338="","",STUDATA!G338)</f>
        <v/>
      </c>
      <c r="F341" s="136" t="str">
        <f>IF(STUDATA!C338="","",STUDATA!C338)</f>
        <v/>
      </c>
      <c r="G341" s="137"/>
      <c r="H341" s="137"/>
      <c r="I341" s="137"/>
      <c r="J341" s="137"/>
      <c r="K341" s="137"/>
      <c r="L341" s="137"/>
      <c r="M341" s="137"/>
      <c r="N341" s="137"/>
      <c r="O341" s="137"/>
      <c r="P341" s="137"/>
      <c r="Q341" s="137"/>
      <c r="R341" s="137"/>
      <c r="S341" s="137"/>
      <c r="T341" s="61"/>
      <c r="U341" s="62"/>
      <c r="V341" s="63"/>
      <c r="W341" s="63"/>
      <c r="X341" s="63"/>
      <c r="Y341" s="63"/>
      <c r="Z341" s="63"/>
      <c r="AA341" s="63"/>
      <c r="AB341" s="63"/>
      <c r="AC341" s="139"/>
      <c r="AD341" s="137"/>
      <c r="AE341" s="137"/>
      <c r="AF341" s="137"/>
      <c r="AG341" s="137"/>
      <c r="AH341" s="137"/>
      <c r="AI341" s="167"/>
      <c r="AJ341" s="175"/>
      <c r="AK341" s="175"/>
      <c r="AL341" s="175"/>
      <c r="AM341" s="175"/>
      <c r="AN341" s="175"/>
      <c r="AO341" s="175"/>
      <c r="AP341" s="175"/>
      <c r="AQ341" s="11"/>
    </row>
    <row r="342" spans="1:43" s="9" customFormat="1" ht="17.5" customHeight="1">
      <c r="A342" s="11" t="str">
        <f>IF(F342="","",F342&amp;"_"&amp;COUNTIF($F$9:F342,F342))</f>
        <v/>
      </c>
      <c r="B342" s="135" t="str">
        <f>IF(STUDATA!B339="","",STUDATA!B339)</f>
        <v/>
      </c>
      <c r="C342" s="136" t="str">
        <f>IF(STUDATA!E339="","",STUDATA!E339)</f>
        <v/>
      </c>
      <c r="D342" s="136" t="str">
        <f>IF(STUDATA!F339="","",STUDATA!F339)</f>
        <v/>
      </c>
      <c r="E342" s="136" t="str">
        <f>IF(STUDATA!G339="","",STUDATA!G339)</f>
        <v/>
      </c>
      <c r="F342" s="136" t="str">
        <f>IF(STUDATA!C339="","",STUDATA!C339)</f>
        <v/>
      </c>
      <c r="G342" s="137"/>
      <c r="H342" s="137"/>
      <c r="I342" s="137"/>
      <c r="J342" s="137"/>
      <c r="K342" s="137"/>
      <c r="L342" s="137"/>
      <c r="M342" s="137"/>
      <c r="N342" s="137"/>
      <c r="O342" s="137"/>
      <c r="P342" s="137"/>
      <c r="Q342" s="137"/>
      <c r="R342" s="137"/>
      <c r="S342" s="137"/>
      <c r="T342" s="61"/>
      <c r="U342" s="62"/>
      <c r="V342" s="63"/>
      <c r="W342" s="63"/>
      <c r="X342" s="63"/>
      <c r="Y342" s="63"/>
      <c r="Z342" s="63"/>
      <c r="AA342" s="63"/>
      <c r="AB342" s="63"/>
      <c r="AC342" s="139"/>
      <c r="AD342" s="137"/>
      <c r="AE342" s="137"/>
      <c r="AF342" s="137"/>
      <c r="AG342" s="137"/>
      <c r="AH342" s="137"/>
      <c r="AI342" s="167"/>
      <c r="AJ342" s="175"/>
      <c r="AK342" s="175"/>
      <c r="AL342" s="175"/>
      <c r="AM342" s="175"/>
      <c r="AN342" s="175"/>
      <c r="AO342" s="175"/>
      <c r="AP342" s="175"/>
      <c r="AQ342" s="11"/>
    </row>
    <row r="343" spans="1:43" s="9" customFormat="1" ht="17.5" customHeight="1">
      <c r="A343" s="11" t="str">
        <f>IF(F343="","",F343&amp;"_"&amp;COUNTIF($F$9:F343,F343))</f>
        <v/>
      </c>
      <c r="B343" s="135" t="str">
        <f>IF(STUDATA!B340="","",STUDATA!B340)</f>
        <v/>
      </c>
      <c r="C343" s="136" t="str">
        <f>IF(STUDATA!E340="","",STUDATA!E340)</f>
        <v/>
      </c>
      <c r="D343" s="136" t="str">
        <f>IF(STUDATA!F340="","",STUDATA!F340)</f>
        <v/>
      </c>
      <c r="E343" s="136" t="str">
        <f>IF(STUDATA!G340="","",STUDATA!G340)</f>
        <v/>
      </c>
      <c r="F343" s="136" t="str">
        <f>IF(STUDATA!C340="","",STUDATA!C340)</f>
        <v/>
      </c>
      <c r="G343" s="137"/>
      <c r="H343" s="137"/>
      <c r="I343" s="137"/>
      <c r="J343" s="137"/>
      <c r="K343" s="137"/>
      <c r="L343" s="137"/>
      <c r="M343" s="137"/>
      <c r="N343" s="137"/>
      <c r="O343" s="137"/>
      <c r="P343" s="137"/>
      <c r="Q343" s="137"/>
      <c r="R343" s="137"/>
      <c r="S343" s="137"/>
      <c r="T343" s="61"/>
      <c r="U343" s="62"/>
      <c r="V343" s="63"/>
      <c r="W343" s="63"/>
      <c r="X343" s="63"/>
      <c r="Y343" s="63"/>
      <c r="Z343" s="63"/>
      <c r="AA343" s="63"/>
      <c r="AB343" s="63"/>
      <c r="AC343" s="139"/>
      <c r="AD343" s="137"/>
      <c r="AE343" s="137"/>
      <c r="AF343" s="137"/>
      <c r="AG343" s="137"/>
      <c r="AH343" s="137"/>
      <c r="AI343" s="167"/>
      <c r="AJ343" s="175"/>
      <c r="AK343" s="175"/>
      <c r="AL343" s="175"/>
      <c r="AM343" s="175"/>
      <c r="AN343" s="175"/>
      <c r="AO343" s="175"/>
      <c r="AP343" s="175"/>
      <c r="AQ343" s="11"/>
    </row>
    <row r="344" spans="1:43" s="9" customFormat="1" ht="17.5" customHeight="1">
      <c r="A344" s="11" t="str">
        <f>IF(F344="","",F344&amp;"_"&amp;COUNTIF($F$9:F344,F344))</f>
        <v/>
      </c>
      <c r="B344" s="135" t="str">
        <f>IF(STUDATA!B341="","",STUDATA!B341)</f>
        <v/>
      </c>
      <c r="C344" s="136" t="str">
        <f>IF(STUDATA!E341="","",STUDATA!E341)</f>
        <v/>
      </c>
      <c r="D344" s="136" t="str">
        <f>IF(STUDATA!F341="","",STUDATA!F341)</f>
        <v/>
      </c>
      <c r="E344" s="136" t="str">
        <f>IF(STUDATA!G341="","",STUDATA!G341)</f>
        <v/>
      </c>
      <c r="F344" s="136" t="str">
        <f>IF(STUDATA!C341="","",STUDATA!C341)</f>
        <v/>
      </c>
      <c r="G344" s="137"/>
      <c r="H344" s="137"/>
      <c r="I344" s="137"/>
      <c r="J344" s="137"/>
      <c r="K344" s="137"/>
      <c r="L344" s="137"/>
      <c r="M344" s="137"/>
      <c r="N344" s="137"/>
      <c r="O344" s="137"/>
      <c r="P344" s="137"/>
      <c r="Q344" s="137"/>
      <c r="R344" s="137"/>
      <c r="S344" s="137"/>
      <c r="T344" s="61"/>
      <c r="U344" s="62"/>
      <c r="V344" s="63"/>
      <c r="W344" s="63"/>
      <c r="X344" s="63"/>
      <c r="Y344" s="63"/>
      <c r="Z344" s="63"/>
      <c r="AA344" s="63"/>
      <c r="AB344" s="63"/>
      <c r="AC344" s="139"/>
      <c r="AD344" s="137"/>
      <c r="AE344" s="137"/>
      <c r="AF344" s="137"/>
      <c r="AG344" s="137"/>
      <c r="AH344" s="137"/>
      <c r="AI344" s="167"/>
      <c r="AJ344" s="175"/>
      <c r="AK344" s="175"/>
      <c r="AL344" s="175"/>
      <c r="AM344" s="175"/>
      <c r="AN344" s="175"/>
      <c r="AO344" s="175"/>
      <c r="AP344" s="175"/>
      <c r="AQ344" s="11"/>
    </row>
    <row r="345" spans="1:43" s="9" customFormat="1" ht="17.5" customHeight="1">
      <c r="A345" s="11" t="str">
        <f>IF(F345="","",F345&amp;"_"&amp;COUNTIF($F$9:F345,F345))</f>
        <v/>
      </c>
      <c r="B345" s="135" t="str">
        <f>IF(STUDATA!B342="","",STUDATA!B342)</f>
        <v/>
      </c>
      <c r="C345" s="136" t="str">
        <f>IF(STUDATA!E342="","",STUDATA!E342)</f>
        <v/>
      </c>
      <c r="D345" s="136" t="str">
        <f>IF(STUDATA!F342="","",STUDATA!F342)</f>
        <v/>
      </c>
      <c r="E345" s="136" t="str">
        <f>IF(STUDATA!G342="","",STUDATA!G342)</f>
        <v/>
      </c>
      <c r="F345" s="136" t="str">
        <f>IF(STUDATA!C342="","",STUDATA!C342)</f>
        <v/>
      </c>
      <c r="G345" s="137"/>
      <c r="H345" s="137"/>
      <c r="I345" s="137"/>
      <c r="J345" s="137"/>
      <c r="K345" s="137"/>
      <c r="L345" s="137"/>
      <c r="M345" s="137"/>
      <c r="N345" s="137"/>
      <c r="O345" s="137"/>
      <c r="P345" s="137"/>
      <c r="Q345" s="137"/>
      <c r="R345" s="137"/>
      <c r="S345" s="137"/>
      <c r="T345" s="61"/>
      <c r="U345" s="62"/>
      <c r="V345" s="63"/>
      <c r="W345" s="63"/>
      <c r="X345" s="63"/>
      <c r="Y345" s="63"/>
      <c r="Z345" s="63"/>
      <c r="AA345" s="63"/>
      <c r="AB345" s="63"/>
      <c r="AC345" s="139"/>
      <c r="AD345" s="137"/>
      <c r="AE345" s="137"/>
      <c r="AF345" s="137"/>
      <c r="AG345" s="137"/>
      <c r="AH345" s="137"/>
      <c r="AI345" s="167"/>
      <c r="AJ345" s="175"/>
      <c r="AK345" s="175"/>
      <c r="AL345" s="175"/>
      <c r="AM345" s="175"/>
      <c r="AN345" s="175"/>
      <c r="AO345" s="175"/>
      <c r="AP345" s="175"/>
      <c r="AQ345" s="11"/>
    </row>
    <row r="346" spans="1:43" s="9" customFormat="1" ht="17.5" customHeight="1">
      <c r="A346" s="11" t="str">
        <f>IF(F346="","",F346&amp;"_"&amp;COUNTIF($F$9:F346,F346))</f>
        <v/>
      </c>
      <c r="B346" s="135" t="str">
        <f>IF(STUDATA!B343="","",STUDATA!B343)</f>
        <v/>
      </c>
      <c r="C346" s="136" t="str">
        <f>IF(STUDATA!E343="","",STUDATA!E343)</f>
        <v/>
      </c>
      <c r="D346" s="136" t="str">
        <f>IF(STUDATA!F343="","",STUDATA!F343)</f>
        <v/>
      </c>
      <c r="E346" s="136" t="str">
        <f>IF(STUDATA!G343="","",STUDATA!G343)</f>
        <v/>
      </c>
      <c r="F346" s="136" t="str">
        <f>IF(STUDATA!C343="","",STUDATA!C343)</f>
        <v/>
      </c>
      <c r="G346" s="137"/>
      <c r="H346" s="137"/>
      <c r="I346" s="137"/>
      <c r="J346" s="137"/>
      <c r="K346" s="137"/>
      <c r="L346" s="137"/>
      <c r="M346" s="137"/>
      <c r="N346" s="137"/>
      <c r="O346" s="137"/>
      <c r="P346" s="137"/>
      <c r="Q346" s="137"/>
      <c r="R346" s="137"/>
      <c r="S346" s="137"/>
      <c r="T346" s="61"/>
      <c r="U346" s="62"/>
      <c r="V346" s="63"/>
      <c r="W346" s="63"/>
      <c r="X346" s="63"/>
      <c r="Y346" s="63"/>
      <c r="Z346" s="63"/>
      <c r="AA346" s="63"/>
      <c r="AB346" s="63"/>
      <c r="AC346" s="63"/>
      <c r="AD346" s="137"/>
      <c r="AE346" s="137"/>
      <c r="AF346" s="137"/>
      <c r="AG346" s="137"/>
      <c r="AH346" s="137"/>
      <c r="AI346" s="168"/>
      <c r="AJ346" s="175"/>
      <c r="AK346" s="175"/>
      <c r="AL346" s="175"/>
      <c r="AM346" s="175"/>
      <c r="AN346" s="175"/>
      <c r="AO346" s="175"/>
      <c r="AP346" s="175"/>
      <c r="AQ346" s="11"/>
    </row>
    <row r="347" spans="1:43" s="9" customFormat="1" ht="17.5" customHeight="1">
      <c r="A347" s="11" t="str">
        <f>IF(F347="","",F347&amp;"_"&amp;COUNTIF($F$9:F347,F347))</f>
        <v/>
      </c>
      <c r="B347" s="135" t="str">
        <f>IF(STUDATA!B344="","",STUDATA!B344)</f>
        <v/>
      </c>
      <c r="C347" s="136" t="str">
        <f>IF(STUDATA!E344="","",STUDATA!E344)</f>
        <v/>
      </c>
      <c r="D347" s="136" t="str">
        <f>IF(STUDATA!F344="","",STUDATA!F344)</f>
        <v/>
      </c>
      <c r="E347" s="136" t="str">
        <f>IF(STUDATA!G344="","",STUDATA!G344)</f>
        <v/>
      </c>
      <c r="F347" s="136" t="str">
        <f>IF(STUDATA!C344="","",STUDATA!C344)</f>
        <v/>
      </c>
      <c r="G347" s="137"/>
      <c r="H347" s="137"/>
      <c r="I347" s="137"/>
      <c r="J347" s="137"/>
      <c r="K347" s="137"/>
      <c r="L347" s="137"/>
      <c r="M347" s="137"/>
      <c r="N347" s="137"/>
      <c r="O347" s="137"/>
      <c r="P347" s="137"/>
      <c r="Q347" s="137"/>
      <c r="R347" s="137"/>
      <c r="S347" s="137"/>
      <c r="T347" s="61"/>
      <c r="U347" s="62"/>
      <c r="V347" s="63"/>
      <c r="W347" s="63"/>
      <c r="X347" s="63"/>
      <c r="Y347" s="63"/>
      <c r="Z347" s="63"/>
      <c r="AA347" s="63"/>
      <c r="AB347" s="63"/>
      <c r="AC347" s="63"/>
      <c r="AD347" s="137"/>
      <c r="AE347" s="137"/>
      <c r="AF347" s="137"/>
      <c r="AG347" s="137"/>
      <c r="AH347" s="137"/>
      <c r="AI347" s="168"/>
      <c r="AJ347" s="175"/>
      <c r="AK347" s="175"/>
      <c r="AL347" s="175"/>
      <c r="AM347" s="175"/>
      <c r="AN347" s="175"/>
      <c r="AO347" s="175"/>
      <c r="AP347" s="175"/>
      <c r="AQ347" s="11"/>
    </row>
    <row r="348" spans="1:43" s="9" customFormat="1" ht="17.5" customHeight="1">
      <c r="A348" s="11" t="str">
        <f>IF(F348="","",F348&amp;"_"&amp;COUNTIF($F$9:F348,F348))</f>
        <v/>
      </c>
      <c r="B348" s="135" t="str">
        <f>IF(STUDATA!B345="","",STUDATA!B345)</f>
        <v/>
      </c>
      <c r="C348" s="136" t="str">
        <f>IF(STUDATA!E345="","",STUDATA!E345)</f>
        <v/>
      </c>
      <c r="D348" s="136" t="str">
        <f>IF(STUDATA!F345="","",STUDATA!F345)</f>
        <v/>
      </c>
      <c r="E348" s="136" t="str">
        <f>IF(STUDATA!G345="","",STUDATA!G345)</f>
        <v/>
      </c>
      <c r="F348" s="136" t="str">
        <f>IF(STUDATA!C345="","",STUDATA!C345)</f>
        <v/>
      </c>
      <c r="G348" s="137"/>
      <c r="H348" s="137"/>
      <c r="I348" s="137"/>
      <c r="J348" s="137"/>
      <c r="K348" s="137"/>
      <c r="L348" s="137"/>
      <c r="M348" s="137"/>
      <c r="N348" s="137"/>
      <c r="O348" s="137"/>
      <c r="P348" s="137"/>
      <c r="Q348" s="137"/>
      <c r="R348" s="137"/>
      <c r="S348" s="137"/>
      <c r="T348" s="61"/>
      <c r="U348" s="62"/>
      <c r="V348" s="63"/>
      <c r="W348" s="63"/>
      <c r="X348" s="63"/>
      <c r="Y348" s="63"/>
      <c r="Z348" s="63"/>
      <c r="AA348" s="63"/>
      <c r="AB348" s="63"/>
      <c r="AC348" s="63"/>
      <c r="AD348" s="137"/>
      <c r="AE348" s="137"/>
      <c r="AF348" s="137"/>
      <c r="AG348" s="137"/>
      <c r="AH348" s="137"/>
      <c r="AI348" s="168"/>
      <c r="AJ348" s="175"/>
      <c r="AK348" s="175"/>
      <c r="AL348" s="175"/>
      <c r="AM348" s="175"/>
      <c r="AN348" s="175"/>
      <c r="AO348" s="175"/>
      <c r="AP348" s="175"/>
      <c r="AQ348" s="11"/>
    </row>
    <row r="349" spans="1:43" s="9" customFormat="1" ht="17.5" customHeight="1">
      <c r="A349" s="11" t="str">
        <f>IF(F349="","",F349&amp;"_"&amp;COUNTIF($F$9:F349,F349))</f>
        <v/>
      </c>
      <c r="B349" s="135" t="str">
        <f>IF(STUDATA!B346="","",STUDATA!B346)</f>
        <v/>
      </c>
      <c r="C349" s="136" t="str">
        <f>IF(STUDATA!E346="","",STUDATA!E346)</f>
        <v/>
      </c>
      <c r="D349" s="136" t="str">
        <f>IF(STUDATA!F346="","",STUDATA!F346)</f>
        <v/>
      </c>
      <c r="E349" s="136" t="str">
        <f>IF(STUDATA!G346="","",STUDATA!G346)</f>
        <v/>
      </c>
      <c r="F349" s="136" t="str">
        <f>IF(STUDATA!C346="","",STUDATA!C346)</f>
        <v/>
      </c>
      <c r="G349" s="137"/>
      <c r="H349" s="137"/>
      <c r="I349" s="137"/>
      <c r="J349" s="137"/>
      <c r="K349" s="137"/>
      <c r="L349" s="137"/>
      <c r="M349" s="137"/>
      <c r="N349" s="137"/>
      <c r="O349" s="137"/>
      <c r="P349" s="137"/>
      <c r="Q349" s="137"/>
      <c r="R349" s="137"/>
      <c r="S349" s="137"/>
      <c r="T349" s="61"/>
      <c r="U349" s="62"/>
      <c r="V349" s="63"/>
      <c r="W349" s="63"/>
      <c r="X349" s="63"/>
      <c r="Y349" s="63"/>
      <c r="Z349" s="63"/>
      <c r="AA349" s="63"/>
      <c r="AB349" s="63"/>
      <c r="AC349" s="63"/>
      <c r="AD349" s="137"/>
      <c r="AE349" s="137"/>
      <c r="AF349" s="137"/>
      <c r="AG349" s="137"/>
      <c r="AH349" s="137"/>
      <c r="AI349" s="168"/>
      <c r="AJ349" s="175"/>
      <c r="AK349" s="175"/>
      <c r="AL349" s="175"/>
      <c r="AM349" s="175"/>
      <c r="AN349" s="175"/>
      <c r="AO349" s="175"/>
      <c r="AP349" s="175"/>
      <c r="AQ349" s="11"/>
    </row>
    <row r="350" spans="1:43" s="9" customFormat="1" ht="17.5" customHeight="1">
      <c r="A350" s="11" t="str">
        <f>IF(F350="","",F350&amp;"_"&amp;COUNTIF($F$9:F350,F350))</f>
        <v/>
      </c>
      <c r="B350" s="135" t="str">
        <f>IF(STUDATA!B347="","",STUDATA!B347)</f>
        <v/>
      </c>
      <c r="C350" s="136" t="str">
        <f>IF(STUDATA!E347="","",STUDATA!E347)</f>
        <v/>
      </c>
      <c r="D350" s="136" t="str">
        <f>IF(STUDATA!F347="","",STUDATA!F347)</f>
        <v/>
      </c>
      <c r="E350" s="136" t="str">
        <f>IF(STUDATA!G347="","",STUDATA!G347)</f>
        <v/>
      </c>
      <c r="F350" s="136" t="str">
        <f>IF(STUDATA!C347="","",STUDATA!C347)</f>
        <v/>
      </c>
      <c r="G350" s="137"/>
      <c r="H350" s="137"/>
      <c r="I350" s="137"/>
      <c r="J350" s="137"/>
      <c r="K350" s="137"/>
      <c r="L350" s="137"/>
      <c r="M350" s="137"/>
      <c r="N350" s="137"/>
      <c r="O350" s="137"/>
      <c r="P350" s="137"/>
      <c r="Q350" s="137"/>
      <c r="R350" s="137"/>
      <c r="S350" s="137"/>
      <c r="T350" s="61"/>
      <c r="U350" s="62"/>
      <c r="V350" s="63"/>
      <c r="W350" s="63"/>
      <c r="X350" s="63"/>
      <c r="Y350" s="63"/>
      <c r="Z350" s="63"/>
      <c r="AA350" s="63"/>
      <c r="AB350" s="63"/>
      <c r="AC350" s="63"/>
      <c r="AD350" s="137"/>
      <c r="AE350" s="137"/>
      <c r="AF350" s="137"/>
      <c r="AG350" s="137"/>
      <c r="AH350" s="137"/>
      <c r="AI350" s="168"/>
      <c r="AJ350" s="175"/>
      <c r="AK350" s="175"/>
      <c r="AL350" s="175"/>
      <c r="AM350" s="175"/>
      <c r="AN350" s="175"/>
      <c r="AO350" s="175"/>
      <c r="AP350" s="175"/>
      <c r="AQ350" s="11"/>
    </row>
    <row r="351" spans="1:43" s="9" customFormat="1" ht="17.5" customHeight="1">
      <c r="A351" s="11" t="str">
        <f>IF(F351="","",F351&amp;"_"&amp;COUNTIF($F$9:F351,F351))</f>
        <v/>
      </c>
      <c r="B351" s="135" t="str">
        <f>IF(STUDATA!B348="","",STUDATA!B348)</f>
        <v/>
      </c>
      <c r="C351" s="136" t="str">
        <f>IF(STUDATA!E348="","",STUDATA!E348)</f>
        <v/>
      </c>
      <c r="D351" s="136" t="str">
        <f>IF(STUDATA!F348="","",STUDATA!F348)</f>
        <v/>
      </c>
      <c r="E351" s="136" t="str">
        <f>IF(STUDATA!G348="","",STUDATA!G348)</f>
        <v/>
      </c>
      <c r="F351" s="136" t="str">
        <f>IF(STUDATA!C348="","",STUDATA!C348)</f>
        <v/>
      </c>
      <c r="G351" s="137"/>
      <c r="H351" s="137"/>
      <c r="I351" s="137"/>
      <c r="J351" s="137"/>
      <c r="K351" s="137"/>
      <c r="L351" s="137"/>
      <c r="M351" s="137"/>
      <c r="N351" s="137"/>
      <c r="O351" s="137"/>
      <c r="P351" s="137"/>
      <c r="Q351" s="137"/>
      <c r="R351" s="137"/>
      <c r="S351" s="137"/>
      <c r="T351" s="61"/>
      <c r="U351" s="62"/>
      <c r="V351" s="63"/>
      <c r="W351" s="63"/>
      <c r="X351" s="63"/>
      <c r="Y351" s="63"/>
      <c r="Z351" s="63"/>
      <c r="AA351" s="63"/>
      <c r="AB351" s="63"/>
      <c r="AC351" s="63"/>
      <c r="AD351" s="137"/>
      <c r="AE351" s="137"/>
      <c r="AF351" s="137"/>
      <c r="AG351" s="137"/>
      <c r="AH351" s="137"/>
      <c r="AI351" s="168"/>
      <c r="AJ351" s="175"/>
      <c r="AK351" s="175"/>
      <c r="AL351" s="175"/>
      <c r="AM351" s="175"/>
      <c r="AN351" s="175"/>
      <c r="AO351" s="175"/>
      <c r="AP351" s="175"/>
      <c r="AQ351" s="11"/>
    </row>
    <row r="352" spans="1:43" s="9" customFormat="1" ht="17.5" customHeight="1">
      <c r="A352" s="11" t="str">
        <f>IF(F352="","",F352&amp;"_"&amp;COUNTIF($F$9:F352,F352))</f>
        <v/>
      </c>
      <c r="B352" s="135" t="str">
        <f>IF(STUDATA!B349="","",STUDATA!B349)</f>
        <v/>
      </c>
      <c r="C352" s="136" t="str">
        <f>IF(STUDATA!E349="","",STUDATA!E349)</f>
        <v/>
      </c>
      <c r="D352" s="136" t="str">
        <f>IF(STUDATA!F349="","",STUDATA!F349)</f>
        <v/>
      </c>
      <c r="E352" s="136" t="str">
        <f>IF(STUDATA!G349="","",STUDATA!G349)</f>
        <v/>
      </c>
      <c r="F352" s="136" t="str">
        <f>IF(STUDATA!C349="","",STUDATA!C349)</f>
        <v/>
      </c>
      <c r="G352" s="137"/>
      <c r="H352" s="137"/>
      <c r="I352" s="137"/>
      <c r="J352" s="137"/>
      <c r="K352" s="137"/>
      <c r="L352" s="137"/>
      <c r="M352" s="137"/>
      <c r="N352" s="137"/>
      <c r="O352" s="137"/>
      <c r="P352" s="137"/>
      <c r="Q352" s="137"/>
      <c r="R352" s="137"/>
      <c r="S352" s="137"/>
      <c r="T352" s="61"/>
      <c r="U352" s="62"/>
      <c r="V352" s="63"/>
      <c r="W352" s="63"/>
      <c r="X352" s="63"/>
      <c r="Y352" s="63"/>
      <c r="Z352" s="63"/>
      <c r="AA352" s="63"/>
      <c r="AB352" s="63"/>
      <c r="AC352" s="63"/>
      <c r="AD352" s="137"/>
      <c r="AE352" s="137"/>
      <c r="AF352" s="137"/>
      <c r="AG352" s="137"/>
      <c r="AH352" s="137"/>
      <c r="AI352" s="168"/>
      <c r="AJ352" s="175"/>
      <c r="AK352" s="175"/>
      <c r="AL352" s="175"/>
      <c r="AM352" s="175"/>
      <c r="AN352" s="175"/>
      <c r="AO352" s="175"/>
      <c r="AP352" s="175"/>
      <c r="AQ352" s="11"/>
    </row>
    <row r="353" spans="1:43" s="9" customFormat="1" ht="17.5" customHeight="1">
      <c r="A353" s="11" t="str">
        <f>IF(F353="","",F353&amp;"_"&amp;COUNTIF($F$9:F353,F353))</f>
        <v/>
      </c>
      <c r="B353" s="135" t="str">
        <f>IF(STUDATA!B350="","",STUDATA!B350)</f>
        <v/>
      </c>
      <c r="C353" s="136" t="str">
        <f>IF(STUDATA!E350="","",STUDATA!E350)</f>
        <v/>
      </c>
      <c r="D353" s="136" t="str">
        <f>IF(STUDATA!F350="","",STUDATA!F350)</f>
        <v/>
      </c>
      <c r="E353" s="136" t="str">
        <f>IF(STUDATA!G350="","",STUDATA!G350)</f>
        <v/>
      </c>
      <c r="F353" s="136" t="str">
        <f>IF(STUDATA!C350="","",STUDATA!C350)</f>
        <v/>
      </c>
      <c r="G353" s="137"/>
      <c r="H353" s="137"/>
      <c r="I353" s="137"/>
      <c r="J353" s="137"/>
      <c r="K353" s="137"/>
      <c r="L353" s="137"/>
      <c r="M353" s="137"/>
      <c r="N353" s="137"/>
      <c r="O353" s="137"/>
      <c r="P353" s="137"/>
      <c r="Q353" s="137"/>
      <c r="R353" s="137"/>
      <c r="S353" s="137"/>
      <c r="T353" s="61"/>
      <c r="U353" s="62"/>
      <c r="V353" s="63"/>
      <c r="W353" s="63"/>
      <c r="X353" s="63"/>
      <c r="Y353" s="63"/>
      <c r="Z353" s="63"/>
      <c r="AA353" s="63"/>
      <c r="AB353" s="63"/>
      <c r="AC353" s="63"/>
      <c r="AD353" s="137"/>
      <c r="AE353" s="137"/>
      <c r="AF353" s="137"/>
      <c r="AG353" s="137"/>
      <c r="AH353" s="137"/>
      <c r="AI353" s="168"/>
      <c r="AJ353" s="175"/>
      <c r="AK353" s="175"/>
      <c r="AL353" s="175"/>
      <c r="AM353" s="175"/>
      <c r="AN353" s="175"/>
      <c r="AO353" s="175"/>
      <c r="AP353" s="175"/>
      <c r="AQ353" s="11"/>
    </row>
    <row r="354" spans="1:43" s="9" customFormat="1" ht="17.5" customHeight="1">
      <c r="A354" s="11" t="str">
        <f>IF(F354="","",F354&amp;"_"&amp;COUNTIF($F$9:F354,F354))</f>
        <v/>
      </c>
      <c r="B354" s="135" t="str">
        <f>IF(STUDATA!B351="","",STUDATA!B351)</f>
        <v/>
      </c>
      <c r="C354" s="136" t="str">
        <f>IF(STUDATA!E351="","",STUDATA!E351)</f>
        <v/>
      </c>
      <c r="D354" s="136" t="str">
        <f>IF(STUDATA!F351="","",STUDATA!F351)</f>
        <v/>
      </c>
      <c r="E354" s="136" t="str">
        <f>IF(STUDATA!G351="","",STUDATA!G351)</f>
        <v/>
      </c>
      <c r="F354" s="136" t="str">
        <f>IF(STUDATA!C351="","",STUDATA!C351)</f>
        <v/>
      </c>
      <c r="G354" s="137"/>
      <c r="H354" s="137"/>
      <c r="I354" s="137"/>
      <c r="J354" s="137"/>
      <c r="K354" s="137"/>
      <c r="L354" s="137"/>
      <c r="M354" s="137"/>
      <c r="N354" s="137"/>
      <c r="O354" s="137"/>
      <c r="P354" s="137"/>
      <c r="Q354" s="137"/>
      <c r="R354" s="137"/>
      <c r="S354" s="137"/>
      <c r="T354" s="61"/>
      <c r="U354" s="62"/>
      <c r="V354" s="63"/>
      <c r="W354" s="63"/>
      <c r="X354" s="63"/>
      <c r="Y354" s="63"/>
      <c r="Z354" s="63"/>
      <c r="AA354" s="63"/>
      <c r="AB354" s="63"/>
      <c r="AC354" s="63"/>
      <c r="AD354" s="137"/>
      <c r="AE354" s="137"/>
      <c r="AF354" s="137"/>
      <c r="AG354" s="137"/>
      <c r="AH354" s="137"/>
      <c r="AI354" s="168"/>
      <c r="AJ354" s="175"/>
      <c r="AK354" s="175"/>
      <c r="AL354" s="175"/>
      <c r="AM354" s="175"/>
      <c r="AN354" s="175"/>
      <c r="AO354" s="175"/>
      <c r="AP354" s="175"/>
      <c r="AQ354" s="11"/>
    </row>
    <row r="355" spans="1:43" s="9" customFormat="1" ht="17.5" customHeight="1">
      <c r="A355" s="11" t="str">
        <f>IF(F355="","",F355&amp;"_"&amp;COUNTIF($F$9:F355,F355))</f>
        <v/>
      </c>
      <c r="B355" s="135" t="str">
        <f>IF(STUDATA!B352="","",STUDATA!B352)</f>
        <v/>
      </c>
      <c r="C355" s="136" t="str">
        <f>IF(STUDATA!E352="","",STUDATA!E352)</f>
        <v/>
      </c>
      <c r="D355" s="136" t="str">
        <f>IF(STUDATA!F352="","",STUDATA!F352)</f>
        <v/>
      </c>
      <c r="E355" s="136" t="str">
        <f>IF(STUDATA!G352="","",STUDATA!G352)</f>
        <v/>
      </c>
      <c r="F355" s="136" t="str">
        <f>IF(STUDATA!C352="","",STUDATA!C352)</f>
        <v/>
      </c>
      <c r="G355" s="137"/>
      <c r="H355" s="137"/>
      <c r="I355" s="137"/>
      <c r="J355" s="137"/>
      <c r="K355" s="137"/>
      <c r="L355" s="137"/>
      <c r="M355" s="137"/>
      <c r="N355" s="137"/>
      <c r="O355" s="137"/>
      <c r="P355" s="137"/>
      <c r="Q355" s="137"/>
      <c r="R355" s="137"/>
      <c r="S355" s="137"/>
      <c r="T355" s="61"/>
      <c r="U355" s="62"/>
      <c r="V355" s="63"/>
      <c r="W355" s="63"/>
      <c r="X355" s="63"/>
      <c r="Y355" s="63"/>
      <c r="Z355" s="63"/>
      <c r="AA355" s="63"/>
      <c r="AB355" s="63"/>
      <c r="AC355" s="63"/>
      <c r="AD355" s="137"/>
      <c r="AE355" s="137"/>
      <c r="AF355" s="137"/>
      <c r="AG355" s="137"/>
      <c r="AH355" s="137"/>
      <c r="AI355" s="168"/>
      <c r="AJ355" s="175"/>
      <c r="AK355" s="175"/>
      <c r="AL355" s="175"/>
      <c r="AM355" s="175"/>
      <c r="AN355" s="175"/>
      <c r="AO355" s="175"/>
      <c r="AP355" s="175"/>
      <c r="AQ355" s="11"/>
    </row>
    <row r="356" spans="1:43" s="9" customFormat="1" ht="17.5" customHeight="1">
      <c r="A356" s="11" t="str">
        <f>IF(F356="","",F356&amp;"_"&amp;COUNTIF($F$9:F356,F356))</f>
        <v/>
      </c>
      <c r="B356" s="135" t="str">
        <f>IF(STUDATA!B353="","",STUDATA!B353)</f>
        <v/>
      </c>
      <c r="C356" s="136" t="str">
        <f>IF(STUDATA!E353="","",STUDATA!E353)</f>
        <v/>
      </c>
      <c r="D356" s="136" t="str">
        <f>IF(STUDATA!F353="","",STUDATA!F353)</f>
        <v/>
      </c>
      <c r="E356" s="136" t="str">
        <f>IF(STUDATA!G353="","",STUDATA!G353)</f>
        <v/>
      </c>
      <c r="F356" s="136" t="str">
        <f>IF(STUDATA!C353="","",STUDATA!C353)</f>
        <v/>
      </c>
      <c r="G356" s="137"/>
      <c r="H356" s="137"/>
      <c r="I356" s="137"/>
      <c r="J356" s="137"/>
      <c r="K356" s="137"/>
      <c r="L356" s="137"/>
      <c r="M356" s="137"/>
      <c r="N356" s="137"/>
      <c r="O356" s="137"/>
      <c r="P356" s="137"/>
      <c r="Q356" s="137"/>
      <c r="R356" s="137"/>
      <c r="S356" s="137"/>
      <c r="T356" s="61"/>
      <c r="U356" s="62"/>
      <c r="V356" s="63"/>
      <c r="W356" s="63"/>
      <c r="X356" s="63"/>
      <c r="Y356" s="63"/>
      <c r="Z356" s="63"/>
      <c r="AA356" s="63"/>
      <c r="AB356" s="63"/>
      <c r="AC356" s="63"/>
      <c r="AD356" s="137"/>
      <c r="AE356" s="137"/>
      <c r="AF356" s="137"/>
      <c r="AG356" s="137"/>
      <c r="AH356" s="137"/>
      <c r="AI356" s="168"/>
      <c r="AJ356" s="175"/>
      <c r="AK356" s="175"/>
      <c r="AL356" s="175"/>
      <c r="AM356" s="175"/>
      <c r="AN356" s="175"/>
      <c r="AO356" s="175"/>
      <c r="AP356" s="175"/>
      <c r="AQ356" s="11"/>
    </row>
    <row r="357" spans="1:43" s="9" customFormat="1" ht="17.5" customHeight="1">
      <c r="A357" s="11" t="str">
        <f>IF(F357="","",F357&amp;"_"&amp;COUNTIF($F$9:F357,F357))</f>
        <v/>
      </c>
      <c r="B357" s="135" t="str">
        <f>IF(STUDATA!B354="","",STUDATA!B354)</f>
        <v/>
      </c>
      <c r="C357" s="136" t="str">
        <f>IF(STUDATA!E354="","",STUDATA!E354)</f>
        <v/>
      </c>
      <c r="D357" s="136" t="str">
        <f>IF(STUDATA!F354="","",STUDATA!F354)</f>
        <v/>
      </c>
      <c r="E357" s="136" t="str">
        <f>IF(STUDATA!G354="","",STUDATA!G354)</f>
        <v/>
      </c>
      <c r="F357" s="136" t="str">
        <f>IF(STUDATA!C354="","",STUDATA!C354)</f>
        <v/>
      </c>
      <c r="G357" s="137"/>
      <c r="H357" s="137"/>
      <c r="I357" s="137"/>
      <c r="J357" s="137"/>
      <c r="K357" s="137"/>
      <c r="L357" s="137"/>
      <c r="M357" s="137"/>
      <c r="N357" s="137"/>
      <c r="O357" s="137"/>
      <c r="P357" s="137"/>
      <c r="Q357" s="137"/>
      <c r="R357" s="137"/>
      <c r="S357" s="137"/>
      <c r="T357" s="61"/>
      <c r="U357" s="62"/>
      <c r="V357" s="63"/>
      <c r="W357" s="63"/>
      <c r="X357" s="63"/>
      <c r="Y357" s="63"/>
      <c r="Z357" s="63"/>
      <c r="AA357" s="63"/>
      <c r="AB357" s="63"/>
      <c r="AC357" s="63"/>
      <c r="AD357" s="137"/>
      <c r="AE357" s="137"/>
      <c r="AF357" s="137"/>
      <c r="AG357" s="137"/>
      <c r="AH357" s="137"/>
      <c r="AI357" s="168"/>
      <c r="AJ357" s="175"/>
      <c r="AK357" s="175"/>
      <c r="AL357" s="175"/>
      <c r="AM357" s="175"/>
      <c r="AN357" s="175"/>
      <c r="AO357" s="175"/>
      <c r="AP357" s="175"/>
      <c r="AQ357" s="11"/>
    </row>
    <row r="358" spans="1:43" ht="17.5" customHeight="1">
      <c r="A358" s="11" t="str">
        <f>IF(F358="","",F358&amp;"_"&amp;COUNTIF($F$9:F358,F358))</f>
        <v/>
      </c>
      <c r="B358" s="135" t="str">
        <f>IF(STUDATA!B355="","",STUDATA!B355)</f>
        <v/>
      </c>
      <c r="C358" s="136" t="str">
        <f>IF(STUDATA!E355="","",STUDATA!E355)</f>
        <v/>
      </c>
      <c r="D358" s="136" t="str">
        <f>IF(STUDATA!F355="","",STUDATA!F355)</f>
        <v/>
      </c>
      <c r="E358" s="136" t="str">
        <f>IF(STUDATA!G355="","",STUDATA!G355)</f>
        <v/>
      </c>
      <c r="F358" s="136" t="str">
        <f>IF(STUDATA!C355="","",STUDATA!C355)</f>
        <v/>
      </c>
      <c r="G358" s="137"/>
      <c r="H358" s="137"/>
      <c r="I358" s="137"/>
      <c r="J358" s="137"/>
      <c r="K358" s="137"/>
      <c r="L358" s="137"/>
      <c r="M358" s="137"/>
      <c r="N358" s="137"/>
      <c r="O358" s="137"/>
      <c r="P358" s="137"/>
      <c r="Q358" s="137"/>
      <c r="R358" s="137"/>
      <c r="S358" s="137"/>
      <c r="T358" s="61"/>
      <c r="U358" s="62"/>
      <c r="V358" s="63"/>
      <c r="W358" s="63"/>
      <c r="X358" s="63"/>
      <c r="Y358" s="63"/>
      <c r="Z358" s="63"/>
      <c r="AA358" s="63"/>
      <c r="AB358" s="63"/>
      <c r="AC358" s="63"/>
      <c r="AD358" s="137"/>
      <c r="AE358" s="137"/>
      <c r="AF358" s="137"/>
      <c r="AG358" s="137"/>
      <c r="AH358" s="137"/>
      <c r="AI358" s="168"/>
      <c r="AJ358" s="175"/>
      <c r="AK358" s="175"/>
      <c r="AL358" s="175"/>
      <c r="AM358" s="175"/>
      <c r="AN358" s="175"/>
      <c r="AO358" s="175"/>
      <c r="AP358" s="175"/>
      <c r="AQ358" s="11"/>
    </row>
    <row r="359" spans="1:43" ht="17.5" customHeight="1">
      <c r="A359" s="11" t="str">
        <f>IF(F359="","",F359&amp;"_"&amp;COUNTIF($F$9:F359,F359))</f>
        <v/>
      </c>
      <c r="B359" s="135" t="str">
        <f>IF(STUDATA!B356="","",STUDATA!B356)</f>
        <v/>
      </c>
      <c r="C359" s="136" t="str">
        <f>IF(STUDATA!E356="","",STUDATA!E356)</f>
        <v/>
      </c>
      <c r="D359" s="136" t="str">
        <f>IF(STUDATA!F356="","",STUDATA!F356)</f>
        <v/>
      </c>
      <c r="E359" s="136" t="str">
        <f>IF(STUDATA!G356="","",STUDATA!G356)</f>
        <v/>
      </c>
      <c r="F359" s="136" t="str">
        <f>IF(STUDATA!C356="","",STUDATA!C356)</f>
        <v/>
      </c>
      <c r="G359" s="137"/>
      <c r="H359" s="137"/>
      <c r="I359" s="137"/>
      <c r="J359" s="137"/>
      <c r="K359" s="137"/>
      <c r="L359" s="137"/>
      <c r="M359" s="137"/>
      <c r="N359" s="137"/>
      <c r="O359" s="137"/>
      <c r="P359" s="137"/>
      <c r="Q359" s="137"/>
      <c r="R359" s="137"/>
      <c r="S359" s="137"/>
      <c r="T359" s="61"/>
      <c r="U359" s="62"/>
      <c r="V359" s="63"/>
      <c r="W359" s="63"/>
      <c r="X359" s="63"/>
      <c r="Y359" s="63"/>
      <c r="Z359" s="63"/>
      <c r="AA359" s="63"/>
      <c r="AB359" s="63"/>
      <c r="AC359" s="63"/>
      <c r="AD359" s="137"/>
      <c r="AE359" s="137"/>
      <c r="AF359" s="137"/>
      <c r="AG359" s="137"/>
      <c r="AH359" s="137"/>
      <c r="AI359" s="168"/>
      <c r="AJ359" s="175"/>
      <c r="AK359" s="175"/>
      <c r="AL359" s="175"/>
      <c r="AM359" s="175"/>
      <c r="AN359" s="175"/>
      <c r="AO359" s="175"/>
      <c r="AP359" s="175"/>
      <c r="AQ359" s="11"/>
    </row>
    <row r="360" spans="1:43" s="9" customFormat="1" ht="17.5" customHeight="1">
      <c r="A360" s="11" t="str">
        <f>IF(F360="","",F360&amp;"_"&amp;COUNTIF($F$9:F360,F360))</f>
        <v/>
      </c>
      <c r="B360" s="135" t="str">
        <f>IF(STUDATA!B357="","",STUDATA!B357)</f>
        <v/>
      </c>
      <c r="C360" s="136" t="str">
        <f>IF(STUDATA!E357="","",STUDATA!E357)</f>
        <v/>
      </c>
      <c r="D360" s="136" t="str">
        <f>IF(STUDATA!F357="","",STUDATA!F357)</f>
        <v/>
      </c>
      <c r="E360" s="136" t="str">
        <f>IF(STUDATA!G357="","",STUDATA!G357)</f>
        <v/>
      </c>
      <c r="F360" s="136" t="str">
        <f>IF(STUDATA!C357="","",STUDATA!C357)</f>
        <v/>
      </c>
      <c r="G360" s="137"/>
      <c r="H360" s="137"/>
      <c r="I360" s="137"/>
      <c r="J360" s="137"/>
      <c r="K360" s="137"/>
      <c r="L360" s="137"/>
      <c r="M360" s="137"/>
      <c r="N360" s="137"/>
      <c r="O360" s="137"/>
      <c r="P360" s="137"/>
      <c r="Q360" s="137"/>
      <c r="R360" s="137"/>
      <c r="S360" s="137"/>
      <c r="T360" s="61"/>
      <c r="U360" s="62"/>
      <c r="V360" s="63"/>
      <c r="W360" s="63"/>
      <c r="X360" s="63"/>
      <c r="Y360" s="63"/>
      <c r="Z360" s="63"/>
      <c r="AA360" s="63"/>
      <c r="AB360" s="63"/>
      <c r="AC360" s="63"/>
      <c r="AD360" s="137"/>
      <c r="AE360" s="137"/>
      <c r="AF360" s="137"/>
      <c r="AG360" s="137"/>
      <c r="AH360" s="137"/>
      <c r="AI360" s="168"/>
      <c r="AJ360" s="175"/>
      <c r="AK360" s="175"/>
      <c r="AL360" s="175"/>
      <c r="AM360" s="175"/>
      <c r="AN360" s="175"/>
      <c r="AO360" s="175"/>
      <c r="AP360" s="175"/>
      <c r="AQ360" s="11"/>
    </row>
    <row r="361" spans="1:43" s="9" customFormat="1" ht="15.5" customHeight="1">
      <c r="A361" s="11" t="str">
        <f>IF(F361="","",F361&amp;"_"&amp;COUNTIF($F$9:F361,F361))</f>
        <v/>
      </c>
      <c r="B361" s="135" t="str">
        <f>IF(STUDATA!B358="","",STUDATA!B358)</f>
        <v/>
      </c>
      <c r="C361" s="136" t="str">
        <f>IF(STUDATA!E358="","",STUDATA!E358)</f>
        <v/>
      </c>
      <c r="D361" s="136" t="str">
        <f>IF(STUDATA!F358="","",STUDATA!F358)</f>
        <v/>
      </c>
      <c r="E361" s="136" t="str">
        <f>IF(STUDATA!G358="","",STUDATA!G358)</f>
        <v/>
      </c>
      <c r="F361" s="136" t="str">
        <f>IF(STUDATA!C358="","",STUDATA!C358)</f>
        <v/>
      </c>
      <c r="G361" s="137"/>
      <c r="H361" s="137"/>
      <c r="I361" s="137"/>
      <c r="J361" s="137"/>
      <c r="K361" s="137"/>
      <c r="L361" s="137"/>
      <c r="M361" s="137"/>
      <c r="N361" s="137"/>
      <c r="O361" s="137"/>
      <c r="P361" s="137"/>
      <c r="Q361" s="137"/>
      <c r="R361" s="137"/>
      <c r="S361" s="137"/>
      <c r="T361" s="61"/>
      <c r="U361" s="62"/>
      <c r="V361" s="63"/>
      <c r="W361" s="63"/>
      <c r="X361" s="63"/>
      <c r="Y361" s="63"/>
      <c r="Z361" s="63"/>
      <c r="AA361" s="63"/>
      <c r="AB361" s="63"/>
      <c r="AC361" s="63"/>
      <c r="AD361" s="137"/>
      <c r="AE361" s="137"/>
      <c r="AF361" s="137"/>
      <c r="AG361" s="137"/>
      <c r="AH361" s="137"/>
      <c r="AI361" s="168"/>
      <c r="AJ361" s="175"/>
      <c r="AK361" s="175"/>
      <c r="AL361" s="175"/>
      <c r="AM361" s="175"/>
      <c r="AN361" s="175"/>
      <c r="AO361" s="175"/>
      <c r="AP361" s="175"/>
      <c r="AQ361" s="11"/>
    </row>
    <row r="362" spans="1:43" s="9" customFormat="1" ht="16" customHeight="1">
      <c r="A362" s="11" t="str">
        <f>IF(F362="","",F362&amp;"_"&amp;COUNTIF($F$9:F362,F362))</f>
        <v/>
      </c>
      <c r="B362" s="135" t="str">
        <f>IF(STUDATA!B359="","",STUDATA!B359)</f>
        <v/>
      </c>
      <c r="C362" s="136" t="str">
        <f>IF(STUDATA!E359="","",STUDATA!E359)</f>
        <v/>
      </c>
      <c r="D362" s="136" t="str">
        <f>IF(STUDATA!F359="","",STUDATA!F359)</f>
        <v/>
      </c>
      <c r="E362" s="136" t="str">
        <f>IF(STUDATA!G359="","",STUDATA!G359)</f>
        <v/>
      </c>
      <c r="F362" s="136" t="str">
        <f>IF(STUDATA!C359="","",STUDATA!C359)</f>
        <v/>
      </c>
      <c r="G362" s="137"/>
      <c r="H362" s="137"/>
      <c r="I362" s="137"/>
      <c r="J362" s="137"/>
      <c r="K362" s="137"/>
      <c r="L362" s="137"/>
      <c r="M362" s="137"/>
      <c r="N362" s="137"/>
      <c r="O362" s="137"/>
      <c r="P362" s="137"/>
      <c r="Q362" s="137"/>
      <c r="R362" s="137"/>
      <c r="S362" s="137"/>
      <c r="T362" s="61"/>
      <c r="U362" s="62"/>
      <c r="V362" s="63"/>
      <c r="W362" s="63"/>
      <c r="X362" s="63"/>
      <c r="Y362" s="63"/>
      <c r="Z362" s="63"/>
      <c r="AA362" s="63"/>
      <c r="AB362" s="63"/>
      <c r="AC362" s="63"/>
      <c r="AD362" s="137"/>
      <c r="AE362" s="137"/>
      <c r="AF362" s="137"/>
      <c r="AG362" s="137"/>
      <c r="AH362" s="137"/>
      <c r="AI362" s="168"/>
      <c r="AJ362" s="175"/>
      <c r="AK362" s="175"/>
      <c r="AL362" s="175"/>
      <c r="AM362" s="175"/>
      <c r="AN362" s="175"/>
      <c r="AO362" s="175"/>
      <c r="AP362" s="175"/>
      <c r="AQ362" s="11"/>
    </row>
    <row r="363" spans="1:43" s="9" customFormat="1" ht="16" customHeight="1">
      <c r="A363" s="11" t="str">
        <f>IF(F363="","",F363&amp;"_"&amp;COUNTIF($F$9:F363,F363))</f>
        <v/>
      </c>
      <c r="B363" s="135" t="str">
        <f>IF(STUDATA!B360="","",STUDATA!B360)</f>
        <v/>
      </c>
      <c r="C363" s="136" t="str">
        <f>IF(STUDATA!E360="","",STUDATA!E360)</f>
        <v/>
      </c>
      <c r="D363" s="136" t="str">
        <f>IF(STUDATA!F360="","",STUDATA!F360)</f>
        <v/>
      </c>
      <c r="E363" s="136" t="str">
        <f>IF(STUDATA!G360="","",STUDATA!G360)</f>
        <v/>
      </c>
      <c r="F363" s="136" t="str">
        <f>IF(STUDATA!C360="","",STUDATA!C360)</f>
        <v/>
      </c>
      <c r="G363" s="137"/>
      <c r="H363" s="137"/>
      <c r="I363" s="137"/>
      <c r="J363" s="137"/>
      <c r="K363" s="137"/>
      <c r="L363" s="137"/>
      <c r="M363" s="137"/>
      <c r="N363" s="137"/>
      <c r="O363" s="137"/>
      <c r="P363" s="137"/>
      <c r="Q363" s="137"/>
      <c r="R363" s="137"/>
      <c r="S363" s="137"/>
      <c r="T363" s="61"/>
      <c r="U363" s="62"/>
      <c r="V363" s="63"/>
      <c r="W363" s="63"/>
      <c r="X363" s="63"/>
      <c r="Y363" s="63"/>
      <c r="Z363" s="63"/>
      <c r="AA363" s="63"/>
      <c r="AB363" s="63"/>
      <c r="AC363" s="63"/>
      <c r="AD363" s="137"/>
      <c r="AE363" s="137"/>
      <c r="AF363" s="137"/>
      <c r="AG363" s="137"/>
      <c r="AH363" s="137"/>
      <c r="AI363" s="168"/>
      <c r="AJ363" s="175"/>
      <c r="AK363" s="175"/>
      <c r="AL363" s="175"/>
      <c r="AM363" s="175"/>
      <c r="AN363" s="175"/>
      <c r="AO363" s="175"/>
      <c r="AP363" s="175"/>
      <c r="AQ363" s="11"/>
    </row>
    <row r="364" spans="1:43" ht="15">
      <c r="A364" s="11" t="str">
        <f>IF(F364="","",F364&amp;"_"&amp;COUNTIF($F$9:F364,F364))</f>
        <v/>
      </c>
      <c r="B364" s="135" t="str">
        <f>IF(STUDATA!B361="","",STUDATA!B361)</f>
        <v/>
      </c>
      <c r="C364" s="136" t="str">
        <f>IF(STUDATA!E361="","",STUDATA!E361)</f>
        <v/>
      </c>
      <c r="D364" s="136" t="str">
        <f>IF(STUDATA!F361="","",STUDATA!F361)</f>
        <v/>
      </c>
      <c r="E364" s="136" t="str">
        <f>IF(STUDATA!G361="","",STUDATA!G361)</f>
        <v/>
      </c>
      <c r="F364" s="136" t="str">
        <f>IF(STUDATA!C361="","",STUDATA!C361)</f>
        <v/>
      </c>
      <c r="G364" s="137"/>
      <c r="H364" s="137"/>
      <c r="I364" s="137"/>
      <c r="J364" s="137"/>
      <c r="K364" s="137"/>
      <c r="L364" s="137"/>
      <c r="M364" s="137"/>
      <c r="N364" s="137"/>
      <c r="O364" s="137"/>
      <c r="P364" s="137"/>
      <c r="Q364" s="137"/>
      <c r="R364" s="137"/>
      <c r="S364" s="137"/>
      <c r="T364" s="61"/>
      <c r="U364" s="62"/>
      <c r="V364" s="63"/>
      <c r="W364" s="63"/>
      <c r="X364" s="63"/>
      <c r="Y364" s="63"/>
      <c r="Z364" s="63"/>
      <c r="AA364" s="63"/>
      <c r="AB364" s="63"/>
      <c r="AC364" s="63"/>
      <c r="AD364" s="137"/>
      <c r="AE364" s="137"/>
      <c r="AF364" s="137"/>
      <c r="AG364" s="137"/>
      <c r="AH364" s="137"/>
      <c r="AI364" s="168"/>
      <c r="AJ364" s="175"/>
      <c r="AK364" s="175"/>
      <c r="AL364" s="175"/>
      <c r="AM364" s="175"/>
      <c r="AN364" s="175"/>
      <c r="AO364" s="175"/>
      <c r="AP364" s="175"/>
      <c r="AQ364" s="11"/>
    </row>
    <row r="365" spans="1:42" ht="15">
      <c r="A365" s="11" t="str">
        <f>IF(F365="","",F365&amp;"_"&amp;COUNTIF($F$9:F365,F365))</f>
        <v/>
      </c>
      <c r="B365" s="135" t="str">
        <f>IF(STUDATA!B362="","",STUDATA!B362)</f>
        <v/>
      </c>
      <c r="C365" s="136" t="str">
        <f>IF(STUDATA!E362="","",STUDATA!E362)</f>
        <v/>
      </c>
      <c r="D365" s="136" t="str">
        <f>IF(STUDATA!F362="","",STUDATA!F362)</f>
        <v/>
      </c>
      <c r="E365" s="136" t="str">
        <f>IF(STUDATA!G362="","",STUDATA!G362)</f>
        <v/>
      </c>
      <c r="F365" s="136" t="str">
        <f>IF(STUDATA!C362="","",STUDATA!C362)</f>
        <v/>
      </c>
      <c r="G365" s="137"/>
      <c r="H365" s="137"/>
      <c r="I365" s="137"/>
      <c r="J365" s="137"/>
      <c r="K365" s="137"/>
      <c r="L365" s="137"/>
      <c r="M365" s="137"/>
      <c r="N365" s="137"/>
      <c r="O365" s="137"/>
      <c r="P365" s="137"/>
      <c r="Q365" s="137"/>
      <c r="R365" s="137"/>
      <c r="S365" s="137"/>
      <c r="T365" s="61"/>
      <c r="U365" s="62"/>
      <c r="V365" s="63"/>
      <c r="W365" s="63"/>
      <c r="X365" s="63"/>
      <c r="Y365" s="63"/>
      <c r="Z365" s="63"/>
      <c r="AA365" s="63"/>
      <c r="AB365" s="63"/>
      <c r="AC365" s="63"/>
      <c r="AD365" s="137"/>
      <c r="AE365" s="137"/>
      <c r="AF365" s="137"/>
      <c r="AG365" s="137"/>
      <c r="AH365" s="137"/>
      <c r="AI365" s="168"/>
      <c r="AJ365" s="175"/>
      <c r="AK365" s="175"/>
      <c r="AL365" s="175"/>
      <c r="AM365" s="175"/>
      <c r="AN365" s="175"/>
      <c r="AO365" s="175"/>
      <c r="AP365" s="175"/>
    </row>
    <row r="366" spans="1:42" ht="15">
      <c r="A366" s="11" t="str">
        <f>IF(F366="","",F366&amp;"_"&amp;COUNTIF($F$9:F366,F366))</f>
        <v/>
      </c>
      <c r="B366" s="135" t="str">
        <f>IF(STUDATA!B363="","",STUDATA!B363)</f>
        <v/>
      </c>
      <c r="C366" s="136" t="str">
        <f>IF(STUDATA!E363="","",STUDATA!E363)</f>
        <v/>
      </c>
      <c r="D366" s="136" t="str">
        <f>IF(STUDATA!F363="","",STUDATA!F363)</f>
        <v/>
      </c>
      <c r="E366" s="136" t="str">
        <f>IF(STUDATA!G363="","",STUDATA!G363)</f>
        <v/>
      </c>
      <c r="F366" s="136" t="str">
        <f>IF(STUDATA!C363="","",STUDATA!C363)</f>
        <v/>
      </c>
      <c r="G366" s="137"/>
      <c r="H366" s="137"/>
      <c r="I366" s="137"/>
      <c r="J366" s="137"/>
      <c r="K366" s="137"/>
      <c r="L366" s="137"/>
      <c r="M366" s="137"/>
      <c r="N366" s="137"/>
      <c r="O366" s="137"/>
      <c r="P366" s="137"/>
      <c r="Q366" s="137"/>
      <c r="R366" s="137"/>
      <c r="S366" s="137"/>
      <c r="T366" s="61"/>
      <c r="U366" s="62"/>
      <c r="V366" s="63"/>
      <c r="W366" s="63"/>
      <c r="X366" s="63"/>
      <c r="Y366" s="63"/>
      <c r="Z366" s="63"/>
      <c r="AA366" s="63"/>
      <c r="AB366" s="63"/>
      <c r="AC366" s="63"/>
      <c r="AD366" s="137"/>
      <c r="AE366" s="137"/>
      <c r="AF366" s="137"/>
      <c r="AG366" s="137"/>
      <c r="AH366" s="137"/>
      <c r="AI366" s="168"/>
      <c r="AJ366" s="175"/>
      <c r="AK366" s="175"/>
      <c r="AL366" s="175"/>
      <c r="AM366" s="175"/>
      <c r="AN366" s="175"/>
      <c r="AO366" s="175"/>
      <c r="AP366" s="175"/>
    </row>
    <row r="367" spans="1:42" ht="15">
      <c r="A367" s="11" t="str">
        <f>IF(F367="","",F367&amp;"_"&amp;COUNTIF($F$9:F367,F367))</f>
        <v/>
      </c>
      <c r="B367" s="135" t="str">
        <f>IF(STUDATA!B364="","",STUDATA!B364)</f>
        <v/>
      </c>
      <c r="C367" s="136" t="str">
        <f>IF(STUDATA!E364="","",STUDATA!E364)</f>
        <v/>
      </c>
      <c r="D367" s="136" t="str">
        <f>IF(STUDATA!F364="","",STUDATA!F364)</f>
        <v/>
      </c>
      <c r="E367" s="136" t="str">
        <f>IF(STUDATA!G364="","",STUDATA!G364)</f>
        <v/>
      </c>
      <c r="F367" s="136" t="str">
        <f>IF(STUDATA!C364="","",STUDATA!C364)</f>
        <v/>
      </c>
      <c r="G367" s="137"/>
      <c r="H367" s="137"/>
      <c r="I367" s="137"/>
      <c r="J367" s="137"/>
      <c r="K367" s="137"/>
      <c r="L367" s="137"/>
      <c r="M367" s="137"/>
      <c r="N367" s="137"/>
      <c r="O367" s="137"/>
      <c r="P367" s="137"/>
      <c r="Q367" s="137"/>
      <c r="R367" s="137"/>
      <c r="S367" s="137"/>
      <c r="T367" s="61"/>
      <c r="U367" s="62"/>
      <c r="V367" s="63"/>
      <c r="W367" s="63"/>
      <c r="X367" s="63"/>
      <c r="Y367" s="63"/>
      <c r="Z367" s="63"/>
      <c r="AA367" s="63"/>
      <c r="AB367" s="63"/>
      <c r="AC367" s="63"/>
      <c r="AD367" s="137"/>
      <c r="AE367" s="137"/>
      <c r="AF367" s="137"/>
      <c r="AG367" s="137"/>
      <c r="AH367" s="137"/>
      <c r="AI367" s="168"/>
      <c r="AJ367" s="175"/>
      <c r="AK367" s="175"/>
      <c r="AL367" s="175"/>
      <c r="AM367" s="175"/>
      <c r="AN367" s="175"/>
      <c r="AO367" s="175"/>
      <c r="AP367" s="175"/>
    </row>
    <row r="368" spans="1:42" ht="15">
      <c r="A368" s="11" t="str">
        <f>IF(F368="","",F368&amp;"_"&amp;COUNTIF($F$9:F368,F368))</f>
        <v/>
      </c>
      <c r="B368" s="135" t="str">
        <f>IF(STUDATA!B365="","",STUDATA!B365)</f>
        <v/>
      </c>
      <c r="C368" s="136" t="str">
        <f>IF(STUDATA!E365="","",STUDATA!E365)</f>
        <v/>
      </c>
      <c r="D368" s="136" t="str">
        <f>IF(STUDATA!F365="","",STUDATA!F365)</f>
        <v/>
      </c>
      <c r="E368" s="136" t="str">
        <f>IF(STUDATA!G365="","",STUDATA!G365)</f>
        <v/>
      </c>
      <c r="F368" s="136" t="str">
        <f>IF(STUDATA!C365="","",STUDATA!C365)</f>
        <v/>
      </c>
      <c r="G368" s="137"/>
      <c r="H368" s="137"/>
      <c r="I368" s="137"/>
      <c r="J368" s="137"/>
      <c r="K368" s="137"/>
      <c r="L368" s="137"/>
      <c r="M368" s="137"/>
      <c r="N368" s="137"/>
      <c r="O368" s="137"/>
      <c r="P368" s="137"/>
      <c r="Q368" s="137"/>
      <c r="R368" s="137"/>
      <c r="S368" s="137"/>
      <c r="T368" s="61"/>
      <c r="U368" s="62"/>
      <c r="V368" s="63"/>
      <c r="W368" s="63"/>
      <c r="X368" s="63"/>
      <c r="Y368" s="63"/>
      <c r="Z368" s="63"/>
      <c r="AA368" s="63"/>
      <c r="AB368" s="63"/>
      <c r="AC368" s="63"/>
      <c r="AD368" s="137"/>
      <c r="AE368" s="137"/>
      <c r="AF368" s="137"/>
      <c r="AG368" s="137"/>
      <c r="AH368" s="137"/>
      <c r="AI368" s="168"/>
      <c r="AJ368" s="175"/>
      <c r="AK368" s="175"/>
      <c r="AL368" s="175"/>
      <c r="AM368" s="175"/>
      <c r="AN368" s="175"/>
      <c r="AO368" s="175"/>
      <c r="AP368" s="175"/>
    </row>
    <row r="369" spans="1:42" ht="15">
      <c r="A369" s="11" t="str">
        <f>IF(F369="","",F369&amp;"_"&amp;COUNTIF($F$9:F369,F369))</f>
        <v/>
      </c>
      <c r="B369" s="135" t="str">
        <f>IF(STUDATA!B366="","",STUDATA!B366)</f>
        <v/>
      </c>
      <c r="C369" s="136" t="str">
        <f>IF(STUDATA!E366="","",STUDATA!E366)</f>
        <v/>
      </c>
      <c r="D369" s="136" t="str">
        <f>IF(STUDATA!F366="","",STUDATA!F366)</f>
        <v/>
      </c>
      <c r="E369" s="136" t="str">
        <f>IF(STUDATA!G366="","",STUDATA!G366)</f>
        <v/>
      </c>
      <c r="F369" s="136" t="str">
        <f>IF(STUDATA!C366="","",STUDATA!C366)</f>
        <v/>
      </c>
      <c r="G369" s="137"/>
      <c r="H369" s="137"/>
      <c r="I369" s="137"/>
      <c r="J369" s="137"/>
      <c r="K369" s="137"/>
      <c r="L369" s="137"/>
      <c r="M369" s="137"/>
      <c r="N369" s="137"/>
      <c r="O369" s="137"/>
      <c r="P369" s="137"/>
      <c r="Q369" s="137"/>
      <c r="R369" s="137"/>
      <c r="S369" s="137"/>
      <c r="T369" s="61"/>
      <c r="U369" s="62"/>
      <c r="V369" s="63"/>
      <c r="W369" s="63"/>
      <c r="X369" s="63"/>
      <c r="Y369" s="63"/>
      <c r="Z369" s="63"/>
      <c r="AA369" s="63"/>
      <c r="AB369" s="63"/>
      <c r="AC369" s="63"/>
      <c r="AD369" s="137"/>
      <c r="AE369" s="137"/>
      <c r="AF369" s="137"/>
      <c r="AG369" s="137"/>
      <c r="AH369" s="137"/>
      <c r="AI369" s="168"/>
      <c r="AJ369" s="175"/>
      <c r="AK369" s="175"/>
      <c r="AL369" s="175"/>
      <c r="AM369" s="175"/>
      <c r="AN369" s="175"/>
      <c r="AO369" s="175"/>
      <c r="AP369" s="175"/>
    </row>
    <row r="370" spans="1:42" ht="15">
      <c r="A370" s="11" t="str">
        <f>IF(F370="","",F370&amp;"_"&amp;COUNTIF($F$9:F370,F370))</f>
        <v/>
      </c>
      <c r="B370" s="135" t="str">
        <f>IF(STUDATA!B367="","",STUDATA!B367)</f>
        <v/>
      </c>
      <c r="C370" s="136" t="str">
        <f>IF(STUDATA!E367="","",STUDATA!E367)</f>
        <v/>
      </c>
      <c r="D370" s="136" t="str">
        <f>IF(STUDATA!F367="","",STUDATA!F367)</f>
        <v/>
      </c>
      <c r="E370" s="136" t="str">
        <f>IF(STUDATA!G367="","",STUDATA!G367)</f>
        <v/>
      </c>
      <c r="F370" s="136" t="str">
        <f>IF(STUDATA!C367="","",STUDATA!C367)</f>
        <v/>
      </c>
      <c r="G370" s="137"/>
      <c r="H370" s="137"/>
      <c r="I370" s="137"/>
      <c r="J370" s="137"/>
      <c r="K370" s="137"/>
      <c r="L370" s="137"/>
      <c r="M370" s="137"/>
      <c r="N370" s="137"/>
      <c r="O370" s="137"/>
      <c r="P370" s="137"/>
      <c r="Q370" s="137"/>
      <c r="R370" s="137"/>
      <c r="S370" s="137"/>
      <c r="T370" s="61"/>
      <c r="U370" s="62"/>
      <c r="V370" s="63"/>
      <c r="W370" s="63"/>
      <c r="X370" s="63"/>
      <c r="Y370" s="63"/>
      <c r="Z370" s="63"/>
      <c r="AA370" s="63"/>
      <c r="AB370" s="63"/>
      <c r="AC370" s="63"/>
      <c r="AD370" s="137"/>
      <c r="AE370" s="137"/>
      <c r="AF370" s="137"/>
      <c r="AG370" s="137"/>
      <c r="AH370" s="137"/>
      <c r="AI370" s="168"/>
      <c r="AJ370" s="175"/>
      <c r="AK370" s="175"/>
      <c r="AL370" s="175"/>
      <c r="AM370" s="175"/>
      <c r="AN370" s="175"/>
      <c r="AO370" s="175"/>
      <c r="AP370" s="175"/>
    </row>
    <row r="371" spans="1:42" ht="15">
      <c r="A371" s="11" t="str">
        <f>IF(F371="","",F371&amp;"_"&amp;COUNTIF($F$9:F371,F371))</f>
        <v/>
      </c>
      <c r="B371" s="135" t="str">
        <f>IF(STUDATA!B368="","",STUDATA!B368)</f>
        <v/>
      </c>
      <c r="C371" s="136" t="str">
        <f>IF(STUDATA!E368="","",STUDATA!E368)</f>
        <v/>
      </c>
      <c r="D371" s="136" t="str">
        <f>IF(STUDATA!F368="","",STUDATA!F368)</f>
        <v/>
      </c>
      <c r="E371" s="136" t="str">
        <f>IF(STUDATA!G368="","",STUDATA!G368)</f>
        <v/>
      </c>
      <c r="F371" s="136" t="str">
        <f>IF(STUDATA!C368="","",STUDATA!C368)</f>
        <v/>
      </c>
      <c r="G371" s="137"/>
      <c r="H371" s="137"/>
      <c r="I371" s="137"/>
      <c r="J371" s="137"/>
      <c r="K371" s="137"/>
      <c r="L371" s="137"/>
      <c r="M371" s="137"/>
      <c r="N371" s="137"/>
      <c r="O371" s="137"/>
      <c r="P371" s="137"/>
      <c r="Q371" s="137"/>
      <c r="R371" s="137"/>
      <c r="S371" s="137"/>
      <c r="T371" s="61"/>
      <c r="U371" s="62"/>
      <c r="V371" s="63"/>
      <c r="W371" s="63"/>
      <c r="X371" s="63"/>
      <c r="Y371" s="63"/>
      <c r="Z371" s="63"/>
      <c r="AA371" s="63"/>
      <c r="AB371" s="63"/>
      <c r="AC371" s="63"/>
      <c r="AD371" s="137"/>
      <c r="AE371" s="137"/>
      <c r="AF371" s="137"/>
      <c r="AG371" s="137"/>
      <c r="AH371" s="137"/>
      <c r="AI371" s="168"/>
      <c r="AJ371" s="175"/>
      <c r="AK371" s="175"/>
      <c r="AL371" s="175"/>
      <c r="AM371" s="175"/>
      <c r="AN371" s="175"/>
      <c r="AO371" s="175"/>
      <c r="AP371" s="175"/>
    </row>
    <row r="372" spans="1:42" ht="15">
      <c r="A372" s="11" t="str">
        <f>IF(F372="","",F372&amp;"_"&amp;COUNTIF($F$9:F372,F372))</f>
        <v/>
      </c>
      <c r="B372" s="135" t="str">
        <f>IF(STUDATA!B369="","",STUDATA!B369)</f>
        <v/>
      </c>
      <c r="C372" s="136" t="str">
        <f>IF(STUDATA!E369="","",STUDATA!E369)</f>
        <v/>
      </c>
      <c r="D372" s="136" t="str">
        <f>IF(STUDATA!F369="","",STUDATA!F369)</f>
        <v/>
      </c>
      <c r="E372" s="136" t="str">
        <f>IF(STUDATA!G369="","",STUDATA!G369)</f>
        <v/>
      </c>
      <c r="F372" s="136" t="str">
        <f>IF(STUDATA!C369="","",STUDATA!C369)</f>
        <v/>
      </c>
      <c r="G372" s="137"/>
      <c r="H372" s="137"/>
      <c r="I372" s="137"/>
      <c r="J372" s="137"/>
      <c r="K372" s="137"/>
      <c r="L372" s="137"/>
      <c r="M372" s="137"/>
      <c r="N372" s="137"/>
      <c r="O372" s="137"/>
      <c r="P372" s="137"/>
      <c r="Q372" s="137"/>
      <c r="R372" s="137"/>
      <c r="S372" s="137"/>
      <c r="T372" s="61"/>
      <c r="U372" s="62"/>
      <c r="V372" s="63"/>
      <c r="W372" s="63"/>
      <c r="X372" s="63"/>
      <c r="Y372" s="63"/>
      <c r="Z372" s="63"/>
      <c r="AA372" s="63"/>
      <c r="AB372" s="63"/>
      <c r="AC372" s="63"/>
      <c r="AD372" s="137"/>
      <c r="AE372" s="137"/>
      <c r="AF372" s="137"/>
      <c r="AG372" s="137"/>
      <c r="AH372" s="137"/>
      <c r="AI372" s="168"/>
      <c r="AJ372" s="175"/>
      <c r="AK372" s="175"/>
      <c r="AL372" s="175"/>
      <c r="AM372" s="175"/>
      <c r="AN372" s="175"/>
      <c r="AO372" s="175"/>
      <c r="AP372" s="175"/>
    </row>
    <row r="373" spans="1:42" ht="15">
      <c r="A373" s="11" t="str">
        <f>IF(F373="","",F373&amp;"_"&amp;COUNTIF($F$9:F373,F373))</f>
        <v/>
      </c>
      <c r="B373" s="135" t="str">
        <f>IF(STUDATA!B370="","",STUDATA!B370)</f>
        <v/>
      </c>
      <c r="C373" s="136" t="str">
        <f>IF(STUDATA!E370="","",STUDATA!E370)</f>
        <v/>
      </c>
      <c r="D373" s="136" t="str">
        <f>IF(STUDATA!F370="","",STUDATA!F370)</f>
        <v/>
      </c>
      <c r="E373" s="136" t="str">
        <f>IF(STUDATA!G370="","",STUDATA!G370)</f>
        <v/>
      </c>
      <c r="F373" s="136" t="str">
        <f>IF(STUDATA!C370="","",STUDATA!C370)</f>
        <v/>
      </c>
      <c r="G373" s="137"/>
      <c r="H373" s="137"/>
      <c r="I373" s="137"/>
      <c r="J373" s="137"/>
      <c r="K373" s="137"/>
      <c r="L373" s="137"/>
      <c r="M373" s="137"/>
      <c r="N373" s="137"/>
      <c r="O373" s="137"/>
      <c r="P373" s="137"/>
      <c r="Q373" s="137"/>
      <c r="R373" s="137"/>
      <c r="S373" s="137"/>
      <c r="T373" s="61"/>
      <c r="U373" s="62"/>
      <c r="V373" s="63"/>
      <c r="W373" s="63"/>
      <c r="X373" s="63"/>
      <c r="Y373" s="63"/>
      <c r="Z373" s="63"/>
      <c r="AA373" s="63"/>
      <c r="AB373" s="63"/>
      <c r="AC373" s="63"/>
      <c r="AD373" s="137"/>
      <c r="AE373" s="137"/>
      <c r="AF373" s="137"/>
      <c r="AG373" s="137"/>
      <c r="AH373" s="137"/>
      <c r="AI373" s="168"/>
      <c r="AJ373" s="175"/>
      <c r="AK373" s="175"/>
      <c r="AL373" s="175"/>
      <c r="AM373" s="175"/>
      <c r="AN373" s="175"/>
      <c r="AO373" s="175"/>
      <c r="AP373" s="175"/>
    </row>
    <row r="374" spans="1:42" ht="15">
      <c r="A374" s="11" t="str">
        <f>IF(F374="","",F374&amp;"_"&amp;COUNTIF($F$9:F374,F374))</f>
        <v/>
      </c>
      <c r="B374" s="135" t="str">
        <f>IF(STUDATA!B371="","",STUDATA!B371)</f>
        <v/>
      </c>
      <c r="C374" s="136" t="str">
        <f>IF(STUDATA!E371="","",STUDATA!E371)</f>
        <v/>
      </c>
      <c r="D374" s="136" t="str">
        <f>IF(STUDATA!F371="","",STUDATA!F371)</f>
        <v/>
      </c>
      <c r="E374" s="136" t="str">
        <f>IF(STUDATA!G371="","",STUDATA!G371)</f>
        <v/>
      </c>
      <c r="F374" s="136" t="str">
        <f>IF(STUDATA!C371="","",STUDATA!C371)</f>
        <v/>
      </c>
      <c r="G374" s="137"/>
      <c r="H374" s="137"/>
      <c r="I374" s="137"/>
      <c r="J374" s="137"/>
      <c r="K374" s="137"/>
      <c r="L374" s="137"/>
      <c r="M374" s="137"/>
      <c r="N374" s="137"/>
      <c r="O374" s="137"/>
      <c r="P374" s="137"/>
      <c r="Q374" s="137"/>
      <c r="R374" s="137"/>
      <c r="S374" s="137"/>
      <c r="T374" s="61"/>
      <c r="U374" s="62"/>
      <c r="V374" s="63"/>
      <c r="W374" s="63"/>
      <c r="X374" s="63"/>
      <c r="Y374" s="63"/>
      <c r="Z374" s="63"/>
      <c r="AA374" s="63"/>
      <c r="AB374" s="63"/>
      <c r="AC374" s="63"/>
      <c r="AD374" s="137"/>
      <c r="AE374" s="137"/>
      <c r="AF374" s="137"/>
      <c r="AG374" s="137"/>
      <c r="AH374" s="137"/>
      <c r="AI374" s="168"/>
      <c r="AJ374" s="175"/>
      <c r="AK374" s="175"/>
      <c r="AL374" s="175"/>
      <c r="AM374" s="175"/>
      <c r="AN374" s="175"/>
      <c r="AO374" s="175"/>
      <c r="AP374" s="175"/>
    </row>
    <row r="375" spans="1:42" ht="15">
      <c r="A375" s="11" t="str">
        <f>IF(F375="","",F375&amp;"_"&amp;COUNTIF($F$9:F375,F375))</f>
        <v/>
      </c>
      <c r="B375" s="135" t="str">
        <f>IF(STUDATA!B372="","",STUDATA!B372)</f>
        <v/>
      </c>
      <c r="C375" s="136" t="str">
        <f>IF(STUDATA!E372="","",STUDATA!E372)</f>
        <v/>
      </c>
      <c r="D375" s="136" t="str">
        <f>IF(STUDATA!F372="","",STUDATA!F372)</f>
        <v/>
      </c>
      <c r="E375" s="136" t="str">
        <f>IF(STUDATA!G372="","",STUDATA!G372)</f>
        <v/>
      </c>
      <c r="F375" s="136" t="str">
        <f>IF(STUDATA!C372="","",STUDATA!C372)</f>
        <v/>
      </c>
      <c r="G375" s="137"/>
      <c r="H375" s="137"/>
      <c r="I375" s="137"/>
      <c r="J375" s="137"/>
      <c r="K375" s="137"/>
      <c r="L375" s="137"/>
      <c r="M375" s="137"/>
      <c r="N375" s="137"/>
      <c r="O375" s="137"/>
      <c r="P375" s="137"/>
      <c r="Q375" s="137"/>
      <c r="R375" s="137"/>
      <c r="S375" s="137"/>
      <c r="T375" s="61"/>
      <c r="U375" s="62"/>
      <c r="V375" s="63"/>
      <c r="W375" s="63"/>
      <c r="X375" s="63"/>
      <c r="Y375" s="63"/>
      <c r="Z375" s="63"/>
      <c r="AA375" s="63"/>
      <c r="AB375" s="63"/>
      <c r="AC375" s="63"/>
      <c r="AD375" s="137"/>
      <c r="AE375" s="137"/>
      <c r="AF375" s="137"/>
      <c r="AG375" s="137"/>
      <c r="AH375" s="137"/>
      <c r="AI375" s="168"/>
      <c r="AJ375" s="175"/>
      <c r="AK375" s="175"/>
      <c r="AL375" s="175"/>
      <c r="AM375" s="175"/>
      <c r="AN375" s="175"/>
      <c r="AO375" s="175"/>
      <c r="AP375" s="175"/>
    </row>
    <row r="376" spans="1:42" ht="15">
      <c r="A376" s="11" t="str">
        <f>IF(F376="","",F376&amp;"_"&amp;COUNTIF($F$9:F376,F376))</f>
        <v/>
      </c>
      <c r="B376" s="135" t="str">
        <f>IF(STUDATA!B373="","",STUDATA!B373)</f>
        <v/>
      </c>
      <c r="C376" s="136" t="str">
        <f>IF(STUDATA!E373="","",STUDATA!E373)</f>
        <v/>
      </c>
      <c r="D376" s="136" t="str">
        <f>IF(STUDATA!F373="","",STUDATA!F373)</f>
        <v/>
      </c>
      <c r="E376" s="136" t="str">
        <f>IF(STUDATA!G373="","",STUDATA!G373)</f>
        <v/>
      </c>
      <c r="F376" s="136" t="str">
        <f>IF(STUDATA!C373="","",STUDATA!C373)</f>
        <v/>
      </c>
      <c r="G376" s="137"/>
      <c r="H376" s="137"/>
      <c r="I376" s="137"/>
      <c r="J376" s="137"/>
      <c r="K376" s="137"/>
      <c r="L376" s="137"/>
      <c r="M376" s="137"/>
      <c r="N376" s="137"/>
      <c r="O376" s="137"/>
      <c r="P376" s="137"/>
      <c r="Q376" s="137"/>
      <c r="R376" s="137"/>
      <c r="S376" s="137"/>
      <c r="T376" s="61"/>
      <c r="U376" s="62"/>
      <c r="V376" s="63"/>
      <c r="W376" s="63"/>
      <c r="X376" s="63"/>
      <c r="Y376" s="63"/>
      <c r="Z376" s="63"/>
      <c r="AA376" s="63"/>
      <c r="AB376" s="63"/>
      <c r="AC376" s="63"/>
      <c r="AD376" s="137"/>
      <c r="AE376" s="137"/>
      <c r="AF376" s="137"/>
      <c r="AG376" s="137"/>
      <c r="AH376" s="137"/>
      <c r="AI376" s="168"/>
      <c r="AJ376" s="175"/>
      <c r="AK376" s="175"/>
      <c r="AL376" s="175"/>
      <c r="AM376" s="175"/>
      <c r="AN376" s="175"/>
      <c r="AO376" s="175"/>
      <c r="AP376" s="175"/>
    </row>
    <row r="377" spans="1:42" ht="15">
      <c r="A377" s="11" t="str">
        <f>IF(F377="","",F377&amp;"_"&amp;COUNTIF($F$9:F377,F377))</f>
        <v/>
      </c>
      <c r="B377" s="135" t="str">
        <f>IF(STUDATA!B374="","",STUDATA!B374)</f>
        <v/>
      </c>
      <c r="C377" s="136" t="str">
        <f>IF(STUDATA!E374="","",STUDATA!E374)</f>
        <v/>
      </c>
      <c r="D377" s="136" t="str">
        <f>IF(STUDATA!F374="","",STUDATA!F374)</f>
        <v/>
      </c>
      <c r="E377" s="136" t="str">
        <f>IF(STUDATA!G374="","",STUDATA!G374)</f>
        <v/>
      </c>
      <c r="F377" s="136" t="str">
        <f>IF(STUDATA!C374="","",STUDATA!C374)</f>
        <v/>
      </c>
      <c r="G377" s="137"/>
      <c r="H377" s="137"/>
      <c r="I377" s="137"/>
      <c r="J377" s="137"/>
      <c r="K377" s="137"/>
      <c r="L377" s="137"/>
      <c r="M377" s="137"/>
      <c r="N377" s="137"/>
      <c r="O377" s="137"/>
      <c r="P377" s="137"/>
      <c r="Q377" s="137"/>
      <c r="R377" s="137"/>
      <c r="S377" s="137"/>
      <c r="T377" s="61"/>
      <c r="U377" s="62"/>
      <c r="V377" s="63"/>
      <c r="W377" s="63"/>
      <c r="X377" s="63"/>
      <c r="Y377" s="63"/>
      <c r="Z377" s="63"/>
      <c r="AA377" s="63"/>
      <c r="AB377" s="63"/>
      <c r="AC377" s="63"/>
      <c r="AD377" s="137"/>
      <c r="AE377" s="137"/>
      <c r="AF377" s="137"/>
      <c r="AG377" s="137"/>
      <c r="AH377" s="137"/>
      <c r="AI377" s="168"/>
      <c r="AJ377" s="175"/>
      <c r="AK377" s="175"/>
      <c r="AL377" s="175"/>
      <c r="AM377" s="175"/>
      <c r="AN377" s="175"/>
      <c r="AO377" s="175"/>
      <c r="AP377" s="175"/>
    </row>
    <row r="378" spans="1:42" ht="15">
      <c r="A378" s="11" t="str">
        <f>IF(F378="","",F378&amp;"_"&amp;COUNTIF($F$9:F378,F378))</f>
        <v/>
      </c>
      <c r="B378" s="135" t="str">
        <f>IF(STUDATA!B375="","",STUDATA!B375)</f>
        <v/>
      </c>
      <c r="C378" s="136" t="str">
        <f>IF(STUDATA!E375="","",STUDATA!E375)</f>
        <v/>
      </c>
      <c r="D378" s="136" t="str">
        <f>IF(STUDATA!F375="","",STUDATA!F375)</f>
        <v/>
      </c>
      <c r="E378" s="136" t="str">
        <f>IF(STUDATA!G375="","",STUDATA!G375)</f>
        <v/>
      </c>
      <c r="F378" s="136" t="str">
        <f>IF(STUDATA!C375="","",STUDATA!C375)</f>
        <v/>
      </c>
      <c r="G378" s="137"/>
      <c r="H378" s="137"/>
      <c r="I378" s="137"/>
      <c r="J378" s="137"/>
      <c r="K378" s="137"/>
      <c r="L378" s="137"/>
      <c r="M378" s="137"/>
      <c r="N378" s="137"/>
      <c r="O378" s="137"/>
      <c r="P378" s="137"/>
      <c r="Q378" s="137"/>
      <c r="R378" s="137"/>
      <c r="S378" s="137"/>
      <c r="T378" s="61"/>
      <c r="U378" s="62"/>
      <c r="V378" s="63"/>
      <c r="W378" s="63"/>
      <c r="X378" s="63"/>
      <c r="Y378" s="63"/>
      <c r="Z378" s="63"/>
      <c r="AA378" s="63"/>
      <c r="AB378" s="63"/>
      <c r="AC378" s="63"/>
      <c r="AD378" s="137"/>
      <c r="AE378" s="137"/>
      <c r="AF378" s="137"/>
      <c r="AG378" s="137"/>
      <c r="AH378" s="137"/>
      <c r="AI378" s="168"/>
      <c r="AJ378" s="175"/>
      <c r="AK378" s="175"/>
      <c r="AL378" s="175"/>
      <c r="AM378" s="175"/>
      <c r="AN378" s="175"/>
      <c r="AO378" s="175"/>
      <c r="AP378" s="175"/>
    </row>
    <row r="379" spans="1:42" ht="15">
      <c r="A379" s="11" t="str">
        <f>IF(F379="","",F379&amp;"_"&amp;COUNTIF($F$9:F379,F379))</f>
        <v/>
      </c>
      <c r="B379" s="135" t="str">
        <f>IF(STUDATA!B376="","",STUDATA!B376)</f>
        <v/>
      </c>
      <c r="C379" s="136" t="str">
        <f>IF(STUDATA!E376="","",STUDATA!E376)</f>
        <v/>
      </c>
      <c r="D379" s="136" t="str">
        <f>IF(STUDATA!F376="","",STUDATA!F376)</f>
        <v/>
      </c>
      <c r="E379" s="136" t="str">
        <f>IF(STUDATA!G376="","",STUDATA!G376)</f>
        <v/>
      </c>
      <c r="F379" s="136" t="str">
        <f>IF(STUDATA!C376="","",STUDATA!C376)</f>
        <v/>
      </c>
      <c r="G379" s="137"/>
      <c r="H379" s="137"/>
      <c r="I379" s="137"/>
      <c r="J379" s="137"/>
      <c r="K379" s="137"/>
      <c r="L379" s="137"/>
      <c r="M379" s="137"/>
      <c r="N379" s="137"/>
      <c r="O379" s="137"/>
      <c r="P379" s="137"/>
      <c r="Q379" s="137"/>
      <c r="R379" s="137"/>
      <c r="S379" s="137"/>
      <c r="T379" s="61"/>
      <c r="U379" s="62"/>
      <c r="V379" s="63"/>
      <c r="W379" s="63"/>
      <c r="X379" s="63"/>
      <c r="Y379" s="63"/>
      <c r="Z379" s="63"/>
      <c r="AA379" s="63"/>
      <c r="AB379" s="63"/>
      <c r="AC379" s="63"/>
      <c r="AD379" s="137"/>
      <c r="AE379" s="137"/>
      <c r="AF379" s="137"/>
      <c r="AG379" s="137"/>
      <c r="AH379" s="137"/>
      <c r="AI379" s="168"/>
      <c r="AJ379" s="175"/>
      <c r="AK379" s="175"/>
      <c r="AL379" s="175"/>
      <c r="AM379" s="175"/>
      <c r="AN379" s="175"/>
      <c r="AO379" s="175"/>
      <c r="AP379" s="175"/>
    </row>
    <row r="380" spans="1:42" ht="15">
      <c r="A380" s="11" t="str">
        <f>IF(F380="","",F380&amp;"_"&amp;COUNTIF($F$9:F380,F380))</f>
        <v/>
      </c>
      <c r="B380" s="135" t="str">
        <f>IF(STUDATA!B377="","",STUDATA!B377)</f>
        <v/>
      </c>
      <c r="C380" s="136" t="str">
        <f>IF(STUDATA!E377="","",STUDATA!E377)</f>
        <v/>
      </c>
      <c r="D380" s="136" t="str">
        <f>IF(STUDATA!F377="","",STUDATA!F377)</f>
        <v/>
      </c>
      <c r="E380" s="136" t="str">
        <f>IF(STUDATA!G377="","",STUDATA!G377)</f>
        <v/>
      </c>
      <c r="F380" s="136" t="str">
        <f>IF(STUDATA!C377="","",STUDATA!C377)</f>
        <v/>
      </c>
      <c r="G380" s="137"/>
      <c r="H380" s="137"/>
      <c r="I380" s="137"/>
      <c r="J380" s="137"/>
      <c r="K380" s="137"/>
      <c r="L380" s="137"/>
      <c r="M380" s="137"/>
      <c r="N380" s="137"/>
      <c r="O380" s="137"/>
      <c r="P380" s="137"/>
      <c r="Q380" s="137"/>
      <c r="R380" s="137"/>
      <c r="S380" s="137"/>
      <c r="T380" s="61"/>
      <c r="U380" s="62"/>
      <c r="V380" s="63"/>
      <c r="W380" s="63"/>
      <c r="X380" s="63"/>
      <c r="Y380" s="63"/>
      <c r="Z380" s="63"/>
      <c r="AA380" s="63"/>
      <c r="AB380" s="63"/>
      <c r="AC380" s="63"/>
      <c r="AD380" s="137"/>
      <c r="AE380" s="137"/>
      <c r="AF380" s="137"/>
      <c r="AG380" s="137"/>
      <c r="AH380" s="137"/>
      <c r="AI380" s="168"/>
      <c r="AJ380" s="175"/>
      <c r="AK380" s="175"/>
      <c r="AL380" s="175"/>
      <c r="AM380" s="175"/>
      <c r="AN380" s="175"/>
      <c r="AO380" s="175"/>
      <c r="AP380" s="175"/>
    </row>
    <row r="381" spans="1:42" ht="15">
      <c r="A381" s="11" t="str">
        <f>IF(F381="","",F381&amp;"_"&amp;COUNTIF($F$9:F381,F381))</f>
        <v/>
      </c>
      <c r="B381" s="135" t="str">
        <f>IF(STUDATA!B378="","",STUDATA!B378)</f>
        <v/>
      </c>
      <c r="C381" s="136" t="str">
        <f>IF(STUDATA!E378="","",STUDATA!E378)</f>
        <v/>
      </c>
      <c r="D381" s="136" t="str">
        <f>IF(STUDATA!F378="","",STUDATA!F378)</f>
        <v/>
      </c>
      <c r="E381" s="136" t="str">
        <f>IF(STUDATA!G378="","",STUDATA!G378)</f>
        <v/>
      </c>
      <c r="F381" s="136" t="str">
        <f>IF(STUDATA!C378="","",STUDATA!C378)</f>
        <v/>
      </c>
      <c r="G381" s="137"/>
      <c r="H381" s="137"/>
      <c r="I381" s="137"/>
      <c r="J381" s="137"/>
      <c r="K381" s="137"/>
      <c r="L381" s="137"/>
      <c r="M381" s="137"/>
      <c r="N381" s="137"/>
      <c r="O381" s="137"/>
      <c r="P381" s="137"/>
      <c r="Q381" s="137"/>
      <c r="R381" s="137"/>
      <c r="S381" s="137"/>
      <c r="T381" s="61"/>
      <c r="U381" s="62"/>
      <c r="V381" s="63"/>
      <c r="W381" s="63"/>
      <c r="X381" s="63"/>
      <c r="Y381" s="63"/>
      <c r="Z381" s="63"/>
      <c r="AA381" s="63"/>
      <c r="AB381" s="63"/>
      <c r="AC381" s="63"/>
      <c r="AD381" s="137"/>
      <c r="AE381" s="137"/>
      <c r="AF381" s="137"/>
      <c r="AG381" s="137"/>
      <c r="AH381" s="137"/>
      <c r="AI381" s="168"/>
      <c r="AJ381" s="175"/>
      <c r="AK381" s="175"/>
      <c r="AL381" s="175"/>
      <c r="AM381" s="175"/>
      <c r="AN381" s="175"/>
      <c r="AO381" s="175"/>
      <c r="AP381" s="175"/>
    </row>
    <row r="382" spans="1:42" ht="15">
      <c r="A382" s="11" t="str">
        <f>IF(F382="","",F382&amp;"_"&amp;COUNTIF($F$9:F382,F382))</f>
        <v/>
      </c>
      <c r="B382" s="135" t="str">
        <f>IF(STUDATA!B379="","",STUDATA!B379)</f>
        <v/>
      </c>
      <c r="C382" s="136" t="str">
        <f>IF(STUDATA!E379="","",STUDATA!E379)</f>
        <v/>
      </c>
      <c r="D382" s="136" t="str">
        <f>IF(STUDATA!F379="","",STUDATA!F379)</f>
        <v/>
      </c>
      <c r="E382" s="136" t="str">
        <f>IF(STUDATA!G379="","",STUDATA!G379)</f>
        <v/>
      </c>
      <c r="F382" s="136" t="str">
        <f>IF(STUDATA!C379="","",STUDATA!C379)</f>
        <v/>
      </c>
      <c r="G382" s="137"/>
      <c r="H382" s="137"/>
      <c r="I382" s="137"/>
      <c r="J382" s="137"/>
      <c r="K382" s="137"/>
      <c r="L382" s="137"/>
      <c r="M382" s="137"/>
      <c r="N382" s="137"/>
      <c r="O382" s="137"/>
      <c r="P382" s="137"/>
      <c r="Q382" s="137"/>
      <c r="R382" s="137"/>
      <c r="S382" s="137"/>
      <c r="T382" s="61"/>
      <c r="U382" s="62"/>
      <c r="V382" s="63"/>
      <c r="W382" s="63"/>
      <c r="X382" s="63"/>
      <c r="Y382" s="63"/>
      <c r="Z382" s="63"/>
      <c r="AA382" s="63"/>
      <c r="AB382" s="63"/>
      <c r="AC382" s="63"/>
      <c r="AD382" s="137"/>
      <c r="AE382" s="137"/>
      <c r="AF382" s="137"/>
      <c r="AG382" s="137"/>
      <c r="AH382" s="137"/>
      <c r="AI382" s="168"/>
      <c r="AJ382" s="175"/>
      <c r="AK382" s="175"/>
      <c r="AL382" s="175"/>
      <c r="AM382" s="175"/>
      <c r="AN382" s="175"/>
      <c r="AO382" s="175"/>
      <c r="AP382" s="175"/>
    </row>
    <row r="383" spans="1:42" ht="15">
      <c r="A383" s="11" t="str">
        <f>IF(F383="","",F383&amp;"_"&amp;COUNTIF($F$9:F383,F383))</f>
        <v/>
      </c>
      <c r="B383" s="135" t="str">
        <f>IF(STUDATA!B380="","",STUDATA!B380)</f>
        <v/>
      </c>
      <c r="C383" s="136" t="str">
        <f>IF(STUDATA!E380="","",STUDATA!E380)</f>
        <v/>
      </c>
      <c r="D383" s="136" t="str">
        <f>IF(STUDATA!F380="","",STUDATA!F380)</f>
        <v/>
      </c>
      <c r="E383" s="136" t="str">
        <f>IF(STUDATA!G380="","",STUDATA!G380)</f>
        <v/>
      </c>
      <c r="F383" s="136" t="str">
        <f>IF(STUDATA!C380="","",STUDATA!C380)</f>
        <v/>
      </c>
      <c r="G383" s="137"/>
      <c r="H383" s="137"/>
      <c r="I383" s="137"/>
      <c r="J383" s="137"/>
      <c r="K383" s="137"/>
      <c r="L383" s="137"/>
      <c r="M383" s="137"/>
      <c r="N383" s="137"/>
      <c r="O383" s="137"/>
      <c r="P383" s="137"/>
      <c r="Q383" s="137"/>
      <c r="R383" s="137"/>
      <c r="S383" s="137"/>
      <c r="T383" s="61"/>
      <c r="U383" s="62"/>
      <c r="V383" s="63"/>
      <c r="W383" s="63"/>
      <c r="X383" s="63"/>
      <c r="Y383" s="63"/>
      <c r="Z383" s="63"/>
      <c r="AA383" s="63"/>
      <c r="AB383" s="63"/>
      <c r="AC383" s="63"/>
      <c r="AD383" s="137"/>
      <c r="AE383" s="137"/>
      <c r="AF383" s="137"/>
      <c r="AG383" s="137"/>
      <c r="AH383" s="137"/>
      <c r="AI383" s="168"/>
      <c r="AJ383" s="175"/>
      <c r="AK383" s="175"/>
      <c r="AL383" s="175"/>
      <c r="AM383" s="175"/>
      <c r="AN383" s="175"/>
      <c r="AO383" s="175"/>
      <c r="AP383" s="175"/>
    </row>
    <row r="384" spans="1:42" ht="15">
      <c r="A384" s="11" t="str">
        <f>IF(F384="","",F384&amp;"_"&amp;COUNTIF($F$9:F384,F384))</f>
        <v/>
      </c>
      <c r="B384" s="135" t="str">
        <f>IF(STUDATA!B381="","",STUDATA!B381)</f>
        <v/>
      </c>
      <c r="C384" s="136" t="str">
        <f>IF(STUDATA!E381="","",STUDATA!E381)</f>
        <v/>
      </c>
      <c r="D384" s="136" t="str">
        <f>IF(STUDATA!F381="","",STUDATA!F381)</f>
        <v/>
      </c>
      <c r="E384" s="136" t="str">
        <f>IF(STUDATA!G381="","",STUDATA!G381)</f>
        <v/>
      </c>
      <c r="F384" s="136" t="str">
        <f>IF(STUDATA!C381="","",STUDATA!C381)</f>
        <v/>
      </c>
      <c r="G384" s="137"/>
      <c r="H384" s="137"/>
      <c r="I384" s="137"/>
      <c r="J384" s="137"/>
      <c r="K384" s="137"/>
      <c r="L384" s="137"/>
      <c r="M384" s="137"/>
      <c r="N384" s="137"/>
      <c r="O384" s="137"/>
      <c r="P384" s="137"/>
      <c r="Q384" s="137"/>
      <c r="R384" s="137"/>
      <c r="S384" s="137"/>
      <c r="T384" s="61"/>
      <c r="U384" s="62"/>
      <c r="V384" s="63"/>
      <c r="W384" s="63"/>
      <c r="X384" s="63"/>
      <c r="Y384" s="63"/>
      <c r="Z384" s="63"/>
      <c r="AA384" s="63"/>
      <c r="AB384" s="63"/>
      <c r="AC384" s="63"/>
      <c r="AD384" s="137"/>
      <c r="AE384" s="137"/>
      <c r="AF384" s="137"/>
      <c r="AG384" s="137"/>
      <c r="AH384" s="137"/>
      <c r="AI384" s="168"/>
      <c r="AJ384" s="175"/>
      <c r="AK384" s="175"/>
      <c r="AL384" s="175"/>
      <c r="AM384" s="175"/>
      <c r="AN384" s="175"/>
      <c r="AO384" s="175"/>
      <c r="AP384" s="175"/>
    </row>
    <row r="385" spans="1:42" ht="15">
      <c r="A385" s="11" t="str">
        <f>IF(F385="","",F385&amp;"_"&amp;COUNTIF($F$9:F385,F385))</f>
        <v/>
      </c>
      <c r="B385" s="135" t="str">
        <f>IF(STUDATA!B382="","",STUDATA!B382)</f>
        <v/>
      </c>
      <c r="C385" s="136" t="str">
        <f>IF(STUDATA!E382="","",STUDATA!E382)</f>
        <v/>
      </c>
      <c r="D385" s="136" t="str">
        <f>IF(STUDATA!F382="","",STUDATA!F382)</f>
        <v/>
      </c>
      <c r="E385" s="136" t="str">
        <f>IF(STUDATA!G382="","",STUDATA!G382)</f>
        <v/>
      </c>
      <c r="F385" s="136" t="str">
        <f>IF(STUDATA!C382="","",STUDATA!C382)</f>
        <v/>
      </c>
      <c r="G385" s="137"/>
      <c r="H385" s="137"/>
      <c r="I385" s="137"/>
      <c r="J385" s="137"/>
      <c r="K385" s="137"/>
      <c r="L385" s="137"/>
      <c r="M385" s="137"/>
      <c r="N385" s="137"/>
      <c r="O385" s="137"/>
      <c r="P385" s="137"/>
      <c r="Q385" s="137"/>
      <c r="R385" s="137"/>
      <c r="S385" s="137"/>
      <c r="T385" s="61"/>
      <c r="U385" s="62"/>
      <c r="V385" s="63"/>
      <c r="W385" s="63"/>
      <c r="X385" s="63"/>
      <c r="Y385" s="63"/>
      <c r="Z385" s="63"/>
      <c r="AA385" s="63"/>
      <c r="AB385" s="63"/>
      <c r="AC385" s="63"/>
      <c r="AD385" s="137"/>
      <c r="AE385" s="137"/>
      <c r="AF385" s="137"/>
      <c r="AG385" s="137"/>
      <c r="AH385" s="137"/>
      <c r="AI385" s="168"/>
      <c r="AJ385" s="175"/>
      <c r="AK385" s="175"/>
      <c r="AL385" s="175"/>
      <c r="AM385" s="175"/>
      <c r="AN385" s="175"/>
      <c r="AO385" s="175"/>
      <c r="AP385" s="175"/>
    </row>
    <row r="386" spans="1:42" ht="15">
      <c r="A386" s="11" t="str">
        <f>IF(F386="","",F386&amp;"_"&amp;COUNTIF($F$9:F386,F386))</f>
        <v/>
      </c>
      <c r="B386" s="135" t="str">
        <f>IF(STUDATA!B383="","",STUDATA!B383)</f>
        <v/>
      </c>
      <c r="C386" s="136" t="str">
        <f>IF(STUDATA!E383="","",STUDATA!E383)</f>
        <v/>
      </c>
      <c r="D386" s="136" t="str">
        <f>IF(STUDATA!F383="","",STUDATA!F383)</f>
        <v/>
      </c>
      <c r="E386" s="136" t="str">
        <f>IF(STUDATA!G383="","",STUDATA!G383)</f>
        <v/>
      </c>
      <c r="F386" s="136" t="str">
        <f>IF(STUDATA!C383="","",STUDATA!C383)</f>
        <v/>
      </c>
      <c r="G386" s="137"/>
      <c r="H386" s="137"/>
      <c r="I386" s="137"/>
      <c r="J386" s="137"/>
      <c r="K386" s="137"/>
      <c r="L386" s="137"/>
      <c r="M386" s="137"/>
      <c r="N386" s="137"/>
      <c r="O386" s="137"/>
      <c r="P386" s="137"/>
      <c r="Q386" s="137"/>
      <c r="R386" s="137"/>
      <c r="S386" s="137"/>
      <c r="T386" s="61"/>
      <c r="U386" s="62"/>
      <c r="V386" s="63"/>
      <c r="W386" s="63"/>
      <c r="X386" s="63"/>
      <c r="Y386" s="63"/>
      <c r="Z386" s="63"/>
      <c r="AA386" s="63"/>
      <c r="AB386" s="63"/>
      <c r="AC386" s="63"/>
      <c r="AD386" s="137"/>
      <c r="AE386" s="137"/>
      <c r="AF386" s="137"/>
      <c r="AG386" s="137"/>
      <c r="AH386" s="137"/>
      <c r="AI386" s="168"/>
      <c r="AJ386" s="175"/>
      <c r="AK386" s="175"/>
      <c r="AL386" s="175"/>
      <c r="AM386" s="175"/>
      <c r="AN386" s="175"/>
      <c r="AO386" s="175"/>
      <c r="AP386" s="175"/>
    </row>
    <row r="387" spans="1:42" ht="15">
      <c r="A387" s="11" t="str">
        <f>IF(F387="","",F387&amp;"_"&amp;COUNTIF($F$9:F387,F387))</f>
        <v/>
      </c>
      <c r="B387" s="135" t="str">
        <f>IF(STUDATA!B384="","",STUDATA!B384)</f>
        <v/>
      </c>
      <c r="C387" s="136" t="str">
        <f>IF(STUDATA!E384="","",STUDATA!E384)</f>
        <v/>
      </c>
      <c r="D387" s="136" t="str">
        <f>IF(STUDATA!F384="","",STUDATA!F384)</f>
        <v/>
      </c>
      <c r="E387" s="136" t="str">
        <f>IF(STUDATA!G384="","",STUDATA!G384)</f>
        <v/>
      </c>
      <c r="F387" s="136" t="str">
        <f>IF(STUDATA!C384="","",STUDATA!C384)</f>
        <v/>
      </c>
      <c r="G387" s="137"/>
      <c r="H387" s="137"/>
      <c r="I387" s="137"/>
      <c r="J387" s="137"/>
      <c r="K387" s="137"/>
      <c r="L387" s="137"/>
      <c r="M387" s="137"/>
      <c r="N387" s="137"/>
      <c r="O387" s="137"/>
      <c r="P387" s="137"/>
      <c r="Q387" s="137"/>
      <c r="R387" s="137"/>
      <c r="S387" s="137"/>
      <c r="T387" s="61"/>
      <c r="U387" s="62"/>
      <c r="V387" s="63"/>
      <c r="W387" s="63"/>
      <c r="X387" s="63"/>
      <c r="Y387" s="63"/>
      <c r="Z387" s="63"/>
      <c r="AA387" s="63"/>
      <c r="AB387" s="63"/>
      <c r="AC387" s="63"/>
      <c r="AD387" s="137"/>
      <c r="AE387" s="137"/>
      <c r="AF387" s="137"/>
      <c r="AG387" s="137"/>
      <c r="AH387" s="137"/>
      <c r="AI387" s="168"/>
      <c r="AJ387" s="175"/>
      <c r="AK387" s="175"/>
      <c r="AL387" s="175"/>
      <c r="AM387" s="175"/>
      <c r="AN387" s="175"/>
      <c r="AO387" s="175"/>
      <c r="AP387" s="175"/>
    </row>
    <row r="388" spans="1:42" ht="15">
      <c r="A388" s="11" t="str">
        <f>IF(F388="","",F388&amp;"_"&amp;COUNTIF($F$9:F388,F388))</f>
        <v/>
      </c>
      <c r="B388" s="135" t="str">
        <f>IF(STUDATA!B385="","",STUDATA!B385)</f>
        <v/>
      </c>
      <c r="C388" s="136" t="str">
        <f>IF(STUDATA!E385="","",STUDATA!E385)</f>
        <v/>
      </c>
      <c r="D388" s="136" t="str">
        <f>IF(STUDATA!F385="","",STUDATA!F385)</f>
        <v/>
      </c>
      <c r="E388" s="136" t="str">
        <f>IF(STUDATA!G385="","",STUDATA!G385)</f>
        <v/>
      </c>
      <c r="F388" s="136" t="str">
        <f>IF(STUDATA!C385="","",STUDATA!C385)</f>
        <v/>
      </c>
      <c r="G388" s="137"/>
      <c r="H388" s="137"/>
      <c r="I388" s="137"/>
      <c r="J388" s="137"/>
      <c r="K388" s="137"/>
      <c r="L388" s="137"/>
      <c r="M388" s="137"/>
      <c r="N388" s="137"/>
      <c r="O388" s="137"/>
      <c r="P388" s="137"/>
      <c r="Q388" s="137"/>
      <c r="R388" s="137"/>
      <c r="S388" s="137"/>
      <c r="T388" s="61"/>
      <c r="U388" s="62"/>
      <c r="V388" s="63"/>
      <c r="W388" s="63"/>
      <c r="X388" s="63"/>
      <c r="Y388" s="63"/>
      <c r="Z388" s="63"/>
      <c r="AA388" s="63"/>
      <c r="AB388" s="63"/>
      <c r="AC388" s="63"/>
      <c r="AD388" s="137"/>
      <c r="AE388" s="137"/>
      <c r="AF388" s="137"/>
      <c r="AG388" s="137"/>
      <c r="AH388" s="137"/>
      <c r="AI388" s="168"/>
      <c r="AJ388" s="175"/>
      <c r="AK388" s="175"/>
      <c r="AL388" s="175"/>
      <c r="AM388" s="175"/>
      <c r="AN388" s="175"/>
      <c r="AO388" s="175"/>
      <c r="AP388" s="175"/>
    </row>
    <row r="389" spans="1:42" ht="15">
      <c r="A389" s="11" t="str">
        <f>IF(F389="","",F389&amp;"_"&amp;COUNTIF($F$9:F389,F389))</f>
        <v/>
      </c>
      <c r="B389" s="135" t="str">
        <f>IF(STUDATA!B386="","",STUDATA!B386)</f>
        <v/>
      </c>
      <c r="C389" s="136" t="str">
        <f>IF(STUDATA!E386="","",STUDATA!E386)</f>
        <v/>
      </c>
      <c r="D389" s="136" t="str">
        <f>IF(STUDATA!F386="","",STUDATA!F386)</f>
        <v/>
      </c>
      <c r="E389" s="136" t="str">
        <f>IF(STUDATA!G386="","",STUDATA!G386)</f>
        <v/>
      </c>
      <c r="F389" s="136" t="str">
        <f>IF(STUDATA!C386="","",STUDATA!C386)</f>
        <v/>
      </c>
      <c r="G389" s="137"/>
      <c r="H389" s="137"/>
      <c r="I389" s="137"/>
      <c r="J389" s="137"/>
      <c r="K389" s="137"/>
      <c r="L389" s="137"/>
      <c r="M389" s="137"/>
      <c r="N389" s="137"/>
      <c r="O389" s="137"/>
      <c r="P389" s="137"/>
      <c r="Q389" s="137"/>
      <c r="R389" s="137"/>
      <c r="S389" s="137"/>
      <c r="T389" s="61"/>
      <c r="U389" s="62"/>
      <c r="V389" s="63"/>
      <c r="W389" s="63"/>
      <c r="X389" s="63"/>
      <c r="Y389" s="63"/>
      <c r="Z389" s="63"/>
      <c r="AA389" s="63"/>
      <c r="AB389" s="63"/>
      <c r="AC389" s="63"/>
      <c r="AD389" s="137"/>
      <c r="AE389" s="137"/>
      <c r="AF389" s="137"/>
      <c r="AG389" s="137"/>
      <c r="AH389" s="137"/>
      <c r="AI389" s="168"/>
      <c r="AJ389" s="175"/>
      <c r="AK389" s="175"/>
      <c r="AL389" s="175"/>
      <c r="AM389" s="175"/>
      <c r="AN389" s="175"/>
      <c r="AO389" s="175"/>
      <c r="AP389" s="175"/>
    </row>
    <row r="390" spans="1:42" ht="15">
      <c r="A390" s="11" t="str">
        <f>IF(F390="","",F390&amp;"_"&amp;COUNTIF($F$9:F390,F390))</f>
        <v/>
      </c>
      <c r="B390" s="135" t="str">
        <f>IF(STUDATA!B387="","",STUDATA!B387)</f>
        <v/>
      </c>
      <c r="C390" s="136" t="str">
        <f>IF(STUDATA!E387="","",STUDATA!E387)</f>
        <v/>
      </c>
      <c r="D390" s="136" t="str">
        <f>IF(STUDATA!F387="","",STUDATA!F387)</f>
        <v/>
      </c>
      <c r="E390" s="136" t="str">
        <f>IF(STUDATA!G387="","",STUDATA!G387)</f>
        <v/>
      </c>
      <c r="F390" s="136" t="str">
        <f>IF(STUDATA!C387="","",STUDATA!C387)</f>
        <v/>
      </c>
      <c r="G390" s="137"/>
      <c r="H390" s="137"/>
      <c r="I390" s="137"/>
      <c r="J390" s="137"/>
      <c r="K390" s="137"/>
      <c r="L390" s="137"/>
      <c r="M390" s="137"/>
      <c r="N390" s="137"/>
      <c r="O390" s="137"/>
      <c r="P390" s="137"/>
      <c r="Q390" s="137"/>
      <c r="R390" s="137"/>
      <c r="S390" s="137"/>
      <c r="T390" s="61"/>
      <c r="U390" s="62"/>
      <c r="V390" s="63"/>
      <c r="W390" s="63"/>
      <c r="X390" s="63"/>
      <c r="Y390" s="63"/>
      <c r="Z390" s="63"/>
      <c r="AA390" s="63"/>
      <c r="AB390" s="63"/>
      <c r="AC390" s="63"/>
      <c r="AD390" s="137"/>
      <c r="AE390" s="137"/>
      <c r="AF390" s="137"/>
      <c r="AG390" s="137"/>
      <c r="AH390" s="137"/>
      <c r="AI390" s="168"/>
      <c r="AJ390" s="175"/>
      <c r="AK390" s="175"/>
      <c r="AL390" s="175"/>
      <c r="AM390" s="175"/>
      <c r="AN390" s="175"/>
      <c r="AO390" s="175"/>
      <c r="AP390" s="175"/>
    </row>
    <row r="391" spans="1:42" ht="15">
      <c r="A391" s="11" t="str">
        <f>IF(F391="","",F391&amp;"_"&amp;COUNTIF($F$9:F391,F391))</f>
        <v/>
      </c>
      <c r="B391" s="135" t="str">
        <f>IF(STUDATA!B1001="","",STUDATA!B1001)</f>
        <v/>
      </c>
      <c r="C391" s="136" t="str">
        <f>IF(STUDATA!E1001="","",STUDATA!E1001)</f>
        <v/>
      </c>
      <c r="D391" s="136" t="str">
        <f>IF(STUDATA!F1001="","",STUDATA!F1001)</f>
        <v/>
      </c>
      <c r="E391" s="136" t="str">
        <f>IF(STUDATA!G1001="","",STUDATA!G1001)</f>
        <v/>
      </c>
      <c r="F391" s="136" t="str">
        <f>IF(STUDATA!C1001="","",STUDATA!C1001)</f>
        <v/>
      </c>
      <c r="G391" s="137"/>
      <c r="H391" s="137"/>
      <c r="I391" s="137"/>
      <c r="J391" s="137"/>
      <c r="K391" s="137"/>
      <c r="L391" s="137"/>
      <c r="M391" s="137"/>
      <c r="N391" s="137"/>
      <c r="O391" s="137"/>
      <c r="P391" s="137"/>
      <c r="Q391" s="137"/>
      <c r="R391" s="137"/>
      <c r="S391" s="137"/>
      <c r="T391" s="61"/>
      <c r="U391" s="62"/>
      <c r="V391" s="63"/>
      <c r="W391" s="63"/>
      <c r="X391" s="63"/>
      <c r="Y391" s="63"/>
      <c r="Z391" s="63"/>
      <c r="AA391" s="63"/>
      <c r="AB391" s="63"/>
      <c r="AC391" s="63"/>
      <c r="AD391" s="137"/>
      <c r="AE391" s="137"/>
      <c r="AF391" s="137"/>
      <c r="AG391" s="137"/>
      <c r="AH391" s="137"/>
      <c r="AI391" s="168"/>
      <c r="AJ391" s="175"/>
      <c r="AK391" s="175"/>
      <c r="AL391" s="175"/>
      <c r="AM391" s="175"/>
      <c r="AN391" s="175"/>
      <c r="AO391" s="175"/>
      <c r="AP391" s="175"/>
    </row>
    <row r="392" spans="1:42" ht="15">
      <c r="A392" s="11" t="str">
        <f>IF(F392="","",F392&amp;"_"&amp;COUNTIF($F$9:F392,F392))</f>
        <v/>
      </c>
      <c r="B392" s="135" t="str">
        <f>IF(STUDATA!B1002="","",STUDATA!B1002)</f>
        <v/>
      </c>
      <c r="C392" s="136" t="str">
        <f>IF(STUDATA!E1002="","",STUDATA!E1002)</f>
        <v/>
      </c>
      <c r="D392" s="136" t="str">
        <f>IF(STUDATA!F1002="","",STUDATA!F1002)</f>
        <v/>
      </c>
      <c r="E392" s="136" t="str">
        <f>IF(STUDATA!G1002="","",STUDATA!G1002)</f>
        <v/>
      </c>
      <c r="F392" s="136" t="str">
        <f>IF(STUDATA!C1002="","",STUDATA!C1002)</f>
        <v/>
      </c>
      <c r="G392" s="137"/>
      <c r="H392" s="137"/>
      <c r="I392" s="137"/>
      <c r="J392" s="137"/>
      <c r="K392" s="137"/>
      <c r="L392" s="137"/>
      <c r="M392" s="137"/>
      <c r="N392" s="137"/>
      <c r="O392" s="137"/>
      <c r="P392" s="137"/>
      <c r="Q392" s="137"/>
      <c r="R392" s="137"/>
      <c r="S392" s="137"/>
      <c r="T392" s="61"/>
      <c r="U392" s="62"/>
      <c r="V392" s="63"/>
      <c r="W392" s="63"/>
      <c r="X392" s="63"/>
      <c r="Y392" s="63"/>
      <c r="Z392" s="63"/>
      <c r="AA392" s="63"/>
      <c r="AB392" s="63"/>
      <c r="AC392" s="63"/>
      <c r="AD392" s="137"/>
      <c r="AE392" s="137"/>
      <c r="AF392" s="137"/>
      <c r="AG392" s="137"/>
      <c r="AH392" s="137"/>
      <c r="AI392" s="168"/>
      <c r="AJ392" s="175"/>
      <c r="AK392" s="175"/>
      <c r="AL392" s="175"/>
      <c r="AM392" s="175"/>
      <c r="AN392" s="175"/>
      <c r="AO392" s="175"/>
      <c r="AP392" s="175"/>
    </row>
    <row r="393" spans="1:42" ht="15">
      <c r="A393" s="11" t="str">
        <f>IF(F393="","",F393&amp;"_"&amp;COUNTIF($F$9:F393,F393))</f>
        <v/>
      </c>
      <c r="B393" s="135" t="str">
        <f>IF(STUDATA!B1003="","",STUDATA!B1003)</f>
        <v/>
      </c>
      <c r="C393" s="136" t="str">
        <f>IF(STUDATA!E1003="","",STUDATA!E1003)</f>
        <v/>
      </c>
      <c r="D393" s="136" t="str">
        <f>IF(STUDATA!F1003="","",STUDATA!F1003)</f>
        <v/>
      </c>
      <c r="E393" s="136" t="str">
        <f>IF(STUDATA!G1003="","",STUDATA!G1003)</f>
        <v/>
      </c>
      <c r="F393" s="136" t="str">
        <f>IF(STUDATA!C1003="","",STUDATA!C1003)</f>
        <v/>
      </c>
      <c r="G393" s="137"/>
      <c r="H393" s="137"/>
      <c r="I393" s="137"/>
      <c r="J393" s="137"/>
      <c r="K393" s="137"/>
      <c r="L393" s="137"/>
      <c r="M393" s="137"/>
      <c r="N393" s="137"/>
      <c r="O393" s="137"/>
      <c r="P393" s="137"/>
      <c r="Q393" s="137"/>
      <c r="R393" s="137"/>
      <c r="S393" s="137"/>
      <c r="T393" s="61"/>
      <c r="U393" s="62"/>
      <c r="V393" s="63"/>
      <c r="W393" s="63"/>
      <c r="X393" s="63"/>
      <c r="Y393" s="63"/>
      <c r="Z393" s="63"/>
      <c r="AA393" s="63"/>
      <c r="AB393" s="63"/>
      <c r="AC393" s="63"/>
      <c r="AD393" s="137"/>
      <c r="AE393" s="137"/>
      <c r="AF393" s="137"/>
      <c r="AG393" s="137"/>
      <c r="AH393" s="137"/>
      <c r="AI393" s="168"/>
      <c r="AJ393" s="175"/>
      <c r="AK393" s="175"/>
      <c r="AL393" s="175"/>
      <c r="AM393" s="175"/>
      <c r="AN393" s="175"/>
      <c r="AO393" s="175"/>
      <c r="AP393" s="175"/>
    </row>
    <row r="394" spans="1:42" ht="15">
      <c r="A394" s="11" t="str">
        <f>IF(F394="","",F394&amp;"_"&amp;COUNTIF($F$9:F394,F394))</f>
        <v/>
      </c>
      <c r="B394" s="135" t="str">
        <f>IF(STUDATA!B1004="","",STUDATA!B1004)</f>
        <v/>
      </c>
      <c r="C394" s="136" t="str">
        <f>IF(STUDATA!E1004="","",STUDATA!E1004)</f>
        <v/>
      </c>
      <c r="D394" s="136" t="str">
        <f>IF(STUDATA!F1004="","",STUDATA!F1004)</f>
        <v/>
      </c>
      <c r="E394" s="136" t="str">
        <f>IF(STUDATA!G1004="","",STUDATA!G1004)</f>
        <v/>
      </c>
      <c r="F394" s="136" t="str">
        <f>IF(STUDATA!C1004="","",STUDATA!C1004)</f>
        <v/>
      </c>
      <c r="G394" s="137"/>
      <c r="H394" s="137"/>
      <c r="I394" s="137"/>
      <c r="J394" s="137"/>
      <c r="K394" s="137"/>
      <c r="L394" s="137"/>
      <c r="M394" s="137"/>
      <c r="N394" s="137"/>
      <c r="O394" s="137"/>
      <c r="P394" s="137"/>
      <c r="Q394" s="137"/>
      <c r="R394" s="137"/>
      <c r="S394" s="137"/>
      <c r="T394" s="61"/>
      <c r="U394" s="62"/>
      <c r="V394" s="63"/>
      <c r="W394" s="63"/>
      <c r="X394" s="63"/>
      <c r="Y394" s="63"/>
      <c r="Z394" s="63"/>
      <c r="AA394" s="63"/>
      <c r="AB394" s="63"/>
      <c r="AC394" s="63"/>
      <c r="AD394" s="137"/>
      <c r="AE394" s="137"/>
      <c r="AF394" s="137"/>
      <c r="AG394" s="137"/>
      <c r="AH394" s="137"/>
      <c r="AI394" s="168"/>
      <c r="AJ394" s="175"/>
      <c r="AK394" s="175"/>
      <c r="AL394" s="175"/>
      <c r="AM394" s="175"/>
      <c r="AN394" s="175"/>
      <c r="AO394" s="175"/>
      <c r="AP394" s="175"/>
    </row>
    <row r="395" spans="1:42" ht="15">
      <c r="A395" s="11" t="str">
        <f>IF(F395="","",F395&amp;"_"&amp;COUNTIF($F$9:F395,F395))</f>
        <v/>
      </c>
      <c r="B395" s="135" t="str">
        <f>IF(STUDATA!B1005="","",STUDATA!B1005)</f>
        <v/>
      </c>
      <c r="C395" s="136" t="str">
        <f>IF(STUDATA!E1005="","",STUDATA!E1005)</f>
        <v/>
      </c>
      <c r="D395" s="136" t="str">
        <f>IF(STUDATA!F1005="","",STUDATA!F1005)</f>
        <v/>
      </c>
      <c r="E395" s="136" t="str">
        <f>IF(STUDATA!G1005="","",STUDATA!G1005)</f>
        <v/>
      </c>
      <c r="F395" s="136" t="str">
        <f>IF(STUDATA!C1005="","",STUDATA!C1005)</f>
        <v/>
      </c>
      <c r="G395" s="137"/>
      <c r="H395" s="137"/>
      <c r="I395" s="137"/>
      <c r="J395" s="137"/>
      <c r="K395" s="137"/>
      <c r="L395" s="137"/>
      <c r="M395" s="137"/>
      <c r="N395" s="137"/>
      <c r="O395" s="137"/>
      <c r="P395" s="137"/>
      <c r="Q395" s="137"/>
      <c r="R395" s="137"/>
      <c r="S395" s="137"/>
      <c r="T395" s="61"/>
      <c r="U395" s="62"/>
      <c r="V395" s="63"/>
      <c r="W395" s="63"/>
      <c r="X395" s="63"/>
      <c r="Y395" s="63"/>
      <c r="Z395" s="63"/>
      <c r="AA395" s="63"/>
      <c r="AB395" s="63"/>
      <c r="AC395" s="63"/>
      <c r="AD395" s="137"/>
      <c r="AE395" s="137"/>
      <c r="AF395" s="137"/>
      <c r="AG395" s="137"/>
      <c r="AH395" s="137"/>
      <c r="AI395" s="168"/>
      <c r="AJ395" s="175"/>
      <c r="AK395" s="175"/>
      <c r="AL395" s="175"/>
      <c r="AM395" s="175"/>
      <c r="AN395" s="175"/>
      <c r="AO395" s="175"/>
      <c r="AP395" s="175"/>
    </row>
    <row r="396" spans="1:42" ht="15">
      <c r="A396" s="11" t="str">
        <f>IF(F396="","",F396&amp;"_"&amp;COUNTIF($F$9:F396,F396))</f>
        <v/>
      </c>
      <c r="B396" s="135" t="str">
        <f>IF(STUDATA!B1006="","",STUDATA!B1006)</f>
        <v/>
      </c>
      <c r="C396" s="136" t="str">
        <f>IF(STUDATA!E1006="","",STUDATA!E1006)</f>
        <v/>
      </c>
      <c r="D396" s="136" t="str">
        <f>IF(STUDATA!F1006="","",STUDATA!F1006)</f>
        <v/>
      </c>
      <c r="E396" s="136" t="str">
        <f>IF(STUDATA!G1006="","",STUDATA!G1006)</f>
        <v/>
      </c>
      <c r="F396" s="136" t="str">
        <f>IF(STUDATA!C1006="","",STUDATA!C1006)</f>
        <v/>
      </c>
      <c r="G396" s="137"/>
      <c r="H396" s="137"/>
      <c r="I396" s="137"/>
      <c r="J396" s="137"/>
      <c r="K396" s="137"/>
      <c r="L396" s="137"/>
      <c r="M396" s="137"/>
      <c r="N396" s="137"/>
      <c r="O396" s="137"/>
      <c r="P396" s="137"/>
      <c r="Q396" s="137"/>
      <c r="R396" s="137"/>
      <c r="S396" s="137"/>
      <c r="T396" s="61"/>
      <c r="U396" s="62"/>
      <c r="V396" s="63"/>
      <c r="W396" s="63"/>
      <c r="X396" s="63"/>
      <c r="Y396" s="63"/>
      <c r="Z396" s="63"/>
      <c r="AA396" s="63"/>
      <c r="AB396" s="63"/>
      <c r="AC396" s="63"/>
      <c r="AD396" s="137"/>
      <c r="AE396" s="137"/>
      <c r="AF396" s="137"/>
      <c r="AG396" s="137"/>
      <c r="AH396" s="137"/>
      <c r="AI396" s="168"/>
      <c r="AJ396" s="175"/>
      <c r="AK396" s="175"/>
      <c r="AL396" s="175"/>
      <c r="AM396" s="175"/>
      <c r="AN396" s="175"/>
      <c r="AO396" s="175"/>
      <c r="AP396" s="175"/>
    </row>
    <row r="397" spans="1:42" ht="15">
      <c r="A397" s="11" t="str">
        <f>IF(F397="","",F397&amp;"_"&amp;COUNTIF($F$9:F397,F397))</f>
        <v/>
      </c>
      <c r="B397" s="135" t="str">
        <f>IF(STUDATA!B1007="","",STUDATA!B1007)</f>
        <v/>
      </c>
      <c r="C397" s="136" t="str">
        <f>IF(STUDATA!E1007="","",STUDATA!E1007)</f>
        <v/>
      </c>
      <c r="D397" s="136" t="str">
        <f>IF(STUDATA!F1007="","",STUDATA!F1007)</f>
        <v/>
      </c>
      <c r="E397" s="136" t="str">
        <f>IF(STUDATA!G1007="","",STUDATA!G1007)</f>
        <v/>
      </c>
      <c r="F397" s="136" t="str">
        <f>IF(STUDATA!C1007="","",STUDATA!C1007)</f>
        <v/>
      </c>
      <c r="G397" s="137"/>
      <c r="H397" s="137"/>
      <c r="I397" s="137"/>
      <c r="J397" s="137"/>
      <c r="K397" s="137"/>
      <c r="L397" s="137"/>
      <c r="M397" s="137"/>
      <c r="N397" s="137"/>
      <c r="O397" s="137"/>
      <c r="P397" s="137"/>
      <c r="Q397" s="137"/>
      <c r="R397" s="137"/>
      <c r="S397" s="137"/>
      <c r="T397" s="61"/>
      <c r="U397" s="62"/>
      <c r="V397" s="63"/>
      <c r="W397" s="63"/>
      <c r="X397" s="63"/>
      <c r="Y397" s="63"/>
      <c r="Z397" s="63"/>
      <c r="AA397" s="63"/>
      <c r="AB397" s="63"/>
      <c r="AC397" s="63"/>
      <c r="AD397" s="137"/>
      <c r="AE397" s="137"/>
      <c r="AF397" s="137"/>
      <c r="AG397" s="137"/>
      <c r="AH397" s="137"/>
      <c r="AI397" s="168"/>
      <c r="AJ397" s="175"/>
      <c r="AK397" s="175"/>
      <c r="AL397" s="175"/>
      <c r="AM397" s="175"/>
      <c r="AN397" s="175"/>
      <c r="AO397" s="175"/>
      <c r="AP397" s="175"/>
    </row>
    <row r="398" spans="1:42" ht="15">
      <c r="A398" s="11" t="str">
        <f>IF(F398="","",F398&amp;"_"&amp;COUNTIF($F$9:F398,F398))</f>
        <v/>
      </c>
      <c r="B398" s="135" t="str">
        <f>IF(STUDATA!B1008="","",STUDATA!B1008)</f>
        <v/>
      </c>
      <c r="C398" s="136" t="str">
        <f>IF(STUDATA!E1008="","",STUDATA!E1008)</f>
        <v/>
      </c>
      <c r="D398" s="136" t="str">
        <f>IF(STUDATA!F1008="","",STUDATA!F1008)</f>
        <v/>
      </c>
      <c r="E398" s="136" t="str">
        <f>IF(STUDATA!G1008="","",STUDATA!G1008)</f>
        <v/>
      </c>
      <c r="F398" s="136" t="str">
        <f>IF(STUDATA!C1008="","",STUDATA!C1008)</f>
        <v/>
      </c>
      <c r="G398" s="137"/>
      <c r="H398" s="137"/>
      <c r="I398" s="137"/>
      <c r="J398" s="137"/>
      <c r="K398" s="137"/>
      <c r="L398" s="137"/>
      <c r="M398" s="137"/>
      <c r="N398" s="137"/>
      <c r="O398" s="137"/>
      <c r="P398" s="137"/>
      <c r="Q398" s="137"/>
      <c r="R398" s="137"/>
      <c r="S398" s="137"/>
      <c r="T398" s="61"/>
      <c r="U398" s="62"/>
      <c r="V398" s="63"/>
      <c r="W398" s="63"/>
      <c r="X398" s="63"/>
      <c r="Y398" s="63"/>
      <c r="Z398" s="63"/>
      <c r="AA398" s="63"/>
      <c r="AB398" s="63"/>
      <c r="AC398" s="63"/>
      <c r="AD398" s="137"/>
      <c r="AE398" s="137"/>
      <c r="AF398" s="137"/>
      <c r="AG398" s="137"/>
      <c r="AH398" s="137"/>
      <c r="AI398" s="168"/>
      <c r="AJ398" s="175"/>
      <c r="AK398" s="175"/>
      <c r="AL398" s="175"/>
      <c r="AM398" s="175"/>
      <c r="AN398" s="175"/>
      <c r="AO398" s="175"/>
      <c r="AP398" s="175"/>
    </row>
    <row r="399" spans="1:42" ht="15">
      <c r="A399" s="11" t="str">
        <f>IF(F399="","",F399&amp;"_"&amp;COUNTIF($F$9:F399,F399))</f>
        <v/>
      </c>
      <c r="B399" s="135" t="str">
        <f>IF(STUDATA!B1009="","",STUDATA!B1009)</f>
        <v/>
      </c>
      <c r="C399" s="136" t="str">
        <f>IF(STUDATA!E1009="","",STUDATA!E1009)</f>
        <v/>
      </c>
      <c r="D399" s="136" t="str">
        <f>IF(STUDATA!F1009="","",STUDATA!F1009)</f>
        <v/>
      </c>
      <c r="E399" s="136" t="str">
        <f>IF(STUDATA!G1009="","",STUDATA!G1009)</f>
        <v/>
      </c>
      <c r="F399" s="136" t="str">
        <f>IF(STUDATA!C1009="","",STUDATA!C1009)</f>
        <v/>
      </c>
      <c r="G399" s="137"/>
      <c r="H399" s="137"/>
      <c r="I399" s="137"/>
      <c r="J399" s="137"/>
      <c r="K399" s="137"/>
      <c r="L399" s="137"/>
      <c r="M399" s="137"/>
      <c r="N399" s="137"/>
      <c r="O399" s="137"/>
      <c r="P399" s="137"/>
      <c r="Q399" s="137"/>
      <c r="R399" s="137"/>
      <c r="S399" s="137"/>
      <c r="T399" s="61"/>
      <c r="U399" s="62"/>
      <c r="V399" s="63"/>
      <c r="W399" s="63"/>
      <c r="X399" s="63"/>
      <c r="Y399" s="63"/>
      <c r="Z399" s="63"/>
      <c r="AA399" s="63"/>
      <c r="AB399" s="63"/>
      <c r="AC399" s="63"/>
      <c r="AD399" s="137"/>
      <c r="AE399" s="137"/>
      <c r="AF399" s="137"/>
      <c r="AG399" s="137"/>
      <c r="AH399" s="137"/>
      <c r="AI399" s="168"/>
      <c r="AJ399" s="175"/>
      <c r="AK399" s="175"/>
      <c r="AL399" s="175"/>
      <c r="AM399" s="175"/>
      <c r="AN399" s="175"/>
      <c r="AO399" s="175"/>
      <c r="AP399" s="175"/>
    </row>
    <row r="400" spans="1:42" ht="15">
      <c r="A400" s="11" t="str">
        <f>IF(F400="","",F400&amp;"_"&amp;COUNTIF($F$9:F400,F400))</f>
        <v/>
      </c>
      <c r="B400" s="135" t="str">
        <f>IF(STUDATA!B1010="","",STUDATA!B1010)</f>
        <v/>
      </c>
      <c r="C400" s="136" t="str">
        <f>IF(STUDATA!E1010="","",STUDATA!E1010)</f>
        <v/>
      </c>
      <c r="D400" s="136" t="str">
        <f>IF(STUDATA!F1010="","",STUDATA!F1010)</f>
        <v/>
      </c>
      <c r="E400" s="136" t="str">
        <f>IF(STUDATA!G1010="","",STUDATA!G1010)</f>
        <v/>
      </c>
      <c r="F400" s="136" t="str">
        <f>IF(STUDATA!C1010="","",STUDATA!C1010)</f>
        <v/>
      </c>
      <c r="G400" s="137"/>
      <c r="H400" s="137"/>
      <c r="I400" s="137"/>
      <c r="J400" s="137"/>
      <c r="K400" s="137"/>
      <c r="L400" s="137"/>
      <c r="M400" s="137"/>
      <c r="N400" s="137"/>
      <c r="O400" s="137"/>
      <c r="P400" s="137"/>
      <c r="Q400" s="137"/>
      <c r="R400" s="137"/>
      <c r="S400" s="137"/>
      <c r="T400" s="61"/>
      <c r="U400" s="62"/>
      <c r="V400" s="63"/>
      <c r="W400" s="63"/>
      <c r="X400" s="63"/>
      <c r="Y400" s="63"/>
      <c r="Z400" s="63"/>
      <c r="AA400" s="63"/>
      <c r="AB400" s="63"/>
      <c r="AC400" s="63"/>
      <c r="AD400" s="137"/>
      <c r="AE400" s="137"/>
      <c r="AF400" s="137"/>
      <c r="AG400" s="137"/>
      <c r="AH400" s="137"/>
      <c r="AI400" s="168"/>
      <c r="AJ400" s="175"/>
      <c r="AK400" s="175"/>
      <c r="AL400" s="175"/>
      <c r="AM400" s="175"/>
      <c r="AN400" s="175"/>
      <c r="AO400" s="175"/>
      <c r="AP400" s="175"/>
    </row>
    <row r="401" spans="1:42" ht="15">
      <c r="A401" s="11" t="str">
        <f>IF(F401="","",F401&amp;"_"&amp;COUNTIF($F$9:F401,F401))</f>
        <v/>
      </c>
      <c r="B401" s="135" t="str">
        <f>IF(STUDATA!B1011="","",STUDATA!B1011)</f>
        <v/>
      </c>
      <c r="C401" s="136" t="str">
        <f>IF(STUDATA!E1011="","",STUDATA!E1011)</f>
        <v/>
      </c>
      <c r="D401" s="136" t="str">
        <f>IF(STUDATA!F1011="","",STUDATA!F1011)</f>
        <v/>
      </c>
      <c r="E401" s="136" t="str">
        <f>IF(STUDATA!G1011="","",STUDATA!G1011)</f>
        <v/>
      </c>
      <c r="F401" s="136" t="str">
        <f>IF(STUDATA!C1011="","",STUDATA!C1011)</f>
        <v/>
      </c>
      <c r="G401" s="137"/>
      <c r="H401" s="137"/>
      <c r="I401" s="137"/>
      <c r="J401" s="137"/>
      <c r="K401" s="137"/>
      <c r="L401" s="137"/>
      <c r="M401" s="137"/>
      <c r="N401" s="137"/>
      <c r="O401" s="137"/>
      <c r="P401" s="137"/>
      <c r="Q401" s="137"/>
      <c r="R401" s="137"/>
      <c r="S401" s="137"/>
      <c r="T401" s="61"/>
      <c r="U401" s="62"/>
      <c r="V401" s="63"/>
      <c r="W401" s="63"/>
      <c r="X401" s="63"/>
      <c r="Y401" s="63"/>
      <c r="Z401" s="63"/>
      <c r="AA401" s="63"/>
      <c r="AB401" s="63"/>
      <c r="AC401" s="63"/>
      <c r="AD401" s="137"/>
      <c r="AE401" s="137"/>
      <c r="AF401" s="137"/>
      <c r="AG401" s="137"/>
      <c r="AH401" s="137"/>
      <c r="AI401" s="168"/>
      <c r="AJ401" s="175"/>
      <c r="AK401" s="175"/>
      <c r="AL401" s="175"/>
      <c r="AM401" s="175"/>
      <c r="AN401" s="175"/>
      <c r="AO401" s="175"/>
      <c r="AP401" s="175"/>
    </row>
    <row r="402" spans="1:42" ht="15">
      <c r="A402" s="11" t="str">
        <f>IF(F402="","",F402&amp;"_"&amp;COUNTIF($F$9:F402,F402))</f>
        <v/>
      </c>
      <c r="B402" s="135" t="str">
        <f>IF(STUDATA!B1012="","",STUDATA!B1012)</f>
        <v/>
      </c>
      <c r="C402" s="136" t="str">
        <f>IF(STUDATA!E1012="","",STUDATA!E1012)</f>
        <v/>
      </c>
      <c r="D402" s="136" t="str">
        <f>IF(STUDATA!F1012="","",STUDATA!F1012)</f>
        <v/>
      </c>
      <c r="E402" s="136" t="str">
        <f>IF(STUDATA!G1012="","",STUDATA!G1012)</f>
        <v/>
      </c>
      <c r="F402" s="136" t="str">
        <f>IF(STUDATA!C1012="","",STUDATA!C1012)</f>
        <v/>
      </c>
      <c r="G402" s="137"/>
      <c r="H402" s="137"/>
      <c r="I402" s="137"/>
      <c r="J402" s="137"/>
      <c r="K402" s="137"/>
      <c r="L402" s="137"/>
      <c r="M402" s="137"/>
      <c r="N402" s="137"/>
      <c r="O402" s="137"/>
      <c r="P402" s="137"/>
      <c r="Q402" s="137"/>
      <c r="R402" s="137"/>
      <c r="S402" s="137"/>
      <c r="T402" s="61"/>
      <c r="U402" s="62"/>
      <c r="V402" s="63"/>
      <c r="W402" s="63"/>
      <c r="X402" s="63"/>
      <c r="Y402" s="63"/>
      <c r="Z402" s="63"/>
      <c r="AA402" s="63"/>
      <c r="AB402" s="63"/>
      <c r="AC402" s="63"/>
      <c r="AD402" s="137"/>
      <c r="AE402" s="137"/>
      <c r="AF402" s="137"/>
      <c r="AG402" s="137"/>
      <c r="AH402" s="137"/>
      <c r="AI402" s="168"/>
      <c r="AJ402" s="175"/>
      <c r="AK402" s="175"/>
      <c r="AL402" s="175"/>
      <c r="AM402" s="175"/>
      <c r="AN402" s="175"/>
      <c r="AO402" s="175"/>
      <c r="AP402" s="175"/>
    </row>
    <row r="403" spans="1:42" ht="15">
      <c r="A403" s="11" t="str">
        <f>IF(F403="","",F403&amp;"_"&amp;COUNTIF($F$9:F403,F403))</f>
        <v/>
      </c>
      <c r="B403" s="135" t="str">
        <f>IF(STUDATA!B1013="","",STUDATA!B1013)</f>
        <v/>
      </c>
      <c r="C403" s="136" t="str">
        <f>IF(STUDATA!E1013="","",STUDATA!E1013)</f>
        <v/>
      </c>
      <c r="D403" s="136" t="str">
        <f>IF(STUDATA!F1013="","",STUDATA!F1013)</f>
        <v/>
      </c>
      <c r="E403" s="136" t="str">
        <f>IF(STUDATA!G1013="","",STUDATA!G1013)</f>
        <v/>
      </c>
      <c r="F403" s="136" t="str">
        <f>IF(STUDATA!C1013="","",STUDATA!C1013)</f>
        <v/>
      </c>
      <c r="G403" s="137"/>
      <c r="H403" s="137"/>
      <c r="I403" s="137"/>
      <c r="J403" s="137"/>
      <c r="K403" s="137"/>
      <c r="L403" s="137"/>
      <c r="M403" s="137"/>
      <c r="N403" s="137"/>
      <c r="O403" s="137"/>
      <c r="P403" s="137"/>
      <c r="Q403" s="137"/>
      <c r="R403" s="137"/>
      <c r="S403" s="137"/>
      <c r="T403" s="61"/>
      <c r="U403" s="62"/>
      <c r="V403" s="63"/>
      <c r="W403" s="63"/>
      <c r="X403" s="63"/>
      <c r="Y403" s="63"/>
      <c r="Z403" s="63"/>
      <c r="AA403" s="63"/>
      <c r="AB403" s="63"/>
      <c r="AC403" s="63"/>
      <c r="AD403" s="137"/>
      <c r="AE403" s="137"/>
      <c r="AF403" s="137"/>
      <c r="AG403" s="137"/>
      <c r="AH403" s="137"/>
      <c r="AI403" s="168"/>
      <c r="AJ403" s="175"/>
      <c r="AK403" s="175"/>
      <c r="AL403" s="175"/>
      <c r="AM403" s="175"/>
      <c r="AN403" s="175"/>
      <c r="AO403" s="175"/>
      <c r="AP403" s="175"/>
    </row>
    <row r="404" spans="1:42" ht="15">
      <c r="A404" s="11" t="str">
        <f>IF(F404="","",F404&amp;"_"&amp;COUNTIF($F$9:F404,F404))</f>
        <v/>
      </c>
      <c r="B404" s="135" t="str">
        <f>IF(STUDATA!B1014="","",STUDATA!B1014)</f>
        <v/>
      </c>
      <c r="C404" s="136" t="str">
        <f>IF(STUDATA!E1014="","",STUDATA!E1014)</f>
        <v/>
      </c>
      <c r="D404" s="136" t="str">
        <f>IF(STUDATA!F1014="","",STUDATA!F1014)</f>
        <v/>
      </c>
      <c r="E404" s="136" t="str">
        <f>IF(STUDATA!G1014="","",STUDATA!G1014)</f>
        <v/>
      </c>
      <c r="F404" s="136" t="str">
        <f>IF(STUDATA!C1014="","",STUDATA!C1014)</f>
        <v/>
      </c>
      <c r="G404" s="137"/>
      <c r="H404" s="137"/>
      <c r="I404" s="137"/>
      <c r="J404" s="137"/>
      <c r="K404" s="137"/>
      <c r="L404" s="137"/>
      <c r="M404" s="137"/>
      <c r="N404" s="137"/>
      <c r="O404" s="137"/>
      <c r="P404" s="137"/>
      <c r="Q404" s="137"/>
      <c r="R404" s="137"/>
      <c r="S404" s="137"/>
      <c r="T404" s="61"/>
      <c r="U404" s="62"/>
      <c r="V404" s="63"/>
      <c r="W404" s="63"/>
      <c r="X404" s="63"/>
      <c r="Y404" s="63"/>
      <c r="Z404" s="63"/>
      <c r="AA404" s="63"/>
      <c r="AB404" s="63"/>
      <c r="AC404" s="63"/>
      <c r="AD404" s="137"/>
      <c r="AE404" s="137"/>
      <c r="AF404" s="137"/>
      <c r="AG404" s="137"/>
      <c r="AH404" s="137"/>
      <c r="AI404" s="168"/>
      <c r="AJ404" s="175"/>
      <c r="AK404" s="175"/>
      <c r="AL404" s="175"/>
      <c r="AM404" s="175"/>
      <c r="AN404" s="175"/>
      <c r="AO404" s="175"/>
      <c r="AP404" s="175"/>
    </row>
    <row r="405" spans="1:42" ht="15">
      <c r="A405" s="11" t="str">
        <f>IF(F405="","",F405&amp;"_"&amp;COUNTIF($F$9:F405,F405))</f>
        <v/>
      </c>
      <c r="B405" s="135" t="str">
        <f>IF(STUDATA!B1015="","",STUDATA!B1015)</f>
        <v/>
      </c>
      <c r="C405" s="136" t="str">
        <f>IF(STUDATA!E1015="","",STUDATA!E1015)</f>
        <v/>
      </c>
      <c r="D405" s="136" t="str">
        <f>IF(STUDATA!F1015="","",STUDATA!F1015)</f>
        <v/>
      </c>
      <c r="E405" s="136" t="str">
        <f>IF(STUDATA!G1015="","",STUDATA!G1015)</f>
        <v/>
      </c>
      <c r="F405" s="136" t="str">
        <f>IF(STUDATA!C1015="","",STUDATA!C1015)</f>
        <v/>
      </c>
      <c r="G405" s="137"/>
      <c r="H405" s="137"/>
      <c r="I405" s="137"/>
      <c r="J405" s="137"/>
      <c r="K405" s="137"/>
      <c r="L405" s="137"/>
      <c r="M405" s="137"/>
      <c r="N405" s="137"/>
      <c r="O405" s="137"/>
      <c r="P405" s="137"/>
      <c r="Q405" s="137"/>
      <c r="R405" s="137"/>
      <c r="S405" s="137"/>
      <c r="T405" s="61"/>
      <c r="U405" s="62"/>
      <c r="V405" s="63"/>
      <c r="W405" s="63"/>
      <c r="X405" s="63"/>
      <c r="Y405" s="63"/>
      <c r="Z405" s="63"/>
      <c r="AA405" s="63"/>
      <c r="AB405" s="63"/>
      <c r="AC405" s="63"/>
      <c r="AD405" s="137"/>
      <c r="AE405" s="137"/>
      <c r="AF405" s="137"/>
      <c r="AG405" s="137"/>
      <c r="AH405" s="137"/>
      <c r="AI405" s="168"/>
      <c r="AJ405" s="175"/>
      <c r="AK405" s="175"/>
      <c r="AL405" s="175"/>
      <c r="AM405" s="175"/>
      <c r="AN405" s="175"/>
      <c r="AO405" s="175"/>
      <c r="AP405" s="175"/>
    </row>
    <row r="406" spans="1:42" ht="15">
      <c r="A406" s="11" t="str">
        <f>IF(F406="","",F406&amp;"_"&amp;COUNTIF($F$9:F406,F406))</f>
        <v/>
      </c>
      <c r="B406" s="135" t="str">
        <f>IF(STUDATA!B1016="","",STUDATA!B1016)</f>
        <v/>
      </c>
      <c r="C406" s="136" t="str">
        <f>IF(STUDATA!E1016="","",STUDATA!E1016)</f>
        <v/>
      </c>
      <c r="D406" s="136" t="str">
        <f>IF(STUDATA!F1016="","",STUDATA!F1016)</f>
        <v/>
      </c>
      <c r="E406" s="136" t="str">
        <f>IF(STUDATA!G1016="","",STUDATA!G1016)</f>
        <v/>
      </c>
      <c r="F406" s="136" t="str">
        <f>IF(STUDATA!C1016="","",STUDATA!C1016)</f>
        <v/>
      </c>
      <c r="G406" s="137"/>
      <c r="H406" s="137"/>
      <c r="I406" s="137"/>
      <c r="J406" s="137"/>
      <c r="K406" s="137"/>
      <c r="L406" s="137"/>
      <c r="M406" s="137"/>
      <c r="N406" s="137"/>
      <c r="O406" s="137"/>
      <c r="P406" s="137"/>
      <c r="Q406" s="137"/>
      <c r="R406" s="137"/>
      <c r="S406" s="137"/>
      <c r="T406" s="61"/>
      <c r="U406" s="62"/>
      <c r="V406" s="63"/>
      <c r="W406" s="63"/>
      <c r="X406" s="63"/>
      <c r="Y406" s="63"/>
      <c r="Z406" s="63"/>
      <c r="AA406" s="63"/>
      <c r="AB406" s="63"/>
      <c r="AC406" s="63"/>
      <c r="AD406" s="137"/>
      <c r="AE406" s="137"/>
      <c r="AF406" s="137"/>
      <c r="AG406" s="137"/>
      <c r="AH406" s="137"/>
      <c r="AI406" s="168"/>
      <c r="AJ406" s="175"/>
      <c r="AK406" s="175"/>
      <c r="AL406" s="175"/>
      <c r="AM406" s="175"/>
      <c r="AN406" s="175"/>
      <c r="AO406" s="175"/>
      <c r="AP406" s="175"/>
    </row>
    <row r="407" spans="1:42" ht="15">
      <c r="A407" s="11" t="str">
        <f>IF(F407="","",F407&amp;"_"&amp;COUNTIF($F$9:F407,F407))</f>
        <v/>
      </c>
      <c r="B407" s="135" t="str">
        <f>IF(STUDATA!B1017="","",STUDATA!B1017)</f>
        <v/>
      </c>
      <c r="C407" s="136" t="str">
        <f>IF(STUDATA!E1017="","",STUDATA!E1017)</f>
        <v/>
      </c>
      <c r="D407" s="136" t="str">
        <f>IF(STUDATA!F1017="","",STUDATA!F1017)</f>
        <v/>
      </c>
      <c r="E407" s="136" t="str">
        <f>IF(STUDATA!G1017="","",STUDATA!G1017)</f>
        <v/>
      </c>
      <c r="F407" s="136" t="str">
        <f>IF(STUDATA!C1017="","",STUDATA!C1017)</f>
        <v/>
      </c>
      <c r="G407" s="137"/>
      <c r="H407" s="137"/>
      <c r="I407" s="137"/>
      <c r="J407" s="137"/>
      <c r="K407" s="137"/>
      <c r="L407" s="137"/>
      <c r="M407" s="137"/>
      <c r="N407" s="137"/>
      <c r="O407" s="137"/>
      <c r="P407" s="137"/>
      <c r="Q407" s="137"/>
      <c r="R407" s="137"/>
      <c r="S407" s="137"/>
      <c r="T407" s="61"/>
      <c r="U407" s="62"/>
      <c r="V407" s="63"/>
      <c r="W407" s="63"/>
      <c r="X407" s="63"/>
      <c r="Y407" s="63"/>
      <c r="Z407" s="63"/>
      <c r="AA407" s="63"/>
      <c r="AB407" s="63"/>
      <c r="AC407" s="63"/>
      <c r="AD407" s="137"/>
      <c r="AE407" s="137"/>
      <c r="AF407" s="137"/>
      <c r="AG407" s="137"/>
      <c r="AH407" s="137"/>
      <c r="AI407" s="168"/>
      <c r="AJ407" s="175"/>
      <c r="AK407" s="175"/>
      <c r="AL407" s="175"/>
      <c r="AM407" s="175"/>
      <c r="AN407" s="175"/>
      <c r="AO407" s="175"/>
      <c r="AP407" s="175"/>
    </row>
    <row r="408" spans="1:42" ht="15">
      <c r="A408" s="11" t="str">
        <f>IF(F408="","",F408&amp;"_"&amp;COUNTIF($F$9:F408,F408))</f>
        <v/>
      </c>
      <c r="B408" s="135" t="str">
        <f>IF(STUDATA!B1018="","",STUDATA!B1018)</f>
        <v/>
      </c>
      <c r="C408" s="136" t="str">
        <f>IF(STUDATA!E1018="","",STUDATA!E1018)</f>
        <v/>
      </c>
      <c r="D408" s="136" t="str">
        <f>IF(STUDATA!F1018="","",STUDATA!F1018)</f>
        <v/>
      </c>
      <c r="E408" s="136" t="str">
        <f>IF(STUDATA!G1018="","",STUDATA!G1018)</f>
        <v/>
      </c>
      <c r="F408" s="136" t="str">
        <f>IF(STUDATA!C1018="","",STUDATA!C1018)</f>
        <v/>
      </c>
      <c r="G408" s="137"/>
      <c r="H408" s="137"/>
      <c r="I408" s="137"/>
      <c r="J408" s="137"/>
      <c r="K408" s="137"/>
      <c r="L408" s="137"/>
      <c r="M408" s="137"/>
      <c r="N408" s="137"/>
      <c r="O408" s="137"/>
      <c r="P408" s="137"/>
      <c r="Q408" s="137"/>
      <c r="R408" s="137"/>
      <c r="S408" s="137"/>
      <c r="T408" s="61"/>
      <c r="U408" s="62"/>
      <c r="V408" s="63"/>
      <c r="W408" s="63"/>
      <c r="X408" s="63"/>
      <c r="Y408" s="63"/>
      <c r="Z408" s="63"/>
      <c r="AA408" s="63"/>
      <c r="AB408" s="63"/>
      <c r="AC408" s="63"/>
      <c r="AD408" s="137"/>
      <c r="AE408" s="137"/>
      <c r="AF408" s="137"/>
      <c r="AG408" s="137"/>
      <c r="AH408" s="137"/>
      <c r="AI408" s="168"/>
      <c r="AJ408" s="175"/>
      <c r="AK408" s="175"/>
      <c r="AL408" s="175"/>
      <c r="AM408" s="175"/>
      <c r="AN408" s="175"/>
      <c r="AO408" s="175"/>
      <c r="AP408" s="175"/>
    </row>
    <row r="409" spans="1:42" ht="15">
      <c r="A409" s="11" t="str">
        <f>IF(F409="","",F409&amp;"_"&amp;COUNTIF($F$9:F409,F409))</f>
        <v/>
      </c>
      <c r="B409" s="135" t="str">
        <f>IF(STUDATA!B1019="","",STUDATA!B1019)</f>
        <v/>
      </c>
      <c r="C409" s="136" t="str">
        <f>IF(STUDATA!E1019="","",STUDATA!E1019)</f>
        <v/>
      </c>
      <c r="D409" s="136" t="str">
        <f>IF(STUDATA!F1019="","",STUDATA!F1019)</f>
        <v/>
      </c>
      <c r="E409" s="136" t="str">
        <f>IF(STUDATA!G1019="","",STUDATA!G1019)</f>
        <v/>
      </c>
      <c r="F409" s="136" t="str">
        <f>IF(STUDATA!C1019="","",STUDATA!C1019)</f>
        <v/>
      </c>
      <c r="G409" s="137"/>
      <c r="H409" s="137"/>
      <c r="I409" s="137"/>
      <c r="J409" s="137"/>
      <c r="K409" s="137"/>
      <c r="L409" s="137"/>
      <c r="M409" s="137"/>
      <c r="N409" s="137"/>
      <c r="O409" s="137"/>
      <c r="P409" s="137"/>
      <c r="Q409" s="137"/>
      <c r="R409" s="137"/>
      <c r="S409" s="137"/>
      <c r="T409" s="61"/>
      <c r="U409" s="62"/>
      <c r="V409" s="63"/>
      <c r="W409" s="63"/>
      <c r="X409" s="63"/>
      <c r="Y409" s="63"/>
      <c r="Z409" s="63"/>
      <c r="AA409" s="63"/>
      <c r="AB409" s="63"/>
      <c r="AC409" s="63"/>
      <c r="AD409" s="137"/>
      <c r="AE409" s="137"/>
      <c r="AF409" s="137"/>
      <c r="AG409" s="137"/>
      <c r="AH409" s="137"/>
      <c r="AI409" s="168"/>
      <c r="AJ409" s="175"/>
      <c r="AK409" s="175"/>
      <c r="AL409" s="175"/>
      <c r="AM409" s="175"/>
      <c r="AN409" s="175"/>
      <c r="AO409" s="175"/>
      <c r="AP409" s="175"/>
    </row>
    <row r="410" spans="1:42" ht="15">
      <c r="A410" s="11" t="str">
        <f>IF(F410="","",F410&amp;"_"&amp;COUNTIF($F$9:F410,F410))</f>
        <v/>
      </c>
      <c r="B410" s="135" t="str">
        <f>IF(STUDATA!B1020="","",STUDATA!B1020)</f>
        <v/>
      </c>
      <c r="C410" s="136" t="str">
        <f>IF(STUDATA!E1020="","",STUDATA!E1020)</f>
        <v/>
      </c>
      <c r="D410" s="136" t="str">
        <f>IF(STUDATA!F1020="","",STUDATA!F1020)</f>
        <v/>
      </c>
      <c r="E410" s="136" t="str">
        <f>IF(STUDATA!G1020="","",STUDATA!G1020)</f>
        <v/>
      </c>
      <c r="F410" s="136" t="str">
        <f>IF(STUDATA!C1020="","",STUDATA!C1020)</f>
        <v/>
      </c>
      <c r="G410" s="137"/>
      <c r="H410" s="137"/>
      <c r="I410" s="137"/>
      <c r="J410" s="137"/>
      <c r="K410" s="137"/>
      <c r="L410" s="137"/>
      <c r="M410" s="137"/>
      <c r="N410" s="137"/>
      <c r="O410" s="137"/>
      <c r="P410" s="137"/>
      <c r="Q410" s="137"/>
      <c r="R410" s="137"/>
      <c r="S410" s="137"/>
      <c r="T410" s="61"/>
      <c r="U410" s="62"/>
      <c r="V410" s="63"/>
      <c r="W410" s="63"/>
      <c r="X410" s="63"/>
      <c r="Y410" s="63"/>
      <c r="Z410" s="63"/>
      <c r="AA410" s="63"/>
      <c r="AB410" s="63"/>
      <c r="AC410" s="63"/>
      <c r="AD410" s="137"/>
      <c r="AE410" s="137"/>
      <c r="AF410" s="137"/>
      <c r="AG410" s="137"/>
      <c r="AH410" s="137"/>
      <c r="AI410" s="168"/>
      <c r="AJ410" s="175"/>
      <c r="AK410" s="175"/>
      <c r="AL410" s="175"/>
      <c r="AM410" s="175"/>
      <c r="AN410" s="175"/>
      <c r="AO410" s="175"/>
      <c r="AP410" s="175"/>
    </row>
    <row r="411" spans="1:42" ht="15">
      <c r="A411" s="11" t="str">
        <f>IF(F411="","",F411&amp;"_"&amp;COUNTIF($F$9:F411,F411))</f>
        <v/>
      </c>
      <c r="B411" s="135" t="str">
        <f>IF(STUDATA!B1021="","",STUDATA!B1021)</f>
        <v/>
      </c>
      <c r="C411" s="136" t="str">
        <f>IF(STUDATA!E1021="","",STUDATA!E1021)</f>
        <v/>
      </c>
      <c r="D411" s="136" t="str">
        <f>IF(STUDATA!F1021="","",STUDATA!F1021)</f>
        <v/>
      </c>
      <c r="E411" s="136" t="str">
        <f>IF(STUDATA!G1021="","",STUDATA!G1021)</f>
        <v/>
      </c>
      <c r="F411" s="136" t="str">
        <f>IF(STUDATA!C1021="","",STUDATA!C1021)</f>
        <v/>
      </c>
      <c r="G411" s="137"/>
      <c r="H411" s="137"/>
      <c r="I411" s="137"/>
      <c r="J411" s="137"/>
      <c r="K411" s="137"/>
      <c r="L411" s="137"/>
      <c r="M411" s="137"/>
      <c r="N411" s="137"/>
      <c r="O411" s="137"/>
      <c r="P411" s="137"/>
      <c r="Q411" s="137"/>
      <c r="R411" s="137"/>
      <c r="S411" s="137"/>
      <c r="T411" s="61"/>
      <c r="U411" s="62"/>
      <c r="V411" s="63"/>
      <c r="W411" s="63"/>
      <c r="X411" s="63"/>
      <c r="Y411" s="63"/>
      <c r="Z411" s="63"/>
      <c r="AA411" s="63"/>
      <c r="AB411" s="63"/>
      <c r="AC411" s="63"/>
      <c r="AD411" s="137"/>
      <c r="AE411" s="137"/>
      <c r="AF411" s="137"/>
      <c r="AG411" s="137"/>
      <c r="AH411" s="137"/>
      <c r="AI411" s="168"/>
      <c r="AJ411" s="175"/>
      <c r="AK411" s="175"/>
      <c r="AL411" s="175"/>
      <c r="AM411" s="175"/>
      <c r="AN411" s="175"/>
      <c r="AO411" s="175"/>
      <c r="AP411" s="175"/>
    </row>
    <row r="412" spans="1:42" ht="15">
      <c r="A412" s="11" t="str">
        <f>IF(F412="","",F412&amp;"_"&amp;COUNTIF($F$9:F412,F412))</f>
        <v/>
      </c>
      <c r="B412" s="135" t="str">
        <f>IF(STUDATA!B1022="","",STUDATA!B1022)</f>
        <v/>
      </c>
      <c r="C412" s="136" t="str">
        <f>IF(STUDATA!E1022="","",STUDATA!E1022)</f>
        <v/>
      </c>
      <c r="D412" s="136" t="str">
        <f>IF(STUDATA!F1022="","",STUDATA!F1022)</f>
        <v/>
      </c>
      <c r="E412" s="136" t="str">
        <f>IF(STUDATA!G1022="","",STUDATA!G1022)</f>
        <v/>
      </c>
      <c r="F412" s="136" t="str">
        <f>IF(STUDATA!C1022="","",STUDATA!C1022)</f>
        <v/>
      </c>
      <c r="G412" s="137"/>
      <c r="H412" s="137"/>
      <c r="I412" s="137"/>
      <c r="J412" s="137"/>
      <c r="K412" s="137"/>
      <c r="L412" s="137"/>
      <c r="M412" s="137"/>
      <c r="N412" s="137"/>
      <c r="O412" s="137"/>
      <c r="P412" s="137"/>
      <c r="Q412" s="137"/>
      <c r="R412" s="137"/>
      <c r="S412" s="137"/>
      <c r="T412" s="61"/>
      <c r="U412" s="62"/>
      <c r="V412" s="63"/>
      <c r="W412" s="63"/>
      <c r="X412" s="63"/>
      <c r="Y412" s="63"/>
      <c r="Z412" s="63"/>
      <c r="AA412" s="63"/>
      <c r="AB412" s="63"/>
      <c r="AC412" s="63"/>
      <c r="AD412" s="137"/>
      <c r="AE412" s="137"/>
      <c r="AF412" s="137"/>
      <c r="AG412" s="137"/>
      <c r="AH412" s="137"/>
      <c r="AI412" s="168"/>
      <c r="AJ412" s="175"/>
      <c r="AK412" s="175"/>
      <c r="AL412" s="175"/>
      <c r="AM412" s="175"/>
      <c r="AN412" s="175"/>
      <c r="AO412" s="175"/>
      <c r="AP412" s="175"/>
    </row>
    <row r="413" spans="1:42" ht="15">
      <c r="A413" s="11" t="str">
        <f>IF(F413="","",F413&amp;"_"&amp;COUNTIF($F$9:F413,F413))</f>
        <v/>
      </c>
      <c r="B413" s="135" t="str">
        <f>IF(STUDATA!B1023="","",STUDATA!B1023)</f>
        <v/>
      </c>
      <c r="C413" s="136" t="str">
        <f>IF(STUDATA!E1023="","",STUDATA!E1023)</f>
        <v/>
      </c>
      <c r="D413" s="136" t="str">
        <f>IF(STUDATA!F1023="","",STUDATA!F1023)</f>
        <v/>
      </c>
      <c r="E413" s="136" t="str">
        <f>IF(STUDATA!G1023="","",STUDATA!G1023)</f>
        <v/>
      </c>
      <c r="F413" s="136" t="str">
        <f>IF(STUDATA!C1023="","",STUDATA!C1023)</f>
        <v/>
      </c>
      <c r="G413" s="137"/>
      <c r="H413" s="137"/>
      <c r="I413" s="137"/>
      <c r="J413" s="137"/>
      <c r="K413" s="137"/>
      <c r="L413" s="137"/>
      <c r="M413" s="137"/>
      <c r="N413" s="137"/>
      <c r="O413" s="137"/>
      <c r="P413" s="137"/>
      <c r="Q413" s="137"/>
      <c r="R413" s="137"/>
      <c r="S413" s="137"/>
      <c r="T413" s="61"/>
      <c r="U413" s="62"/>
      <c r="V413" s="63"/>
      <c r="W413" s="63"/>
      <c r="X413" s="63"/>
      <c r="Y413" s="63"/>
      <c r="Z413" s="63"/>
      <c r="AA413" s="63"/>
      <c r="AB413" s="63"/>
      <c r="AC413" s="63"/>
      <c r="AD413" s="137"/>
      <c r="AE413" s="137"/>
      <c r="AF413" s="137"/>
      <c r="AG413" s="137"/>
      <c r="AH413" s="137"/>
      <c r="AI413" s="168"/>
      <c r="AJ413" s="175"/>
      <c r="AK413" s="175"/>
      <c r="AL413" s="175"/>
      <c r="AM413" s="175"/>
      <c r="AN413" s="175"/>
      <c r="AO413" s="175"/>
      <c r="AP413" s="175"/>
    </row>
    <row r="414" spans="1:42" ht="15">
      <c r="A414" s="11" t="str">
        <f>IF(F414="","",F414&amp;"_"&amp;COUNTIF($F$9:F414,F414))</f>
        <v/>
      </c>
      <c r="B414" s="135" t="str">
        <f>IF(STUDATA!B1024="","",STUDATA!B1024)</f>
        <v/>
      </c>
      <c r="C414" s="136" t="str">
        <f>IF(STUDATA!E1024="","",STUDATA!E1024)</f>
        <v/>
      </c>
      <c r="D414" s="136" t="str">
        <f>IF(STUDATA!F1024="","",STUDATA!F1024)</f>
        <v/>
      </c>
      <c r="E414" s="136" t="str">
        <f>IF(STUDATA!G1024="","",STUDATA!G1024)</f>
        <v/>
      </c>
      <c r="F414" s="136" t="str">
        <f>IF(STUDATA!C1024="","",STUDATA!C1024)</f>
        <v/>
      </c>
      <c r="G414" s="137"/>
      <c r="H414" s="137"/>
      <c r="I414" s="137"/>
      <c r="J414" s="137"/>
      <c r="K414" s="137"/>
      <c r="L414" s="137"/>
      <c r="M414" s="137"/>
      <c r="N414" s="137"/>
      <c r="O414" s="137"/>
      <c r="P414" s="137"/>
      <c r="Q414" s="137"/>
      <c r="R414" s="137"/>
      <c r="S414" s="137"/>
      <c r="T414" s="61"/>
      <c r="U414" s="62"/>
      <c r="V414" s="63"/>
      <c r="W414" s="63"/>
      <c r="X414" s="63"/>
      <c r="Y414" s="63"/>
      <c r="Z414" s="63"/>
      <c r="AA414" s="63"/>
      <c r="AB414" s="63"/>
      <c r="AC414" s="63"/>
      <c r="AD414" s="137"/>
      <c r="AE414" s="137"/>
      <c r="AF414" s="137"/>
      <c r="AG414" s="137"/>
      <c r="AH414" s="137"/>
      <c r="AI414" s="168"/>
      <c r="AJ414" s="175"/>
      <c r="AK414" s="175"/>
      <c r="AL414" s="175"/>
      <c r="AM414" s="175"/>
      <c r="AN414" s="175"/>
      <c r="AO414" s="175"/>
      <c r="AP414" s="175"/>
    </row>
    <row r="415" spans="1:42" ht="15">
      <c r="A415" s="11" t="str">
        <f>IF(F415="","",F415&amp;"_"&amp;COUNTIF($F$9:F415,F415))</f>
        <v/>
      </c>
      <c r="B415" s="135" t="str">
        <f>IF(STUDATA!B1025="","",STUDATA!B1025)</f>
        <v/>
      </c>
      <c r="C415" s="136" t="str">
        <f>IF(STUDATA!E1025="","",STUDATA!E1025)</f>
        <v/>
      </c>
      <c r="D415" s="136" t="str">
        <f>IF(STUDATA!F1025="","",STUDATA!F1025)</f>
        <v/>
      </c>
      <c r="E415" s="136" t="str">
        <f>IF(STUDATA!G1025="","",STUDATA!G1025)</f>
        <v/>
      </c>
      <c r="F415" s="136" t="str">
        <f>IF(STUDATA!C1025="","",STUDATA!C1025)</f>
        <v/>
      </c>
      <c r="G415" s="137"/>
      <c r="H415" s="137"/>
      <c r="I415" s="137"/>
      <c r="J415" s="137"/>
      <c r="K415" s="137"/>
      <c r="L415" s="137"/>
      <c r="M415" s="137"/>
      <c r="N415" s="137"/>
      <c r="O415" s="137"/>
      <c r="P415" s="137"/>
      <c r="Q415" s="137"/>
      <c r="R415" s="137"/>
      <c r="S415" s="137"/>
      <c r="T415" s="61"/>
      <c r="U415" s="62"/>
      <c r="V415" s="63"/>
      <c r="W415" s="63"/>
      <c r="X415" s="63"/>
      <c r="Y415" s="63"/>
      <c r="Z415" s="63"/>
      <c r="AA415" s="63"/>
      <c r="AB415" s="63"/>
      <c r="AC415" s="63"/>
      <c r="AD415" s="137"/>
      <c r="AE415" s="137"/>
      <c r="AF415" s="137"/>
      <c r="AG415" s="137"/>
      <c r="AH415" s="137"/>
      <c r="AI415" s="168"/>
      <c r="AJ415" s="175"/>
      <c r="AK415" s="175"/>
      <c r="AL415" s="175"/>
      <c r="AM415" s="175"/>
      <c r="AN415" s="175"/>
      <c r="AO415" s="175"/>
      <c r="AP415" s="175"/>
    </row>
    <row r="416" spans="1:42" ht="15">
      <c r="A416" s="11" t="str">
        <f>IF(F416="","",F416&amp;"_"&amp;COUNTIF($F$9:F416,F416))</f>
        <v/>
      </c>
      <c r="B416" s="135" t="str">
        <f>IF(STUDATA!B1026="","",STUDATA!B1026)</f>
        <v/>
      </c>
      <c r="C416" s="136" t="str">
        <f>IF(STUDATA!E1026="","",STUDATA!E1026)</f>
        <v/>
      </c>
      <c r="D416" s="136" t="str">
        <f>IF(STUDATA!F1026="","",STUDATA!F1026)</f>
        <v/>
      </c>
      <c r="E416" s="136" t="str">
        <f>IF(STUDATA!G1026="","",STUDATA!G1026)</f>
        <v/>
      </c>
      <c r="F416" s="136" t="str">
        <f>IF(STUDATA!C1026="","",STUDATA!C1026)</f>
        <v/>
      </c>
      <c r="G416" s="137"/>
      <c r="H416" s="137"/>
      <c r="I416" s="137"/>
      <c r="J416" s="137"/>
      <c r="K416" s="137"/>
      <c r="L416" s="137"/>
      <c r="M416" s="137"/>
      <c r="N416" s="137"/>
      <c r="O416" s="137"/>
      <c r="P416" s="137"/>
      <c r="Q416" s="137"/>
      <c r="R416" s="137"/>
      <c r="S416" s="137"/>
      <c r="T416" s="61"/>
      <c r="U416" s="62"/>
      <c r="V416" s="63"/>
      <c r="W416" s="63"/>
      <c r="X416" s="63"/>
      <c r="Y416" s="63"/>
      <c r="Z416" s="63"/>
      <c r="AA416" s="63"/>
      <c r="AB416" s="63"/>
      <c r="AC416" s="63"/>
      <c r="AD416" s="137"/>
      <c r="AE416" s="137"/>
      <c r="AF416" s="137"/>
      <c r="AG416" s="137"/>
      <c r="AH416" s="137"/>
      <c r="AI416" s="168"/>
      <c r="AJ416" s="175"/>
      <c r="AK416" s="175"/>
      <c r="AL416" s="175"/>
      <c r="AM416" s="175"/>
      <c r="AN416" s="175"/>
      <c r="AO416" s="175"/>
      <c r="AP416" s="175"/>
    </row>
    <row r="417" spans="1:42" ht="15">
      <c r="A417" s="11" t="str">
        <f>IF(F417="","",F417&amp;"_"&amp;COUNTIF($F$9:F417,F417))</f>
        <v/>
      </c>
      <c r="B417" s="135" t="str">
        <f>IF(STUDATA!B1027="","",STUDATA!B1027)</f>
        <v/>
      </c>
      <c r="C417" s="136" t="str">
        <f>IF(STUDATA!E1027="","",STUDATA!E1027)</f>
        <v/>
      </c>
      <c r="D417" s="136" t="str">
        <f>IF(STUDATA!F1027="","",STUDATA!F1027)</f>
        <v/>
      </c>
      <c r="E417" s="136" t="str">
        <f>IF(STUDATA!G1027="","",STUDATA!G1027)</f>
        <v/>
      </c>
      <c r="F417" s="136" t="str">
        <f>IF(STUDATA!C1027="","",STUDATA!C1027)</f>
        <v/>
      </c>
      <c r="G417" s="137"/>
      <c r="H417" s="137"/>
      <c r="I417" s="137"/>
      <c r="J417" s="137"/>
      <c r="K417" s="137"/>
      <c r="L417" s="137"/>
      <c r="M417" s="137"/>
      <c r="N417" s="137"/>
      <c r="O417" s="137"/>
      <c r="P417" s="137"/>
      <c r="Q417" s="137"/>
      <c r="R417" s="137"/>
      <c r="S417" s="137"/>
      <c r="T417" s="61"/>
      <c r="U417" s="62"/>
      <c r="V417" s="63"/>
      <c r="W417" s="63"/>
      <c r="X417" s="63"/>
      <c r="Y417" s="63"/>
      <c r="Z417" s="63"/>
      <c r="AA417" s="63"/>
      <c r="AB417" s="63"/>
      <c r="AC417" s="63"/>
      <c r="AD417" s="137"/>
      <c r="AE417" s="137"/>
      <c r="AF417" s="137"/>
      <c r="AG417" s="137"/>
      <c r="AH417" s="137"/>
      <c r="AI417" s="168"/>
      <c r="AJ417" s="175"/>
      <c r="AK417" s="175"/>
      <c r="AL417" s="175"/>
      <c r="AM417" s="175"/>
      <c r="AN417" s="175"/>
      <c r="AO417" s="175"/>
      <c r="AP417" s="175"/>
    </row>
    <row r="418" spans="1:42" ht="15">
      <c r="A418" s="11" t="str">
        <f>IF(F418="","",F418&amp;"_"&amp;COUNTIF($F$9:F418,F418))</f>
        <v/>
      </c>
      <c r="B418" s="135" t="str">
        <f>IF(STUDATA!B1028="","",STUDATA!B1028)</f>
        <v/>
      </c>
      <c r="C418" s="136" t="str">
        <f>IF(STUDATA!E1028="","",STUDATA!E1028)</f>
        <v/>
      </c>
      <c r="D418" s="136" t="str">
        <f>IF(STUDATA!F1028="","",STUDATA!F1028)</f>
        <v/>
      </c>
      <c r="E418" s="136" t="str">
        <f>IF(STUDATA!G1028="","",STUDATA!G1028)</f>
        <v/>
      </c>
      <c r="F418" s="136" t="str">
        <f>IF(STUDATA!C1028="","",STUDATA!C1028)</f>
        <v/>
      </c>
      <c r="G418" s="137"/>
      <c r="H418" s="137"/>
      <c r="I418" s="137"/>
      <c r="J418" s="137"/>
      <c r="K418" s="137"/>
      <c r="L418" s="137"/>
      <c r="M418" s="137"/>
      <c r="N418" s="137"/>
      <c r="O418" s="137"/>
      <c r="P418" s="137"/>
      <c r="Q418" s="137"/>
      <c r="R418" s="137"/>
      <c r="S418" s="137"/>
      <c r="T418" s="61"/>
      <c r="U418" s="62"/>
      <c r="V418" s="63"/>
      <c r="W418" s="63"/>
      <c r="X418" s="63"/>
      <c r="Y418" s="63"/>
      <c r="Z418" s="63"/>
      <c r="AA418" s="63"/>
      <c r="AB418" s="63"/>
      <c r="AC418" s="63"/>
      <c r="AD418" s="137"/>
      <c r="AE418" s="137"/>
      <c r="AF418" s="137"/>
      <c r="AG418" s="137"/>
      <c r="AH418" s="137"/>
      <c r="AI418" s="168"/>
      <c r="AJ418" s="175"/>
      <c r="AK418" s="175"/>
      <c r="AL418" s="175"/>
      <c r="AM418" s="175"/>
      <c r="AN418" s="175"/>
      <c r="AO418" s="175"/>
      <c r="AP418" s="175"/>
    </row>
    <row r="419" spans="1:42" ht="15">
      <c r="A419" s="11" t="str">
        <f>IF(F419="","",F419&amp;"_"&amp;COUNTIF($F$9:F419,F419))</f>
        <v/>
      </c>
      <c r="B419" s="135" t="str">
        <f>IF(STUDATA!B1029="","",STUDATA!B1029)</f>
        <v/>
      </c>
      <c r="C419" s="136" t="str">
        <f>IF(STUDATA!E1029="","",STUDATA!E1029)</f>
        <v/>
      </c>
      <c r="D419" s="136" t="str">
        <f>IF(STUDATA!F1029="","",STUDATA!F1029)</f>
        <v/>
      </c>
      <c r="E419" s="136" t="str">
        <f>IF(STUDATA!G1029="","",STUDATA!G1029)</f>
        <v/>
      </c>
      <c r="F419" s="136" t="str">
        <f>IF(STUDATA!C1029="","",STUDATA!C1029)</f>
        <v/>
      </c>
      <c r="G419" s="137"/>
      <c r="H419" s="137"/>
      <c r="I419" s="137"/>
      <c r="J419" s="137"/>
      <c r="K419" s="137"/>
      <c r="L419" s="137"/>
      <c r="M419" s="137"/>
      <c r="N419" s="137"/>
      <c r="O419" s="137"/>
      <c r="P419" s="137"/>
      <c r="Q419" s="137"/>
      <c r="R419" s="137"/>
      <c r="S419" s="137"/>
      <c r="T419" s="61"/>
      <c r="U419" s="62"/>
      <c r="V419" s="63"/>
      <c r="W419" s="63"/>
      <c r="X419" s="63"/>
      <c r="Y419" s="63"/>
      <c r="Z419" s="63"/>
      <c r="AA419" s="63"/>
      <c r="AB419" s="63"/>
      <c r="AC419" s="63"/>
      <c r="AD419" s="137"/>
      <c r="AE419" s="137"/>
      <c r="AF419" s="137"/>
      <c r="AG419" s="137"/>
      <c r="AH419" s="137"/>
      <c r="AI419" s="168"/>
      <c r="AJ419" s="175"/>
      <c r="AK419" s="175"/>
      <c r="AL419" s="175"/>
      <c r="AM419" s="175"/>
      <c r="AN419" s="175"/>
      <c r="AO419" s="175"/>
      <c r="AP419" s="175"/>
    </row>
    <row r="420" spans="1:42" ht="15">
      <c r="A420" s="11" t="str">
        <f>IF(F420="","",F420&amp;"_"&amp;COUNTIF($F$9:F420,F420))</f>
        <v/>
      </c>
      <c r="B420" s="135" t="str">
        <f>IF(STUDATA!B1030="","",STUDATA!B1030)</f>
        <v/>
      </c>
      <c r="C420" s="136" t="str">
        <f>IF(STUDATA!E1030="","",STUDATA!E1030)</f>
        <v/>
      </c>
      <c r="D420" s="136" t="str">
        <f>IF(STUDATA!F1030="","",STUDATA!F1030)</f>
        <v/>
      </c>
      <c r="E420" s="136" t="str">
        <f>IF(STUDATA!G1030="","",STUDATA!G1030)</f>
        <v/>
      </c>
      <c r="F420" s="136" t="str">
        <f>IF(STUDATA!C1030="","",STUDATA!C1030)</f>
        <v/>
      </c>
      <c r="G420" s="137"/>
      <c r="H420" s="137"/>
      <c r="I420" s="137"/>
      <c r="J420" s="137"/>
      <c r="K420" s="137"/>
      <c r="L420" s="137"/>
      <c r="M420" s="137"/>
      <c r="N420" s="137"/>
      <c r="O420" s="137"/>
      <c r="P420" s="137"/>
      <c r="Q420" s="137"/>
      <c r="R420" s="137"/>
      <c r="S420" s="137"/>
      <c r="T420" s="61"/>
      <c r="U420" s="62"/>
      <c r="V420" s="63"/>
      <c r="W420" s="63"/>
      <c r="X420" s="63"/>
      <c r="Y420" s="63"/>
      <c r="Z420" s="63"/>
      <c r="AA420" s="63"/>
      <c r="AB420" s="63"/>
      <c r="AC420" s="63"/>
      <c r="AD420" s="137"/>
      <c r="AE420" s="137"/>
      <c r="AF420" s="137"/>
      <c r="AG420" s="137"/>
      <c r="AH420" s="137"/>
      <c r="AI420" s="168"/>
      <c r="AJ420" s="175"/>
      <c r="AK420" s="175"/>
      <c r="AL420" s="175"/>
      <c r="AM420" s="175"/>
      <c r="AN420" s="175"/>
      <c r="AO420" s="175"/>
      <c r="AP420" s="175"/>
    </row>
    <row r="421" spans="1:42" ht="15">
      <c r="A421" s="11" t="str">
        <f>IF(F421="","",F421&amp;"_"&amp;COUNTIF($F$9:F421,F421))</f>
        <v/>
      </c>
      <c r="B421" s="135" t="str">
        <f>IF(STUDATA!B1031="","",STUDATA!B1031)</f>
        <v/>
      </c>
      <c r="C421" s="136" t="str">
        <f>IF(STUDATA!E1031="","",STUDATA!E1031)</f>
        <v/>
      </c>
      <c r="D421" s="136" t="str">
        <f>IF(STUDATA!F1031="","",STUDATA!F1031)</f>
        <v/>
      </c>
      <c r="E421" s="136" t="str">
        <f>IF(STUDATA!G1031="","",STUDATA!G1031)</f>
        <v/>
      </c>
      <c r="F421" s="136" t="str">
        <f>IF(STUDATA!C1031="","",STUDATA!C1031)</f>
        <v/>
      </c>
      <c r="G421" s="137"/>
      <c r="H421" s="137"/>
      <c r="I421" s="137"/>
      <c r="J421" s="137"/>
      <c r="K421" s="137"/>
      <c r="L421" s="137"/>
      <c r="M421" s="137"/>
      <c r="N421" s="137"/>
      <c r="O421" s="137"/>
      <c r="P421" s="137"/>
      <c r="Q421" s="137"/>
      <c r="R421" s="137"/>
      <c r="S421" s="137"/>
      <c r="T421" s="61"/>
      <c r="U421" s="62"/>
      <c r="V421" s="63"/>
      <c r="W421" s="63"/>
      <c r="X421" s="63"/>
      <c r="Y421" s="63"/>
      <c r="Z421" s="63"/>
      <c r="AA421" s="63"/>
      <c r="AB421" s="63"/>
      <c r="AC421" s="63"/>
      <c r="AD421" s="137"/>
      <c r="AE421" s="137"/>
      <c r="AF421" s="137"/>
      <c r="AG421" s="137"/>
      <c r="AH421" s="137"/>
      <c r="AI421" s="168"/>
      <c r="AJ421" s="175"/>
      <c r="AK421" s="175"/>
      <c r="AL421" s="175"/>
      <c r="AM421" s="175"/>
      <c r="AN421" s="175"/>
      <c r="AO421" s="175"/>
      <c r="AP421" s="175"/>
    </row>
    <row r="422" spans="1:42" ht="15">
      <c r="A422" s="11" t="str">
        <f>IF(F422="","",F422&amp;"_"&amp;COUNTIF($F$9:F422,F422))</f>
        <v/>
      </c>
      <c r="B422" s="135" t="str">
        <f>IF(STUDATA!B1032="","",STUDATA!B1032)</f>
        <v/>
      </c>
      <c r="C422" s="136" t="str">
        <f>IF(STUDATA!E1032="","",STUDATA!E1032)</f>
        <v/>
      </c>
      <c r="D422" s="136" t="str">
        <f>IF(STUDATA!F1032="","",STUDATA!F1032)</f>
        <v/>
      </c>
      <c r="E422" s="136" t="str">
        <f>IF(STUDATA!G1032="","",STUDATA!G1032)</f>
        <v/>
      </c>
      <c r="F422" s="136" t="str">
        <f>IF(STUDATA!C1032="","",STUDATA!C1032)</f>
        <v/>
      </c>
      <c r="G422" s="137"/>
      <c r="H422" s="137"/>
      <c r="I422" s="137"/>
      <c r="J422" s="137"/>
      <c r="K422" s="137"/>
      <c r="L422" s="137"/>
      <c r="M422" s="137"/>
      <c r="N422" s="137"/>
      <c r="O422" s="137"/>
      <c r="P422" s="137"/>
      <c r="Q422" s="137"/>
      <c r="R422" s="137"/>
      <c r="S422" s="137"/>
      <c r="T422" s="61"/>
      <c r="U422" s="62"/>
      <c r="V422" s="63"/>
      <c r="W422" s="63"/>
      <c r="X422" s="63"/>
      <c r="Y422" s="63"/>
      <c r="Z422" s="63"/>
      <c r="AA422" s="63"/>
      <c r="AB422" s="63"/>
      <c r="AC422" s="63"/>
      <c r="AD422" s="137"/>
      <c r="AE422" s="137"/>
      <c r="AF422" s="137"/>
      <c r="AG422" s="137"/>
      <c r="AH422" s="137"/>
      <c r="AI422" s="168"/>
      <c r="AJ422" s="175"/>
      <c r="AK422" s="175"/>
      <c r="AL422" s="175"/>
      <c r="AM422" s="175"/>
      <c r="AN422" s="175"/>
      <c r="AO422" s="175"/>
      <c r="AP422" s="175"/>
    </row>
    <row r="423" spans="1:42" ht="15">
      <c r="A423" s="11" t="str">
        <f>IF(F423="","",F423&amp;"_"&amp;COUNTIF($F$9:F423,F423))</f>
        <v/>
      </c>
      <c r="B423" s="135" t="str">
        <f>IF(STUDATA!B1033="","",STUDATA!B1033)</f>
        <v/>
      </c>
      <c r="C423" s="136" t="str">
        <f>IF(STUDATA!E1033="","",STUDATA!E1033)</f>
        <v/>
      </c>
      <c r="D423" s="136" t="str">
        <f>IF(STUDATA!F1033="","",STUDATA!F1033)</f>
        <v/>
      </c>
      <c r="E423" s="136" t="str">
        <f>IF(STUDATA!G1033="","",STUDATA!G1033)</f>
        <v/>
      </c>
      <c r="F423" s="136" t="str">
        <f>IF(STUDATA!C1033="","",STUDATA!C1033)</f>
        <v/>
      </c>
      <c r="G423" s="137"/>
      <c r="H423" s="137"/>
      <c r="I423" s="137"/>
      <c r="J423" s="137"/>
      <c r="K423" s="137"/>
      <c r="L423" s="137"/>
      <c r="M423" s="137"/>
      <c r="N423" s="137"/>
      <c r="O423" s="137"/>
      <c r="P423" s="137"/>
      <c r="Q423" s="137"/>
      <c r="R423" s="137"/>
      <c r="S423" s="137"/>
      <c r="T423" s="61"/>
      <c r="U423" s="62"/>
      <c r="V423" s="63"/>
      <c r="W423" s="63"/>
      <c r="X423" s="63"/>
      <c r="Y423" s="63"/>
      <c r="Z423" s="63"/>
      <c r="AA423" s="63"/>
      <c r="AB423" s="63"/>
      <c r="AC423" s="63"/>
      <c r="AD423" s="137"/>
      <c r="AE423" s="137"/>
      <c r="AF423" s="137"/>
      <c r="AG423" s="137"/>
      <c r="AH423" s="137"/>
      <c r="AI423" s="168"/>
      <c r="AJ423" s="175"/>
      <c r="AK423" s="175"/>
      <c r="AL423" s="175"/>
      <c r="AM423" s="175"/>
      <c r="AN423" s="175"/>
      <c r="AO423" s="175"/>
      <c r="AP423" s="175"/>
    </row>
    <row r="424" spans="1:42" ht="15">
      <c r="A424" s="11" t="str">
        <f>IF(F424="","",F424&amp;"_"&amp;COUNTIF($F$9:F424,F424))</f>
        <v/>
      </c>
      <c r="B424" s="135" t="str">
        <f>IF(STUDATA!B1034="","",STUDATA!B1034)</f>
        <v/>
      </c>
      <c r="C424" s="136" t="str">
        <f>IF(STUDATA!E1034="","",STUDATA!E1034)</f>
        <v/>
      </c>
      <c r="D424" s="136" t="str">
        <f>IF(STUDATA!F1034="","",STUDATA!F1034)</f>
        <v/>
      </c>
      <c r="E424" s="136" t="str">
        <f>IF(STUDATA!G1034="","",STUDATA!G1034)</f>
        <v/>
      </c>
      <c r="F424" s="136" t="str">
        <f>IF(STUDATA!C1034="","",STUDATA!C1034)</f>
        <v/>
      </c>
      <c r="G424" s="137"/>
      <c r="H424" s="137"/>
      <c r="I424" s="137"/>
      <c r="J424" s="137"/>
      <c r="K424" s="137"/>
      <c r="L424" s="137"/>
      <c r="M424" s="137"/>
      <c r="N424" s="137"/>
      <c r="O424" s="137"/>
      <c r="P424" s="137"/>
      <c r="Q424" s="137"/>
      <c r="R424" s="137"/>
      <c r="S424" s="137"/>
      <c r="T424" s="61"/>
      <c r="U424" s="62"/>
      <c r="V424" s="63"/>
      <c r="W424" s="63"/>
      <c r="X424" s="63"/>
      <c r="Y424" s="63"/>
      <c r="Z424" s="63"/>
      <c r="AA424" s="63"/>
      <c r="AB424" s="63"/>
      <c r="AC424" s="63"/>
      <c r="AD424" s="137"/>
      <c r="AE424" s="137"/>
      <c r="AF424" s="137"/>
      <c r="AG424" s="137"/>
      <c r="AH424" s="137"/>
      <c r="AI424" s="168"/>
      <c r="AJ424" s="175"/>
      <c r="AK424" s="175"/>
      <c r="AL424" s="175"/>
      <c r="AM424" s="175"/>
      <c r="AN424" s="175"/>
      <c r="AO424" s="175"/>
      <c r="AP424" s="175"/>
    </row>
    <row r="425" spans="1:42" ht="15">
      <c r="A425" s="11" t="str">
        <f>IF(F425="","",F425&amp;"_"&amp;COUNTIF($F$9:F425,F425))</f>
        <v/>
      </c>
      <c r="B425" s="135" t="str">
        <f>IF(STUDATA!B1035="","",STUDATA!B1035)</f>
        <v/>
      </c>
      <c r="C425" s="136" t="str">
        <f>IF(STUDATA!E1035="","",STUDATA!E1035)</f>
        <v/>
      </c>
      <c r="D425" s="136" t="str">
        <f>IF(STUDATA!F1035="","",STUDATA!F1035)</f>
        <v/>
      </c>
      <c r="E425" s="136" t="str">
        <f>IF(STUDATA!G1035="","",STUDATA!G1035)</f>
        <v/>
      </c>
      <c r="F425" s="136" t="str">
        <f>IF(STUDATA!C1035="","",STUDATA!C1035)</f>
        <v/>
      </c>
      <c r="G425" s="137"/>
      <c r="H425" s="137"/>
      <c r="I425" s="137"/>
      <c r="J425" s="137"/>
      <c r="K425" s="137"/>
      <c r="L425" s="137"/>
      <c r="M425" s="137"/>
      <c r="N425" s="137"/>
      <c r="O425" s="137"/>
      <c r="P425" s="137"/>
      <c r="Q425" s="137"/>
      <c r="R425" s="137"/>
      <c r="S425" s="137"/>
      <c r="T425" s="61"/>
      <c r="U425" s="62"/>
      <c r="V425" s="63"/>
      <c r="W425" s="63"/>
      <c r="X425" s="63"/>
      <c r="Y425" s="63"/>
      <c r="Z425" s="63"/>
      <c r="AA425" s="63"/>
      <c r="AB425" s="63"/>
      <c r="AC425" s="63"/>
      <c r="AD425" s="137"/>
      <c r="AE425" s="137"/>
      <c r="AF425" s="137"/>
      <c r="AG425" s="137"/>
      <c r="AH425" s="137"/>
      <c r="AI425" s="168"/>
      <c r="AJ425" s="175"/>
      <c r="AK425" s="175"/>
      <c r="AL425" s="175"/>
      <c r="AM425" s="175"/>
      <c r="AN425" s="175"/>
      <c r="AO425" s="175"/>
      <c r="AP425" s="175"/>
    </row>
    <row r="426" spans="1:42" ht="15">
      <c r="A426" s="11" t="str">
        <f>IF(F426="","",F426&amp;"_"&amp;COUNTIF($F$9:F426,F426))</f>
        <v/>
      </c>
      <c r="B426" s="135" t="str">
        <f>IF(STUDATA!B1036="","",STUDATA!B1036)</f>
        <v/>
      </c>
      <c r="C426" s="136" t="str">
        <f>IF(STUDATA!E1036="","",STUDATA!E1036)</f>
        <v/>
      </c>
      <c r="D426" s="136" t="str">
        <f>IF(STUDATA!F1036="","",STUDATA!F1036)</f>
        <v/>
      </c>
      <c r="E426" s="136" t="str">
        <f>IF(STUDATA!G1036="","",STUDATA!G1036)</f>
        <v/>
      </c>
      <c r="F426" s="136" t="str">
        <f>IF(STUDATA!C1036="","",STUDATA!C1036)</f>
        <v/>
      </c>
      <c r="G426" s="137"/>
      <c r="H426" s="137"/>
      <c r="I426" s="137"/>
      <c r="J426" s="137"/>
      <c r="K426" s="137"/>
      <c r="L426" s="137"/>
      <c r="M426" s="137"/>
      <c r="N426" s="137"/>
      <c r="O426" s="137"/>
      <c r="P426" s="137"/>
      <c r="Q426" s="137"/>
      <c r="R426" s="137"/>
      <c r="S426" s="137"/>
      <c r="T426" s="61"/>
      <c r="U426" s="62"/>
      <c r="V426" s="63"/>
      <c r="W426" s="63"/>
      <c r="X426" s="63"/>
      <c r="Y426" s="63"/>
      <c r="Z426" s="63"/>
      <c r="AA426" s="63"/>
      <c r="AB426" s="63"/>
      <c r="AC426" s="63"/>
      <c r="AD426" s="137"/>
      <c r="AE426" s="137"/>
      <c r="AF426" s="137"/>
      <c r="AG426" s="137"/>
      <c r="AH426" s="137"/>
      <c r="AI426" s="168"/>
      <c r="AJ426" s="175"/>
      <c r="AK426" s="175"/>
      <c r="AL426" s="175"/>
      <c r="AM426" s="175"/>
      <c r="AN426" s="175"/>
      <c r="AO426" s="175"/>
      <c r="AP426" s="175"/>
    </row>
    <row r="427" spans="1:42" ht="15">
      <c r="A427" s="11" t="str">
        <f>IF(F427="","",F427&amp;"_"&amp;COUNTIF($F$9:F427,F427))</f>
        <v/>
      </c>
      <c r="B427" s="135" t="str">
        <f>IF(STUDATA!B1037="","",STUDATA!B1037)</f>
        <v/>
      </c>
      <c r="C427" s="136" t="str">
        <f>IF(STUDATA!E1037="","",STUDATA!E1037)</f>
        <v/>
      </c>
      <c r="D427" s="136" t="str">
        <f>IF(STUDATA!F1037="","",STUDATA!F1037)</f>
        <v/>
      </c>
      <c r="E427" s="136" t="str">
        <f>IF(STUDATA!G1037="","",STUDATA!G1037)</f>
        <v/>
      </c>
      <c r="F427" s="136" t="str">
        <f>IF(STUDATA!C1037="","",STUDATA!C1037)</f>
        <v/>
      </c>
      <c r="G427" s="137"/>
      <c r="H427" s="137"/>
      <c r="I427" s="137"/>
      <c r="J427" s="137"/>
      <c r="K427" s="137"/>
      <c r="L427" s="137"/>
      <c r="M427" s="137"/>
      <c r="N427" s="137"/>
      <c r="O427" s="137"/>
      <c r="P427" s="137"/>
      <c r="Q427" s="137"/>
      <c r="R427" s="137"/>
      <c r="S427" s="137"/>
      <c r="T427" s="61"/>
      <c r="U427" s="62"/>
      <c r="V427" s="63"/>
      <c r="W427" s="63"/>
      <c r="X427" s="63"/>
      <c r="Y427" s="63"/>
      <c r="Z427" s="63"/>
      <c r="AA427" s="63"/>
      <c r="AB427" s="63"/>
      <c r="AC427" s="63"/>
      <c r="AD427" s="137"/>
      <c r="AE427" s="137"/>
      <c r="AF427" s="137"/>
      <c r="AG427" s="137"/>
      <c r="AH427" s="137"/>
      <c r="AI427" s="168"/>
      <c r="AJ427" s="175"/>
      <c r="AK427" s="175"/>
      <c r="AL427" s="175"/>
      <c r="AM427" s="175"/>
      <c r="AN427" s="175"/>
      <c r="AO427" s="175"/>
      <c r="AP427" s="175"/>
    </row>
    <row r="428" spans="1:42" ht="15">
      <c r="A428" s="11" t="str">
        <f>IF(F428="","",F428&amp;"_"&amp;COUNTIF($F$9:F428,F428))</f>
        <v/>
      </c>
      <c r="B428" s="135" t="str">
        <f>IF(STUDATA!B1038="","",STUDATA!B1038)</f>
        <v/>
      </c>
      <c r="C428" s="136" t="str">
        <f>IF(STUDATA!E1038="","",STUDATA!E1038)</f>
        <v/>
      </c>
      <c r="D428" s="136" t="str">
        <f>IF(STUDATA!F1038="","",STUDATA!F1038)</f>
        <v/>
      </c>
      <c r="E428" s="136" t="str">
        <f>IF(STUDATA!G1038="","",STUDATA!G1038)</f>
        <v/>
      </c>
      <c r="F428" s="136" t="str">
        <f>IF(STUDATA!C1038="","",STUDATA!C1038)</f>
        <v/>
      </c>
      <c r="G428" s="137"/>
      <c r="H428" s="137"/>
      <c r="I428" s="137"/>
      <c r="J428" s="137"/>
      <c r="K428" s="137"/>
      <c r="L428" s="137"/>
      <c r="M428" s="137"/>
      <c r="N428" s="137"/>
      <c r="O428" s="137"/>
      <c r="P428" s="137"/>
      <c r="Q428" s="137"/>
      <c r="R428" s="137"/>
      <c r="S428" s="137"/>
      <c r="T428" s="61"/>
      <c r="U428" s="62"/>
      <c r="V428" s="63"/>
      <c r="W428" s="63"/>
      <c r="X428" s="63"/>
      <c r="Y428" s="63"/>
      <c r="Z428" s="63"/>
      <c r="AA428" s="63"/>
      <c r="AB428" s="63"/>
      <c r="AC428" s="63"/>
      <c r="AD428" s="137"/>
      <c r="AE428" s="137"/>
      <c r="AF428" s="137"/>
      <c r="AG428" s="137"/>
      <c r="AH428" s="137"/>
      <c r="AI428" s="168"/>
      <c r="AJ428" s="175"/>
      <c r="AK428" s="175"/>
      <c r="AL428" s="175"/>
      <c r="AM428" s="175"/>
      <c r="AN428" s="175"/>
      <c r="AO428" s="175"/>
      <c r="AP428" s="175"/>
    </row>
    <row r="429" spans="1:42" ht="15">
      <c r="A429" s="11" t="str">
        <f>IF(F429="","",F429&amp;"_"&amp;COUNTIF($F$9:F429,F429))</f>
        <v/>
      </c>
      <c r="B429" s="135" t="str">
        <f>IF(STUDATA!B1039="","",STUDATA!B1039)</f>
        <v/>
      </c>
      <c r="C429" s="136" t="str">
        <f>IF(STUDATA!E1039="","",STUDATA!E1039)</f>
        <v/>
      </c>
      <c r="D429" s="136" t="str">
        <f>IF(STUDATA!F1039="","",STUDATA!F1039)</f>
        <v/>
      </c>
      <c r="E429" s="136" t="str">
        <f>IF(STUDATA!G1039="","",STUDATA!G1039)</f>
        <v/>
      </c>
      <c r="F429" s="136" t="str">
        <f>IF(STUDATA!C1039="","",STUDATA!C1039)</f>
        <v/>
      </c>
      <c r="G429" s="137"/>
      <c r="H429" s="137"/>
      <c r="I429" s="137"/>
      <c r="J429" s="137"/>
      <c r="K429" s="137"/>
      <c r="L429" s="137"/>
      <c r="M429" s="137"/>
      <c r="N429" s="137"/>
      <c r="O429" s="137"/>
      <c r="P429" s="137"/>
      <c r="Q429" s="137"/>
      <c r="R429" s="137"/>
      <c r="S429" s="137"/>
      <c r="T429" s="61"/>
      <c r="U429" s="62"/>
      <c r="V429" s="63"/>
      <c r="W429" s="63"/>
      <c r="X429" s="63"/>
      <c r="Y429" s="63"/>
      <c r="Z429" s="63"/>
      <c r="AA429" s="63"/>
      <c r="AB429" s="63"/>
      <c r="AC429" s="63"/>
      <c r="AD429" s="137"/>
      <c r="AE429" s="137"/>
      <c r="AF429" s="137"/>
      <c r="AG429" s="137"/>
      <c r="AH429" s="137"/>
      <c r="AI429" s="168"/>
      <c r="AJ429" s="175"/>
      <c r="AK429" s="175"/>
      <c r="AL429" s="175"/>
      <c r="AM429" s="175"/>
      <c r="AN429" s="175"/>
      <c r="AO429" s="175"/>
      <c r="AP429" s="175"/>
    </row>
    <row r="430" spans="1:42" ht="15">
      <c r="A430" s="11" t="str">
        <f>IF(F430="","",F430&amp;"_"&amp;COUNTIF($F$9:F430,F430))</f>
        <v/>
      </c>
      <c r="B430" s="135" t="str">
        <f>IF(STUDATA!B1040="","",STUDATA!B1040)</f>
        <v/>
      </c>
      <c r="C430" s="136" t="str">
        <f>IF(STUDATA!E1040="","",STUDATA!E1040)</f>
        <v/>
      </c>
      <c r="D430" s="136" t="str">
        <f>IF(STUDATA!F1040="","",STUDATA!F1040)</f>
        <v/>
      </c>
      <c r="E430" s="136" t="str">
        <f>IF(STUDATA!G1040="","",STUDATA!G1040)</f>
        <v/>
      </c>
      <c r="F430" s="136" t="str">
        <f>IF(STUDATA!C1040="","",STUDATA!C1040)</f>
        <v/>
      </c>
      <c r="G430" s="137"/>
      <c r="H430" s="137"/>
      <c r="I430" s="137"/>
      <c r="J430" s="137"/>
      <c r="K430" s="137"/>
      <c r="L430" s="137"/>
      <c r="M430" s="137"/>
      <c r="N430" s="137"/>
      <c r="O430" s="137"/>
      <c r="P430" s="137"/>
      <c r="Q430" s="137"/>
      <c r="R430" s="137"/>
      <c r="S430" s="137"/>
      <c r="T430" s="61"/>
      <c r="U430" s="62"/>
      <c r="V430" s="63"/>
      <c r="W430" s="63"/>
      <c r="X430" s="63"/>
      <c r="Y430" s="63"/>
      <c r="Z430" s="63"/>
      <c r="AA430" s="63"/>
      <c r="AB430" s="63"/>
      <c r="AC430" s="63"/>
      <c r="AD430" s="137"/>
      <c r="AE430" s="137"/>
      <c r="AF430" s="137"/>
      <c r="AG430" s="137"/>
      <c r="AH430" s="137"/>
      <c r="AI430" s="168"/>
      <c r="AJ430" s="175"/>
      <c r="AK430" s="175"/>
      <c r="AL430" s="175"/>
      <c r="AM430" s="175"/>
      <c r="AN430" s="175"/>
      <c r="AO430" s="175"/>
      <c r="AP430" s="175"/>
    </row>
    <row r="431" spans="1:42" ht="15">
      <c r="A431" s="11" t="str">
        <f>IF(F431="","",F431&amp;"_"&amp;COUNTIF($F$9:F431,F431))</f>
        <v/>
      </c>
      <c r="B431" s="135" t="str">
        <f>IF(STUDATA!B1041="","",STUDATA!B1041)</f>
        <v/>
      </c>
      <c r="C431" s="136" t="str">
        <f>IF(STUDATA!E1041="","",STUDATA!E1041)</f>
        <v/>
      </c>
      <c r="D431" s="136" t="str">
        <f>IF(STUDATA!F1041="","",STUDATA!F1041)</f>
        <v/>
      </c>
      <c r="E431" s="136" t="str">
        <f>IF(STUDATA!G1041="","",STUDATA!G1041)</f>
        <v/>
      </c>
      <c r="F431" s="136" t="str">
        <f>IF(STUDATA!C1041="","",STUDATA!C1041)</f>
        <v/>
      </c>
      <c r="G431" s="137"/>
      <c r="H431" s="137"/>
      <c r="I431" s="137"/>
      <c r="J431" s="137"/>
      <c r="K431" s="137"/>
      <c r="L431" s="137"/>
      <c r="M431" s="137"/>
      <c r="N431" s="137"/>
      <c r="O431" s="137"/>
      <c r="P431" s="137"/>
      <c r="Q431" s="137"/>
      <c r="R431" s="137"/>
      <c r="S431" s="137"/>
      <c r="T431" s="61"/>
      <c r="U431" s="62"/>
      <c r="V431" s="63"/>
      <c r="W431" s="63"/>
      <c r="X431" s="63"/>
      <c r="Y431" s="63"/>
      <c r="Z431" s="63"/>
      <c r="AA431" s="63"/>
      <c r="AB431" s="63"/>
      <c r="AC431" s="63"/>
      <c r="AD431" s="137"/>
      <c r="AE431" s="137"/>
      <c r="AF431" s="137"/>
      <c r="AG431" s="137"/>
      <c r="AH431" s="137"/>
      <c r="AI431" s="168"/>
      <c r="AJ431" s="175"/>
      <c r="AK431" s="175"/>
      <c r="AL431" s="175"/>
      <c r="AM431" s="175"/>
      <c r="AN431" s="175"/>
      <c r="AO431" s="175"/>
      <c r="AP431" s="175"/>
    </row>
    <row r="432" spans="1:42" ht="15">
      <c r="A432" s="11" t="str">
        <f>IF(F432="","",F432&amp;"_"&amp;COUNTIF($F$9:F432,F432))</f>
        <v/>
      </c>
      <c r="B432" s="135" t="str">
        <f>IF(STUDATA!B1042="","",STUDATA!B1042)</f>
        <v/>
      </c>
      <c r="C432" s="136" t="str">
        <f>IF(STUDATA!E1042="","",STUDATA!E1042)</f>
        <v/>
      </c>
      <c r="D432" s="136" t="str">
        <f>IF(STUDATA!F1042="","",STUDATA!F1042)</f>
        <v/>
      </c>
      <c r="E432" s="136" t="str">
        <f>IF(STUDATA!G1042="","",STUDATA!G1042)</f>
        <v/>
      </c>
      <c r="F432" s="136" t="str">
        <f>IF(STUDATA!C1042="","",STUDATA!C1042)</f>
        <v/>
      </c>
      <c r="G432" s="137"/>
      <c r="H432" s="137"/>
      <c r="I432" s="137"/>
      <c r="J432" s="137"/>
      <c r="K432" s="137"/>
      <c r="L432" s="137"/>
      <c r="M432" s="137"/>
      <c r="N432" s="137"/>
      <c r="O432" s="137"/>
      <c r="P432" s="137"/>
      <c r="Q432" s="137"/>
      <c r="R432" s="137"/>
      <c r="S432" s="137"/>
      <c r="T432" s="61"/>
      <c r="U432" s="62"/>
      <c r="V432" s="63"/>
      <c r="W432" s="63"/>
      <c r="X432" s="63"/>
      <c r="Y432" s="63"/>
      <c r="Z432" s="63"/>
      <c r="AA432" s="63"/>
      <c r="AB432" s="63"/>
      <c r="AC432" s="63"/>
      <c r="AD432" s="137"/>
      <c r="AE432" s="137"/>
      <c r="AF432" s="137"/>
      <c r="AG432" s="137"/>
      <c r="AH432" s="137"/>
      <c r="AI432" s="168"/>
      <c r="AJ432" s="175"/>
      <c r="AK432" s="175"/>
      <c r="AL432" s="175"/>
      <c r="AM432" s="175"/>
      <c r="AN432" s="175"/>
      <c r="AO432" s="175"/>
      <c r="AP432" s="175"/>
    </row>
    <row r="433" spans="1:42" ht="15">
      <c r="A433" s="11" t="str">
        <f>IF(F433="","",F433&amp;"_"&amp;COUNTIF($F$9:F433,F433))</f>
        <v/>
      </c>
      <c r="B433" s="135" t="str">
        <f>IF(STUDATA!B1043="","",STUDATA!B1043)</f>
        <v/>
      </c>
      <c r="C433" s="136" t="str">
        <f>IF(STUDATA!E1043="","",STUDATA!E1043)</f>
        <v/>
      </c>
      <c r="D433" s="136" t="str">
        <f>IF(STUDATA!F1043="","",STUDATA!F1043)</f>
        <v/>
      </c>
      <c r="E433" s="136" t="str">
        <f>IF(STUDATA!G1043="","",STUDATA!G1043)</f>
        <v/>
      </c>
      <c r="F433" s="136" t="str">
        <f>IF(STUDATA!C1043="","",STUDATA!C1043)</f>
        <v/>
      </c>
      <c r="G433" s="137"/>
      <c r="H433" s="137"/>
      <c r="I433" s="137"/>
      <c r="J433" s="137"/>
      <c r="K433" s="137"/>
      <c r="L433" s="137"/>
      <c r="M433" s="137"/>
      <c r="N433" s="137"/>
      <c r="O433" s="137"/>
      <c r="P433" s="137"/>
      <c r="Q433" s="137"/>
      <c r="R433" s="137"/>
      <c r="S433" s="137"/>
      <c r="T433" s="61"/>
      <c r="U433" s="62"/>
      <c r="V433" s="63"/>
      <c r="W433" s="63"/>
      <c r="X433" s="63"/>
      <c r="Y433" s="63"/>
      <c r="Z433" s="63"/>
      <c r="AA433" s="63"/>
      <c r="AB433" s="63"/>
      <c r="AC433" s="63"/>
      <c r="AD433" s="137"/>
      <c r="AE433" s="137"/>
      <c r="AF433" s="137"/>
      <c r="AG433" s="137"/>
      <c r="AH433" s="137"/>
      <c r="AI433" s="168"/>
      <c r="AJ433" s="175"/>
      <c r="AK433" s="175"/>
      <c r="AL433" s="175"/>
      <c r="AM433" s="175"/>
      <c r="AN433" s="175"/>
      <c r="AO433" s="175"/>
      <c r="AP433" s="175"/>
    </row>
    <row r="434" spans="1:42" ht="15">
      <c r="A434" s="11" t="str">
        <f>IF(F434="","",F434&amp;"_"&amp;COUNTIF($F$9:F434,F434))</f>
        <v/>
      </c>
      <c r="B434" s="135" t="str">
        <f>IF(STUDATA!B1044="","",STUDATA!B1044)</f>
        <v/>
      </c>
      <c r="C434" s="136" t="str">
        <f>IF(STUDATA!E1044="","",STUDATA!E1044)</f>
        <v/>
      </c>
      <c r="D434" s="136" t="str">
        <f>IF(STUDATA!F1044="","",STUDATA!F1044)</f>
        <v/>
      </c>
      <c r="E434" s="136" t="str">
        <f>IF(STUDATA!G1044="","",STUDATA!G1044)</f>
        <v/>
      </c>
      <c r="F434" s="136" t="str">
        <f>IF(STUDATA!C1044="","",STUDATA!C1044)</f>
        <v/>
      </c>
      <c r="G434" s="137"/>
      <c r="H434" s="137"/>
      <c r="I434" s="137"/>
      <c r="J434" s="137"/>
      <c r="K434" s="137"/>
      <c r="L434" s="137"/>
      <c r="M434" s="137"/>
      <c r="N434" s="137"/>
      <c r="O434" s="137"/>
      <c r="P434" s="137"/>
      <c r="Q434" s="137"/>
      <c r="R434" s="137"/>
      <c r="S434" s="137"/>
      <c r="T434" s="61"/>
      <c r="U434" s="62"/>
      <c r="V434" s="63"/>
      <c r="W434" s="63"/>
      <c r="X434" s="63"/>
      <c r="Y434" s="63"/>
      <c r="Z434" s="63"/>
      <c r="AA434" s="63"/>
      <c r="AB434" s="63"/>
      <c r="AC434" s="63"/>
      <c r="AD434" s="137"/>
      <c r="AE434" s="137"/>
      <c r="AF434" s="137"/>
      <c r="AG434" s="137"/>
      <c r="AH434" s="137"/>
      <c r="AI434" s="168"/>
      <c r="AJ434" s="175"/>
      <c r="AK434" s="175"/>
      <c r="AL434" s="175"/>
      <c r="AM434" s="175"/>
      <c r="AN434" s="175"/>
      <c r="AO434" s="175"/>
      <c r="AP434" s="175"/>
    </row>
    <row r="435" spans="1:42" ht="15">
      <c r="A435" s="11" t="str">
        <f>IF(F435="","",F435&amp;"_"&amp;COUNTIF($F$9:F435,F435))</f>
        <v/>
      </c>
      <c r="B435" s="135" t="str">
        <f>IF(STUDATA!B1045="","",STUDATA!B1045)</f>
        <v/>
      </c>
      <c r="C435" s="136" t="str">
        <f>IF(STUDATA!E1045="","",STUDATA!E1045)</f>
        <v/>
      </c>
      <c r="D435" s="136" t="str">
        <f>IF(STUDATA!F1045="","",STUDATA!F1045)</f>
        <v/>
      </c>
      <c r="E435" s="136" t="str">
        <f>IF(STUDATA!G1045="","",STUDATA!G1045)</f>
        <v/>
      </c>
      <c r="F435" s="136" t="str">
        <f>IF(STUDATA!C1045="","",STUDATA!C1045)</f>
        <v/>
      </c>
      <c r="G435" s="137"/>
      <c r="H435" s="137"/>
      <c r="I435" s="137"/>
      <c r="J435" s="137"/>
      <c r="K435" s="137"/>
      <c r="L435" s="137"/>
      <c r="M435" s="137"/>
      <c r="N435" s="137"/>
      <c r="O435" s="137"/>
      <c r="P435" s="137"/>
      <c r="Q435" s="137"/>
      <c r="R435" s="137"/>
      <c r="S435" s="137"/>
      <c r="T435" s="61"/>
      <c r="U435" s="62"/>
      <c r="V435" s="63"/>
      <c r="W435" s="63"/>
      <c r="X435" s="63"/>
      <c r="Y435" s="63"/>
      <c r="Z435" s="63"/>
      <c r="AA435" s="63"/>
      <c r="AB435" s="63"/>
      <c r="AC435" s="63"/>
      <c r="AD435" s="137"/>
      <c r="AE435" s="137"/>
      <c r="AF435" s="137"/>
      <c r="AG435" s="137"/>
      <c r="AH435" s="137"/>
      <c r="AI435" s="168"/>
      <c r="AJ435" s="175"/>
      <c r="AK435" s="175"/>
      <c r="AL435" s="175"/>
      <c r="AM435" s="175"/>
      <c r="AN435" s="175"/>
      <c r="AO435" s="175"/>
      <c r="AP435" s="175"/>
    </row>
    <row r="436" spans="1:42" ht="15">
      <c r="A436" s="11" t="str">
        <f>IF(F436="","",F436&amp;"_"&amp;COUNTIF($F$9:F436,F436))</f>
        <v/>
      </c>
      <c r="B436" s="135" t="str">
        <f>IF(STUDATA!B1046="","",STUDATA!B1046)</f>
        <v/>
      </c>
      <c r="C436" s="136" t="str">
        <f>IF(STUDATA!E1046="","",STUDATA!E1046)</f>
        <v/>
      </c>
      <c r="D436" s="136" t="str">
        <f>IF(STUDATA!F1046="","",STUDATA!F1046)</f>
        <v/>
      </c>
      <c r="E436" s="136" t="str">
        <f>IF(STUDATA!G1046="","",STUDATA!G1046)</f>
        <v/>
      </c>
      <c r="F436" s="136" t="str">
        <f>IF(STUDATA!C1046="","",STUDATA!C1046)</f>
        <v/>
      </c>
      <c r="G436" s="137"/>
      <c r="H436" s="137"/>
      <c r="I436" s="137"/>
      <c r="J436" s="137"/>
      <c r="K436" s="137"/>
      <c r="L436" s="137"/>
      <c r="M436" s="137"/>
      <c r="N436" s="137"/>
      <c r="O436" s="137"/>
      <c r="P436" s="137"/>
      <c r="Q436" s="137"/>
      <c r="R436" s="137"/>
      <c r="S436" s="137"/>
      <c r="T436" s="61"/>
      <c r="U436" s="62"/>
      <c r="V436" s="63"/>
      <c r="W436" s="63"/>
      <c r="X436" s="63"/>
      <c r="Y436" s="63"/>
      <c r="Z436" s="63"/>
      <c r="AA436" s="63"/>
      <c r="AB436" s="63"/>
      <c r="AC436" s="63"/>
      <c r="AD436" s="137"/>
      <c r="AE436" s="137"/>
      <c r="AF436" s="137"/>
      <c r="AG436" s="137"/>
      <c r="AH436" s="137"/>
      <c r="AI436" s="168"/>
      <c r="AJ436" s="175"/>
      <c r="AK436" s="175"/>
      <c r="AL436" s="175"/>
      <c r="AM436" s="175"/>
      <c r="AN436" s="175"/>
      <c r="AO436" s="175"/>
      <c r="AP436" s="175"/>
    </row>
    <row r="437" spans="1:42" ht="15">
      <c r="A437" s="11" t="str">
        <f>IF(F437="","",F437&amp;"_"&amp;COUNTIF($F$9:F437,F437))</f>
        <v/>
      </c>
      <c r="B437" s="135" t="str">
        <f>IF(STUDATA!B1047="","",STUDATA!B1047)</f>
        <v/>
      </c>
      <c r="C437" s="136" t="str">
        <f>IF(STUDATA!E1047="","",STUDATA!E1047)</f>
        <v/>
      </c>
      <c r="D437" s="136" t="str">
        <f>IF(STUDATA!F1047="","",STUDATA!F1047)</f>
        <v/>
      </c>
      <c r="E437" s="136" t="str">
        <f>IF(STUDATA!G1047="","",STUDATA!G1047)</f>
        <v/>
      </c>
      <c r="F437" s="136" t="str">
        <f>IF(STUDATA!C1047="","",STUDATA!C1047)</f>
        <v/>
      </c>
      <c r="G437" s="137"/>
      <c r="H437" s="137"/>
      <c r="I437" s="137"/>
      <c r="J437" s="137"/>
      <c r="K437" s="137"/>
      <c r="L437" s="137"/>
      <c r="M437" s="137"/>
      <c r="N437" s="137"/>
      <c r="O437" s="137"/>
      <c r="P437" s="137"/>
      <c r="Q437" s="137"/>
      <c r="R437" s="137"/>
      <c r="S437" s="137"/>
      <c r="T437" s="61"/>
      <c r="U437" s="62"/>
      <c r="V437" s="63"/>
      <c r="W437" s="63"/>
      <c r="X437" s="63"/>
      <c r="Y437" s="63"/>
      <c r="Z437" s="63"/>
      <c r="AA437" s="63"/>
      <c r="AB437" s="63"/>
      <c r="AC437" s="63"/>
      <c r="AD437" s="137"/>
      <c r="AE437" s="137"/>
      <c r="AF437" s="137"/>
      <c r="AG437" s="137"/>
      <c r="AH437" s="137"/>
      <c r="AI437" s="168"/>
      <c r="AJ437" s="175"/>
      <c r="AK437" s="175"/>
      <c r="AL437" s="175"/>
      <c r="AM437" s="175"/>
      <c r="AN437" s="175"/>
      <c r="AO437" s="175"/>
      <c r="AP437" s="175"/>
    </row>
    <row r="438" spans="1:42" ht="15">
      <c r="A438" s="11" t="str">
        <f>IF(F438="","",F438&amp;"_"&amp;COUNTIF($F$9:F438,F438))</f>
        <v/>
      </c>
      <c r="B438" s="135" t="str">
        <f>IF(STUDATA!B1048="","",STUDATA!B1048)</f>
        <v/>
      </c>
      <c r="C438" s="136" t="str">
        <f>IF(STUDATA!E1048="","",STUDATA!E1048)</f>
        <v/>
      </c>
      <c r="D438" s="136" t="str">
        <f>IF(STUDATA!F1048="","",STUDATA!F1048)</f>
        <v/>
      </c>
      <c r="E438" s="136" t="str">
        <f>IF(STUDATA!G1048="","",STUDATA!G1048)</f>
        <v/>
      </c>
      <c r="F438" s="136" t="str">
        <f>IF(STUDATA!C1048="","",STUDATA!C1048)</f>
        <v/>
      </c>
      <c r="G438" s="137"/>
      <c r="H438" s="137"/>
      <c r="I438" s="137"/>
      <c r="J438" s="137"/>
      <c r="K438" s="137"/>
      <c r="L438" s="137"/>
      <c r="M438" s="137"/>
      <c r="N438" s="137"/>
      <c r="O438" s="137"/>
      <c r="P438" s="137"/>
      <c r="Q438" s="137"/>
      <c r="R438" s="137"/>
      <c r="S438" s="137"/>
      <c r="T438" s="61"/>
      <c r="U438" s="62"/>
      <c r="V438" s="63"/>
      <c r="W438" s="63"/>
      <c r="X438" s="63"/>
      <c r="Y438" s="63"/>
      <c r="Z438" s="63"/>
      <c r="AA438" s="63"/>
      <c r="AB438" s="63"/>
      <c r="AC438" s="63"/>
      <c r="AD438" s="137"/>
      <c r="AE438" s="137"/>
      <c r="AF438" s="137"/>
      <c r="AG438" s="137"/>
      <c r="AH438" s="137"/>
      <c r="AI438" s="168"/>
      <c r="AJ438" s="175"/>
      <c r="AK438" s="175"/>
      <c r="AL438" s="175"/>
      <c r="AM438" s="175"/>
      <c r="AN438" s="175"/>
      <c r="AO438" s="175"/>
      <c r="AP438" s="175"/>
    </row>
    <row r="439" spans="1:42" ht="15">
      <c r="A439" s="11" t="str">
        <f>IF(F439="","",F439&amp;"_"&amp;COUNTIF($F$9:F439,F439))</f>
        <v/>
      </c>
      <c r="B439" s="135" t="str">
        <f>IF(STUDATA!B1049="","",STUDATA!B1049)</f>
        <v/>
      </c>
      <c r="C439" s="136" t="str">
        <f>IF(STUDATA!E1049="","",STUDATA!E1049)</f>
        <v/>
      </c>
      <c r="D439" s="136" t="str">
        <f>IF(STUDATA!F1049="","",STUDATA!F1049)</f>
        <v/>
      </c>
      <c r="E439" s="136" t="str">
        <f>IF(STUDATA!G1049="","",STUDATA!G1049)</f>
        <v/>
      </c>
      <c r="F439" s="136" t="str">
        <f>IF(STUDATA!C1049="","",STUDATA!C1049)</f>
        <v/>
      </c>
      <c r="G439" s="137"/>
      <c r="H439" s="137"/>
      <c r="I439" s="137"/>
      <c r="J439" s="137"/>
      <c r="K439" s="137"/>
      <c r="L439" s="137"/>
      <c r="M439" s="137"/>
      <c r="N439" s="137"/>
      <c r="O439" s="137"/>
      <c r="P439" s="137"/>
      <c r="Q439" s="137"/>
      <c r="R439" s="137"/>
      <c r="S439" s="137"/>
      <c r="T439" s="61"/>
      <c r="U439" s="62"/>
      <c r="V439" s="63"/>
      <c r="W439" s="63"/>
      <c r="X439" s="63"/>
      <c r="Y439" s="63"/>
      <c r="Z439" s="63"/>
      <c r="AA439" s="63"/>
      <c r="AB439" s="63"/>
      <c r="AC439" s="63"/>
      <c r="AD439" s="137"/>
      <c r="AE439" s="137"/>
      <c r="AF439" s="137"/>
      <c r="AG439" s="137"/>
      <c r="AH439" s="137"/>
      <c r="AI439" s="168"/>
      <c r="AJ439" s="175"/>
      <c r="AK439" s="175"/>
      <c r="AL439" s="175"/>
      <c r="AM439" s="175"/>
      <c r="AN439" s="175"/>
      <c r="AO439" s="175"/>
      <c r="AP439" s="175"/>
    </row>
    <row r="440" spans="1:42" ht="15">
      <c r="A440" s="11" t="str">
        <f>IF(F440="","",F440&amp;"_"&amp;COUNTIF($F$9:F440,F440))</f>
        <v/>
      </c>
      <c r="B440" s="135" t="str">
        <f>IF(STUDATA!B1050="","",STUDATA!B1050)</f>
        <v/>
      </c>
      <c r="C440" s="136" t="str">
        <f>IF(STUDATA!E1050="","",STUDATA!E1050)</f>
        <v/>
      </c>
      <c r="D440" s="136" t="str">
        <f>IF(STUDATA!F1050="","",STUDATA!F1050)</f>
        <v/>
      </c>
      <c r="E440" s="136" t="str">
        <f>IF(STUDATA!G1050="","",STUDATA!G1050)</f>
        <v/>
      </c>
      <c r="F440" s="136" t="str">
        <f>IF(STUDATA!C1050="","",STUDATA!C1050)</f>
        <v/>
      </c>
      <c r="G440" s="137"/>
      <c r="H440" s="137"/>
      <c r="I440" s="137"/>
      <c r="J440" s="137"/>
      <c r="K440" s="137"/>
      <c r="L440" s="137"/>
      <c r="M440" s="137"/>
      <c r="N440" s="137"/>
      <c r="O440" s="137"/>
      <c r="P440" s="137"/>
      <c r="Q440" s="137"/>
      <c r="R440" s="137"/>
      <c r="S440" s="137"/>
      <c r="T440" s="61"/>
      <c r="U440" s="62"/>
      <c r="V440" s="63"/>
      <c r="W440" s="63"/>
      <c r="X440" s="63"/>
      <c r="Y440" s="63"/>
      <c r="Z440" s="63"/>
      <c r="AA440" s="63"/>
      <c r="AB440" s="63"/>
      <c r="AC440" s="63"/>
      <c r="AD440" s="137"/>
      <c r="AE440" s="137"/>
      <c r="AF440" s="137"/>
      <c r="AG440" s="137"/>
      <c r="AH440" s="137"/>
      <c r="AI440" s="168"/>
      <c r="AJ440" s="175"/>
      <c r="AK440" s="175"/>
      <c r="AL440" s="175"/>
      <c r="AM440" s="175"/>
      <c r="AN440" s="175"/>
      <c r="AO440" s="175"/>
      <c r="AP440" s="175"/>
    </row>
    <row r="441" spans="1:42" ht="15">
      <c r="A441" s="11" t="str">
        <f>IF(F441="","",F441&amp;"_"&amp;COUNTIF($F$9:F441,F441))</f>
        <v/>
      </c>
      <c r="B441" s="135" t="str">
        <f>IF(STUDATA!B1051="","",STUDATA!B1051)</f>
        <v/>
      </c>
      <c r="C441" s="136" t="str">
        <f>IF(STUDATA!E1051="","",STUDATA!E1051)</f>
        <v/>
      </c>
      <c r="D441" s="136" t="str">
        <f>IF(STUDATA!F1051="","",STUDATA!F1051)</f>
        <v/>
      </c>
      <c r="E441" s="136" t="str">
        <f>IF(STUDATA!G1051="","",STUDATA!G1051)</f>
        <v/>
      </c>
      <c r="F441" s="136" t="str">
        <f>IF(STUDATA!C1051="","",STUDATA!C1051)</f>
        <v/>
      </c>
      <c r="G441" s="137"/>
      <c r="H441" s="137"/>
      <c r="I441" s="137"/>
      <c r="J441" s="137"/>
      <c r="K441" s="137"/>
      <c r="L441" s="137"/>
      <c r="M441" s="137"/>
      <c r="N441" s="137"/>
      <c r="O441" s="137"/>
      <c r="P441" s="137"/>
      <c r="Q441" s="137"/>
      <c r="R441" s="137"/>
      <c r="S441" s="137"/>
      <c r="T441" s="61"/>
      <c r="U441" s="62"/>
      <c r="V441" s="63"/>
      <c r="W441" s="63"/>
      <c r="X441" s="63"/>
      <c r="Y441" s="63"/>
      <c r="Z441" s="63"/>
      <c r="AA441" s="63"/>
      <c r="AB441" s="63"/>
      <c r="AC441" s="63"/>
      <c r="AD441" s="137"/>
      <c r="AE441" s="137"/>
      <c r="AF441" s="137"/>
      <c r="AG441" s="137"/>
      <c r="AH441" s="137"/>
      <c r="AI441" s="168"/>
      <c r="AJ441" s="175"/>
      <c r="AK441" s="175"/>
      <c r="AL441" s="175"/>
      <c r="AM441" s="175"/>
      <c r="AN441" s="175"/>
      <c r="AO441" s="175"/>
      <c r="AP441" s="175"/>
    </row>
    <row r="442" spans="1:42" ht="15">
      <c r="A442" s="11" t="str">
        <f>IF(F442="","",F442&amp;"_"&amp;COUNTIF($F$9:F442,F442))</f>
        <v/>
      </c>
      <c r="B442" s="135" t="str">
        <f>IF(STUDATA!B1052="","",STUDATA!B1052)</f>
        <v/>
      </c>
      <c r="C442" s="136" t="str">
        <f>IF(STUDATA!E1052="","",STUDATA!E1052)</f>
        <v/>
      </c>
      <c r="D442" s="136" t="str">
        <f>IF(STUDATA!F1052="","",STUDATA!F1052)</f>
        <v/>
      </c>
      <c r="E442" s="136" t="str">
        <f>IF(STUDATA!G1052="","",STUDATA!G1052)</f>
        <v/>
      </c>
      <c r="F442" s="136" t="str">
        <f>IF(STUDATA!C1052="","",STUDATA!C1052)</f>
        <v/>
      </c>
      <c r="G442" s="137"/>
      <c r="H442" s="137"/>
      <c r="I442" s="137"/>
      <c r="J442" s="137"/>
      <c r="K442" s="137"/>
      <c r="L442" s="137"/>
      <c r="M442" s="137"/>
      <c r="N442" s="137"/>
      <c r="O442" s="137"/>
      <c r="P442" s="137"/>
      <c r="Q442" s="137"/>
      <c r="R442" s="137"/>
      <c r="S442" s="137"/>
      <c r="T442" s="61"/>
      <c r="U442" s="62"/>
      <c r="V442" s="63"/>
      <c r="W442" s="63"/>
      <c r="X442" s="63"/>
      <c r="Y442" s="63"/>
      <c r="Z442" s="63"/>
      <c r="AA442" s="63"/>
      <c r="AB442" s="63"/>
      <c r="AC442" s="63"/>
      <c r="AD442" s="137"/>
      <c r="AE442" s="137"/>
      <c r="AF442" s="137"/>
      <c r="AG442" s="137"/>
      <c r="AH442" s="137"/>
      <c r="AI442" s="168"/>
      <c r="AJ442" s="175"/>
      <c r="AK442" s="175"/>
      <c r="AL442" s="175"/>
      <c r="AM442" s="175"/>
      <c r="AN442" s="175"/>
      <c r="AO442" s="175"/>
      <c r="AP442" s="175"/>
    </row>
    <row r="443" spans="1:42" ht="15">
      <c r="A443" s="11" t="str">
        <f>IF(F443="","",F443&amp;"_"&amp;COUNTIF($F$9:F443,F443))</f>
        <v/>
      </c>
      <c r="B443" s="135" t="str">
        <f>IF(STUDATA!B1053="","",STUDATA!B1053)</f>
        <v/>
      </c>
      <c r="C443" s="136" t="str">
        <f>IF(STUDATA!E1053="","",STUDATA!E1053)</f>
        <v/>
      </c>
      <c r="D443" s="136" t="str">
        <f>IF(STUDATA!F1053="","",STUDATA!F1053)</f>
        <v/>
      </c>
      <c r="E443" s="136" t="str">
        <f>IF(STUDATA!G1053="","",STUDATA!G1053)</f>
        <v/>
      </c>
      <c r="F443" s="136" t="str">
        <f>IF(STUDATA!C1053="","",STUDATA!C1053)</f>
        <v/>
      </c>
      <c r="G443" s="137"/>
      <c r="H443" s="137"/>
      <c r="I443" s="137"/>
      <c r="J443" s="137"/>
      <c r="K443" s="137"/>
      <c r="L443" s="137"/>
      <c r="M443" s="137"/>
      <c r="N443" s="137"/>
      <c r="O443" s="137"/>
      <c r="P443" s="137"/>
      <c r="Q443" s="137"/>
      <c r="R443" s="137"/>
      <c r="S443" s="137"/>
      <c r="T443" s="61"/>
      <c r="U443" s="62"/>
      <c r="V443" s="63"/>
      <c r="W443" s="63"/>
      <c r="X443" s="63"/>
      <c r="Y443" s="63"/>
      <c r="Z443" s="63"/>
      <c r="AA443" s="63"/>
      <c r="AB443" s="63"/>
      <c r="AC443" s="63"/>
      <c r="AD443" s="137"/>
      <c r="AE443" s="137"/>
      <c r="AF443" s="137"/>
      <c r="AG443" s="137"/>
      <c r="AH443" s="137"/>
      <c r="AI443" s="168"/>
      <c r="AJ443" s="175"/>
      <c r="AK443" s="175"/>
      <c r="AL443" s="175"/>
      <c r="AM443" s="175"/>
      <c r="AN443" s="175"/>
      <c r="AO443" s="175"/>
      <c r="AP443" s="175"/>
    </row>
    <row r="444" spans="1:42" ht="15">
      <c r="A444" s="11" t="str">
        <f>IF(F444="","",F444&amp;"_"&amp;COUNTIF($F$9:F444,F444))</f>
        <v/>
      </c>
      <c r="B444" s="135" t="str">
        <f>IF(STUDATA!B1054="","",STUDATA!B1054)</f>
        <v/>
      </c>
      <c r="C444" s="136" t="str">
        <f>IF(STUDATA!E1054="","",STUDATA!E1054)</f>
        <v/>
      </c>
      <c r="D444" s="136" t="str">
        <f>IF(STUDATA!F1054="","",STUDATA!F1054)</f>
        <v/>
      </c>
      <c r="E444" s="136" t="str">
        <f>IF(STUDATA!G1054="","",STUDATA!G1054)</f>
        <v/>
      </c>
      <c r="F444" s="136" t="str">
        <f>IF(STUDATA!C1054="","",STUDATA!C1054)</f>
        <v/>
      </c>
      <c r="G444" s="137"/>
      <c r="H444" s="137"/>
      <c r="I444" s="137"/>
      <c r="J444" s="137"/>
      <c r="K444" s="137"/>
      <c r="L444" s="137"/>
      <c r="M444" s="137"/>
      <c r="N444" s="137"/>
      <c r="O444" s="137"/>
      <c r="P444" s="137"/>
      <c r="Q444" s="137"/>
      <c r="R444" s="137"/>
      <c r="S444" s="137"/>
      <c r="T444" s="61"/>
      <c r="U444" s="62"/>
      <c r="V444" s="63"/>
      <c r="W444" s="63"/>
      <c r="X444" s="63"/>
      <c r="Y444" s="63"/>
      <c r="Z444" s="63"/>
      <c r="AA444" s="63"/>
      <c r="AB444" s="63"/>
      <c r="AC444" s="63"/>
      <c r="AD444" s="137"/>
      <c r="AE444" s="137"/>
      <c r="AF444" s="137"/>
      <c r="AG444" s="137"/>
      <c r="AH444" s="137"/>
      <c r="AI444" s="168"/>
      <c r="AJ444" s="175"/>
      <c r="AK444" s="175"/>
      <c r="AL444" s="175"/>
      <c r="AM444" s="175"/>
      <c r="AN444" s="175"/>
      <c r="AO444" s="175"/>
      <c r="AP444" s="175"/>
    </row>
    <row r="445" spans="1:42" ht="15">
      <c r="A445" s="11" t="str">
        <f>IF(F445="","",F445&amp;"_"&amp;COUNTIF($F$9:F445,F445))</f>
        <v/>
      </c>
      <c r="B445" s="135" t="str">
        <f>IF(STUDATA!B1055="","",STUDATA!B1055)</f>
        <v/>
      </c>
      <c r="C445" s="136" t="str">
        <f>IF(STUDATA!E1055="","",STUDATA!E1055)</f>
        <v/>
      </c>
      <c r="D445" s="136" t="str">
        <f>IF(STUDATA!F1055="","",STUDATA!F1055)</f>
        <v/>
      </c>
      <c r="E445" s="136" t="str">
        <f>IF(STUDATA!G1055="","",STUDATA!G1055)</f>
        <v/>
      </c>
      <c r="F445" s="136" t="str">
        <f>IF(STUDATA!C1055="","",STUDATA!C1055)</f>
        <v/>
      </c>
      <c r="G445" s="137"/>
      <c r="H445" s="137"/>
      <c r="I445" s="137"/>
      <c r="J445" s="137"/>
      <c r="K445" s="137"/>
      <c r="L445" s="137"/>
      <c r="M445" s="137"/>
      <c r="N445" s="137"/>
      <c r="O445" s="137"/>
      <c r="P445" s="137"/>
      <c r="Q445" s="137"/>
      <c r="R445" s="137"/>
      <c r="S445" s="137"/>
      <c r="T445" s="61"/>
      <c r="U445" s="62"/>
      <c r="V445" s="63"/>
      <c r="W445" s="63"/>
      <c r="X445" s="63"/>
      <c r="Y445" s="63"/>
      <c r="Z445" s="63"/>
      <c r="AA445" s="63"/>
      <c r="AB445" s="63"/>
      <c r="AC445" s="63"/>
      <c r="AD445" s="137"/>
      <c r="AE445" s="137"/>
      <c r="AF445" s="137"/>
      <c r="AG445" s="137"/>
      <c r="AH445" s="137"/>
      <c r="AI445" s="168"/>
      <c r="AJ445" s="175"/>
      <c r="AK445" s="175"/>
      <c r="AL445" s="175"/>
      <c r="AM445" s="175"/>
      <c r="AN445" s="175"/>
      <c r="AO445" s="175"/>
      <c r="AP445" s="175"/>
    </row>
    <row r="446" spans="1:42" ht="15">
      <c r="A446" s="11" t="str">
        <f>IF(F446="","",F446&amp;"_"&amp;COUNTIF($F$9:F446,F446))</f>
        <v/>
      </c>
      <c r="B446" s="135" t="str">
        <f>IF(STUDATA!B1056="","",STUDATA!B1056)</f>
        <v/>
      </c>
      <c r="C446" s="136" t="str">
        <f>IF(STUDATA!E1056="","",STUDATA!E1056)</f>
        <v/>
      </c>
      <c r="D446" s="136" t="str">
        <f>IF(STUDATA!F1056="","",STUDATA!F1056)</f>
        <v/>
      </c>
      <c r="E446" s="136" t="str">
        <f>IF(STUDATA!G1056="","",STUDATA!G1056)</f>
        <v/>
      </c>
      <c r="F446" s="136" t="str">
        <f>IF(STUDATA!C1056="","",STUDATA!C1056)</f>
        <v/>
      </c>
      <c r="G446" s="137"/>
      <c r="H446" s="137"/>
      <c r="I446" s="137"/>
      <c r="J446" s="137"/>
      <c r="K446" s="137"/>
      <c r="L446" s="137"/>
      <c r="M446" s="137"/>
      <c r="N446" s="137"/>
      <c r="O446" s="137"/>
      <c r="P446" s="137"/>
      <c r="Q446" s="137"/>
      <c r="R446" s="137"/>
      <c r="S446" s="137"/>
      <c r="T446" s="61"/>
      <c r="U446" s="62"/>
      <c r="V446" s="63"/>
      <c r="W446" s="63"/>
      <c r="X446" s="63"/>
      <c r="Y446" s="63"/>
      <c r="Z446" s="63"/>
      <c r="AA446" s="63"/>
      <c r="AB446" s="63"/>
      <c r="AC446" s="63"/>
      <c r="AD446" s="137"/>
      <c r="AE446" s="137"/>
      <c r="AF446" s="137"/>
      <c r="AG446" s="137"/>
      <c r="AH446" s="137"/>
      <c r="AI446" s="168"/>
      <c r="AJ446" s="175"/>
      <c r="AK446" s="175"/>
      <c r="AL446" s="175"/>
      <c r="AM446" s="175"/>
      <c r="AN446" s="175"/>
      <c r="AO446" s="175"/>
      <c r="AP446" s="175"/>
    </row>
    <row r="447" spans="1:42" ht="15">
      <c r="A447" s="11" t="str">
        <f>IF(F447="","",F447&amp;"_"&amp;COUNTIF($F$9:F447,F447))</f>
        <v/>
      </c>
      <c r="B447" s="135" t="str">
        <f>IF(STUDATA!B1057="","",STUDATA!B1057)</f>
        <v/>
      </c>
      <c r="C447" s="136" t="str">
        <f>IF(STUDATA!E1057="","",STUDATA!E1057)</f>
        <v/>
      </c>
      <c r="D447" s="136" t="str">
        <f>IF(STUDATA!F1057="","",STUDATA!F1057)</f>
        <v/>
      </c>
      <c r="E447" s="136" t="str">
        <f>IF(STUDATA!G1057="","",STUDATA!G1057)</f>
        <v/>
      </c>
      <c r="F447" s="136" t="str">
        <f>IF(STUDATA!C1057="","",STUDATA!C1057)</f>
        <v/>
      </c>
      <c r="G447" s="137"/>
      <c r="H447" s="137"/>
      <c r="I447" s="137"/>
      <c r="J447" s="137"/>
      <c r="K447" s="137"/>
      <c r="L447" s="137"/>
      <c r="M447" s="137"/>
      <c r="N447" s="137"/>
      <c r="O447" s="137"/>
      <c r="P447" s="137"/>
      <c r="Q447" s="137"/>
      <c r="R447" s="137"/>
      <c r="S447" s="137"/>
      <c r="T447" s="61"/>
      <c r="U447" s="62"/>
      <c r="V447" s="63"/>
      <c r="W447" s="63"/>
      <c r="X447" s="63"/>
      <c r="Y447" s="63"/>
      <c r="Z447" s="63"/>
      <c r="AA447" s="63"/>
      <c r="AB447" s="63"/>
      <c r="AC447" s="63"/>
      <c r="AD447" s="137"/>
      <c r="AE447" s="137"/>
      <c r="AF447" s="137"/>
      <c r="AG447" s="137"/>
      <c r="AH447" s="137"/>
      <c r="AI447" s="168"/>
      <c r="AJ447" s="175"/>
      <c r="AK447" s="175"/>
      <c r="AL447" s="175"/>
      <c r="AM447" s="175"/>
      <c r="AN447" s="175"/>
      <c r="AO447" s="175"/>
      <c r="AP447" s="175"/>
    </row>
    <row r="448" spans="1:42" ht="15">
      <c r="A448" s="11" t="str">
        <f>IF(F448="","",F448&amp;"_"&amp;COUNTIF($F$9:F448,F448))</f>
        <v/>
      </c>
      <c r="B448" s="135" t="str">
        <f>IF(STUDATA!B1058="","",STUDATA!B1058)</f>
        <v/>
      </c>
      <c r="C448" s="136" t="str">
        <f>IF(STUDATA!E1058="","",STUDATA!E1058)</f>
        <v/>
      </c>
      <c r="D448" s="136" t="str">
        <f>IF(STUDATA!F1058="","",STUDATA!F1058)</f>
        <v/>
      </c>
      <c r="E448" s="136" t="str">
        <f>IF(STUDATA!G1058="","",STUDATA!G1058)</f>
        <v/>
      </c>
      <c r="F448" s="136" t="str">
        <f>IF(STUDATA!C1058="","",STUDATA!C1058)</f>
        <v/>
      </c>
      <c r="G448" s="137"/>
      <c r="H448" s="137"/>
      <c r="I448" s="137"/>
      <c r="J448" s="137"/>
      <c r="K448" s="137"/>
      <c r="L448" s="137"/>
      <c r="M448" s="137"/>
      <c r="N448" s="137"/>
      <c r="O448" s="137"/>
      <c r="P448" s="137"/>
      <c r="Q448" s="137"/>
      <c r="R448" s="137"/>
      <c r="S448" s="137"/>
      <c r="T448" s="61"/>
      <c r="U448" s="62"/>
      <c r="V448" s="63"/>
      <c r="W448" s="63"/>
      <c r="X448" s="63"/>
      <c r="Y448" s="63"/>
      <c r="Z448" s="63"/>
      <c r="AA448" s="63"/>
      <c r="AB448" s="63"/>
      <c r="AC448" s="63"/>
      <c r="AD448" s="137"/>
      <c r="AE448" s="137"/>
      <c r="AF448" s="137"/>
      <c r="AG448" s="137"/>
      <c r="AH448" s="137"/>
      <c r="AI448" s="168"/>
      <c r="AJ448" s="175"/>
      <c r="AK448" s="175"/>
      <c r="AL448" s="175"/>
      <c r="AM448" s="175"/>
      <c r="AN448" s="175"/>
      <c r="AO448" s="175"/>
      <c r="AP448" s="175"/>
    </row>
    <row r="449" spans="1:42" ht="15">
      <c r="A449" s="11" t="str">
        <f>IF(F449="","",F449&amp;"_"&amp;COUNTIF($F$9:F449,F449))</f>
        <v/>
      </c>
      <c r="B449" s="135" t="str">
        <f>IF(STUDATA!B1059="","",STUDATA!B1059)</f>
        <v/>
      </c>
      <c r="C449" s="136" t="str">
        <f>IF(STUDATA!E1059="","",STUDATA!E1059)</f>
        <v/>
      </c>
      <c r="D449" s="136" t="str">
        <f>IF(STUDATA!F1059="","",STUDATA!F1059)</f>
        <v/>
      </c>
      <c r="E449" s="136" t="str">
        <f>IF(STUDATA!G1059="","",STUDATA!G1059)</f>
        <v/>
      </c>
      <c r="F449" s="136" t="str">
        <f>IF(STUDATA!C1059="","",STUDATA!C1059)</f>
        <v/>
      </c>
      <c r="G449" s="137"/>
      <c r="H449" s="137"/>
      <c r="I449" s="137"/>
      <c r="J449" s="137"/>
      <c r="K449" s="137"/>
      <c r="L449" s="137"/>
      <c r="M449" s="137"/>
      <c r="N449" s="137"/>
      <c r="O449" s="137"/>
      <c r="P449" s="137"/>
      <c r="Q449" s="137"/>
      <c r="R449" s="137"/>
      <c r="S449" s="137"/>
      <c r="T449" s="61"/>
      <c r="U449" s="62"/>
      <c r="V449" s="63"/>
      <c r="W449" s="63"/>
      <c r="X449" s="63"/>
      <c r="Y449" s="63"/>
      <c r="Z449" s="63"/>
      <c r="AA449" s="63"/>
      <c r="AB449" s="63"/>
      <c r="AC449" s="63"/>
      <c r="AD449" s="137"/>
      <c r="AE449" s="137"/>
      <c r="AF449" s="137"/>
      <c r="AG449" s="137"/>
      <c r="AH449" s="137"/>
      <c r="AI449" s="168"/>
      <c r="AJ449" s="175"/>
      <c r="AK449" s="175"/>
      <c r="AL449" s="175"/>
      <c r="AM449" s="175"/>
      <c r="AN449" s="175"/>
      <c r="AO449" s="175"/>
      <c r="AP449" s="175"/>
    </row>
    <row r="450" spans="1:42" ht="15">
      <c r="A450" s="11" t="str">
        <f>IF(F450="","",F450&amp;"_"&amp;COUNTIF($F$9:F450,F450))</f>
        <v/>
      </c>
      <c r="B450" s="135" t="str">
        <f>IF(STUDATA!B1060="","",STUDATA!B1060)</f>
        <v/>
      </c>
      <c r="C450" s="136" t="str">
        <f>IF(STUDATA!E1060="","",STUDATA!E1060)</f>
        <v/>
      </c>
      <c r="D450" s="136" t="str">
        <f>IF(STUDATA!F1060="","",STUDATA!F1060)</f>
        <v/>
      </c>
      <c r="E450" s="136" t="str">
        <f>IF(STUDATA!G1060="","",STUDATA!G1060)</f>
        <v/>
      </c>
      <c r="F450" s="136" t="str">
        <f>IF(STUDATA!C1060="","",STUDATA!C1060)</f>
        <v/>
      </c>
      <c r="G450" s="137"/>
      <c r="H450" s="137"/>
      <c r="I450" s="137"/>
      <c r="J450" s="137"/>
      <c r="K450" s="137"/>
      <c r="L450" s="137"/>
      <c r="M450" s="137"/>
      <c r="N450" s="137"/>
      <c r="O450" s="137"/>
      <c r="P450" s="137"/>
      <c r="Q450" s="137"/>
      <c r="R450" s="137"/>
      <c r="S450" s="137"/>
      <c r="T450" s="61"/>
      <c r="U450" s="62"/>
      <c r="V450" s="63"/>
      <c r="W450" s="63"/>
      <c r="X450" s="63"/>
      <c r="Y450" s="63"/>
      <c r="Z450" s="63"/>
      <c r="AA450" s="63"/>
      <c r="AB450" s="63"/>
      <c r="AC450" s="63"/>
      <c r="AD450" s="137"/>
      <c r="AE450" s="137"/>
      <c r="AF450" s="137"/>
      <c r="AG450" s="137"/>
      <c r="AH450" s="137"/>
      <c r="AI450" s="168"/>
      <c r="AJ450" s="175"/>
      <c r="AK450" s="175"/>
      <c r="AL450" s="175"/>
      <c r="AM450" s="175"/>
      <c r="AN450" s="175"/>
      <c r="AO450" s="175"/>
      <c r="AP450" s="175"/>
    </row>
    <row r="451" spans="1:42" ht="15">
      <c r="A451" s="11" t="str">
        <f>IF(F451="","",F451&amp;"_"&amp;COUNTIF($F$9:F451,F451))</f>
        <v/>
      </c>
      <c r="B451" s="135" t="str">
        <f>IF(STUDATA!B1061="","",STUDATA!B1061)</f>
        <v/>
      </c>
      <c r="C451" s="136" t="str">
        <f>IF(STUDATA!E1061="","",STUDATA!E1061)</f>
        <v/>
      </c>
      <c r="D451" s="136" t="str">
        <f>IF(STUDATA!F1061="","",STUDATA!F1061)</f>
        <v/>
      </c>
      <c r="E451" s="136" t="str">
        <f>IF(STUDATA!G1061="","",STUDATA!G1061)</f>
        <v/>
      </c>
      <c r="F451" s="136" t="str">
        <f>IF(STUDATA!C1061="","",STUDATA!C1061)</f>
        <v/>
      </c>
      <c r="G451" s="137"/>
      <c r="H451" s="137"/>
      <c r="I451" s="137"/>
      <c r="J451" s="137"/>
      <c r="K451" s="137"/>
      <c r="L451" s="137"/>
      <c r="M451" s="137"/>
      <c r="N451" s="137"/>
      <c r="O451" s="137"/>
      <c r="P451" s="137"/>
      <c r="Q451" s="137"/>
      <c r="R451" s="137"/>
      <c r="S451" s="137"/>
      <c r="T451" s="61"/>
      <c r="U451" s="62"/>
      <c r="V451" s="63"/>
      <c r="W451" s="63"/>
      <c r="X451" s="63"/>
      <c r="Y451" s="63"/>
      <c r="Z451" s="63"/>
      <c r="AA451" s="63"/>
      <c r="AB451" s="63"/>
      <c r="AC451" s="63"/>
      <c r="AD451" s="137"/>
      <c r="AE451" s="137"/>
      <c r="AF451" s="137"/>
      <c r="AG451" s="137"/>
      <c r="AH451" s="137"/>
      <c r="AI451" s="168"/>
      <c r="AJ451" s="175"/>
      <c r="AK451" s="175"/>
      <c r="AL451" s="175"/>
      <c r="AM451" s="175"/>
      <c r="AN451" s="175"/>
      <c r="AO451" s="175"/>
      <c r="AP451" s="175"/>
    </row>
    <row r="452" spans="1:42" ht="15">
      <c r="A452" s="11" t="str">
        <f>IF(F452="","",F452&amp;"_"&amp;COUNTIF($F$9:F452,F452))</f>
        <v/>
      </c>
      <c r="B452" s="135" t="str">
        <f>IF(STUDATA!B1062="","",STUDATA!B1062)</f>
        <v/>
      </c>
      <c r="C452" s="136" t="str">
        <f>IF(STUDATA!E1062="","",STUDATA!E1062)</f>
        <v/>
      </c>
      <c r="D452" s="136" t="str">
        <f>IF(STUDATA!F1062="","",STUDATA!F1062)</f>
        <v/>
      </c>
      <c r="E452" s="136" t="str">
        <f>IF(STUDATA!G1062="","",STUDATA!G1062)</f>
        <v/>
      </c>
      <c r="F452" s="136" t="str">
        <f>IF(STUDATA!C1062="","",STUDATA!C1062)</f>
        <v/>
      </c>
      <c r="G452" s="137"/>
      <c r="H452" s="137"/>
      <c r="I452" s="137"/>
      <c r="J452" s="137"/>
      <c r="K452" s="137"/>
      <c r="L452" s="137"/>
      <c r="M452" s="137"/>
      <c r="N452" s="137"/>
      <c r="O452" s="137"/>
      <c r="P452" s="137"/>
      <c r="Q452" s="137"/>
      <c r="R452" s="137"/>
      <c r="S452" s="137"/>
      <c r="T452" s="61"/>
      <c r="U452" s="62"/>
      <c r="V452" s="63"/>
      <c r="W452" s="63"/>
      <c r="X452" s="63"/>
      <c r="Y452" s="63"/>
      <c r="Z452" s="63"/>
      <c r="AA452" s="63"/>
      <c r="AB452" s="63"/>
      <c r="AC452" s="63"/>
      <c r="AD452" s="137"/>
      <c r="AE452" s="137"/>
      <c r="AF452" s="137"/>
      <c r="AG452" s="137"/>
      <c r="AH452" s="137"/>
      <c r="AI452" s="168"/>
      <c r="AJ452" s="175"/>
      <c r="AK452" s="175"/>
      <c r="AL452" s="175"/>
      <c r="AM452" s="175"/>
      <c r="AN452" s="175"/>
      <c r="AO452" s="175"/>
      <c r="AP452" s="175"/>
    </row>
    <row r="453" spans="1:42" ht="15">
      <c r="A453" s="11" t="str">
        <f>IF(F453="","",F453&amp;"_"&amp;COUNTIF($F$9:F453,F453))</f>
        <v/>
      </c>
      <c r="B453" s="135" t="str">
        <f>IF(STUDATA!B1063="","",STUDATA!B1063)</f>
        <v/>
      </c>
      <c r="C453" s="136" t="str">
        <f>IF(STUDATA!E1063="","",STUDATA!E1063)</f>
        <v/>
      </c>
      <c r="D453" s="136" t="str">
        <f>IF(STUDATA!F1063="","",STUDATA!F1063)</f>
        <v/>
      </c>
      <c r="E453" s="136" t="str">
        <f>IF(STUDATA!G1063="","",STUDATA!G1063)</f>
        <v/>
      </c>
      <c r="F453" s="136" t="str">
        <f>IF(STUDATA!C1063="","",STUDATA!C1063)</f>
        <v/>
      </c>
      <c r="G453" s="137"/>
      <c r="H453" s="137"/>
      <c r="I453" s="137"/>
      <c r="J453" s="137"/>
      <c r="K453" s="137"/>
      <c r="L453" s="137"/>
      <c r="M453" s="137"/>
      <c r="N453" s="137"/>
      <c r="O453" s="137"/>
      <c r="P453" s="137"/>
      <c r="Q453" s="137"/>
      <c r="R453" s="137"/>
      <c r="S453" s="137"/>
      <c r="T453" s="61"/>
      <c r="U453" s="62"/>
      <c r="V453" s="63"/>
      <c r="W453" s="63"/>
      <c r="X453" s="63"/>
      <c r="Y453" s="63"/>
      <c r="Z453" s="63"/>
      <c r="AA453" s="63"/>
      <c r="AB453" s="63"/>
      <c r="AC453" s="63"/>
      <c r="AD453" s="137"/>
      <c r="AE453" s="137"/>
      <c r="AF453" s="137"/>
      <c r="AG453" s="137"/>
      <c r="AH453" s="137"/>
      <c r="AI453" s="168"/>
      <c r="AJ453" s="175"/>
      <c r="AK453" s="175"/>
      <c r="AL453" s="175"/>
      <c r="AM453" s="175"/>
      <c r="AN453" s="175"/>
      <c r="AO453" s="175"/>
      <c r="AP453" s="175"/>
    </row>
    <row r="454" spans="1:42" ht="15">
      <c r="A454" s="11" t="str">
        <f>IF(F454="","",F454&amp;"_"&amp;COUNTIF($F$9:F454,F454))</f>
        <v/>
      </c>
      <c r="B454" s="135" t="str">
        <f>IF(STUDATA!B1064="","",STUDATA!B1064)</f>
        <v/>
      </c>
      <c r="C454" s="136" t="str">
        <f>IF(STUDATA!E1064="","",STUDATA!E1064)</f>
        <v/>
      </c>
      <c r="D454" s="136" t="str">
        <f>IF(STUDATA!F1064="","",STUDATA!F1064)</f>
        <v/>
      </c>
      <c r="E454" s="136" t="str">
        <f>IF(STUDATA!G1064="","",STUDATA!G1064)</f>
        <v/>
      </c>
      <c r="F454" s="136" t="str">
        <f>IF(STUDATA!C1064="","",STUDATA!C1064)</f>
        <v/>
      </c>
      <c r="G454" s="137"/>
      <c r="H454" s="137"/>
      <c r="I454" s="137"/>
      <c r="J454" s="137"/>
      <c r="K454" s="137"/>
      <c r="L454" s="137"/>
      <c r="M454" s="137"/>
      <c r="N454" s="137"/>
      <c r="O454" s="137"/>
      <c r="P454" s="137"/>
      <c r="Q454" s="137"/>
      <c r="R454" s="137"/>
      <c r="S454" s="137"/>
      <c r="T454" s="61"/>
      <c r="U454" s="62"/>
      <c r="V454" s="63"/>
      <c r="W454" s="63"/>
      <c r="X454" s="63"/>
      <c r="Y454" s="63"/>
      <c r="Z454" s="63"/>
      <c r="AA454" s="63"/>
      <c r="AB454" s="63"/>
      <c r="AC454" s="63"/>
      <c r="AD454" s="137"/>
      <c r="AE454" s="137"/>
      <c r="AF454" s="137"/>
      <c r="AG454" s="137"/>
      <c r="AH454" s="137"/>
      <c r="AI454" s="168"/>
      <c r="AJ454" s="175"/>
      <c r="AK454" s="175"/>
      <c r="AL454" s="175"/>
      <c r="AM454" s="175"/>
      <c r="AN454" s="175"/>
      <c r="AO454" s="175"/>
      <c r="AP454" s="175"/>
    </row>
    <row r="455" spans="1:42" ht="15">
      <c r="A455" s="11" t="str">
        <f>IF(F455="","",F455&amp;"_"&amp;COUNTIF($F$9:F455,F455))</f>
        <v/>
      </c>
      <c r="B455" s="135" t="str">
        <f>IF(STUDATA!B1065="","",STUDATA!B1065)</f>
        <v/>
      </c>
      <c r="C455" s="136" t="str">
        <f>IF(STUDATA!E1065="","",STUDATA!E1065)</f>
        <v/>
      </c>
      <c r="D455" s="136" t="str">
        <f>IF(STUDATA!F1065="","",STUDATA!F1065)</f>
        <v/>
      </c>
      <c r="E455" s="136" t="str">
        <f>IF(STUDATA!G1065="","",STUDATA!G1065)</f>
        <v/>
      </c>
      <c r="F455" s="136" t="str">
        <f>IF(STUDATA!C1065="","",STUDATA!C1065)</f>
        <v/>
      </c>
      <c r="G455" s="137"/>
      <c r="H455" s="137"/>
      <c r="I455" s="137"/>
      <c r="J455" s="137"/>
      <c r="K455" s="137"/>
      <c r="L455" s="137"/>
      <c r="M455" s="137"/>
      <c r="N455" s="137"/>
      <c r="O455" s="137"/>
      <c r="P455" s="137"/>
      <c r="Q455" s="137"/>
      <c r="R455" s="137"/>
      <c r="S455" s="137"/>
      <c r="T455" s="61"/>
      <c r="U455" s="62"/>
      <c r="V455" s="63"/>
      <c r="W455" s="63"/>
      <c r="X455" s="63"/>
      <c r="Y455" s="63"/>
      <c r="Z455" s="63"/>
      <c r="AA455" s="63"/>
      <c r="AB455" s="63"/>
      <c r="AC455" s="63"/>
      <c r="AD455" s="137"/>
      <c r="AE455" s="137"/>
      <c r="AF455" s="137"/>
      <c r="AG455" s="137"/>
      <c r="AH455" s="137"/>
      <c r="AI455" s="168"/>
      <c r="AJ455" s="175"/>
      <c r="AK455" s="175"/>
      <c r="AL455" s="175"/>
      <c r="AM455" s="175"/>
      <c r="AN455" s="175"/>
      <c r="AO455" s="175"/>
      <c r="AP455" s="175"/>
    </row>
    <row r="456" spans="1:42" ht="15">
      <c r="A456" s="11" t="str">
        <f>IF(F456="","",F456&amp;"_"&amp;COUNTIF($F$9:F456,F456))</f>
        <v/>
      </c>
      <c r="B456" s="135" t="str">
        <f>IF(STUDATA!B1066="","",STUDATA!B1066)</f>
        <v/>
      </c>
      <c r="C456" s="136" t="str">
        <f>IF(STUDATA!E1066="","",STUDATA!E1066)</f>
        <v/>
      </c>
      <c r="D456" s="136" t="str">
        <f>IF(STUDATA!F1066="","",STUDATA!F1066)</f>
        <v/>
      </c>
      <c r="E456" s="136" t="str">
        <f>IF(STUDATA!G1066="","",STUDATA!G1066)</f>
        <v/>
      </c>
      <c r="F456" s="136" t="str">
        <f>IF(STUDATA!C1066="","",STUDATA!C1066)</f>
        <v/>
      </c>
      <c r="G456" s="137"/>
      <c r="H456" s="137"/>
      <c r="I456" s="137"/>
      <c r="J456" s="137"/>
      <c r="K456" s="137"/>
      <c r="L456" s="137"/>
      <c r="M456" s="137"/>
      <c r="N456" s="137"/>
      <c r="O456" s="137"/>
      <c r="P456" s="137"/>
      <c r="Q456" s="137"/>
      <c r="R456" s="137"/>
      <c r="S456" s="137"/>
      <c r="T456" s="61"/>
      <c r="U456" s="62"/>
      <c r="V456" s="63"/>
      <c r="W456" s="63"/>
      <c r="X456" s="63"/>
      <c r="Y456" s="63"/>
      <c r="Z456" s="63"/>
      <c r="AA456" s="63"/>
      <c r="AB456" s="63"/>
      <c r="AC456" s="63"/>
      <c r="AD456" s="137"/>
      <c r="AE456" s="137"/>
      <c r="AF456" s="137"/>
      <c r="AG456" s="137"/>
      <c r="AH456" s="137"/>
      <c r="AI456" s="168"/>
      <c r="AJ456" s="175"/>
      <c r="AK456" s="175"/>
      <c r="AL456" s="175"/>
      <c r="AM456" s="175"/>
      <c r="AN456" s="175"/>
      <c r="AO456" s="175"/>
      <c r="AP456" s="175"/>
    </row>
    <row r="457" spans="1:42" ht="15">
      <c r="A457" s="11" t="str">
        <f>IF(F457="","",F457&amp;"_"&amp;COUNTIF($F$9:F457,F457))</f>
        <v/>
      </c>
      <c r="B457" s="135" t="str">
        <f>IF(STUDATA!B1067="","",STUDATA!B1067)</f>
        <v/>
      </c>
      <c r="C457" s="136" t="str">
        <f>IF(STUDATA!E1067="","",STUDATA!E1067)</f>
        <v/>
      </c>
      <c r="D457" s="136" t="str">
        <f>IF(STUDATA!F1067="","",STUDATA!F1067)</f>
        <v/>
      </c>
      <c r="E457" s="136" t="str">
        <f>IF(STUDATA!G1067="","",STUDATA!G1067)</f>
        <v/>
      </c>
      <c r="F457" s="136" t="str">
        <f>IF(STUDATA!C1067="","",STUDATA!C1067)</f>
        <v/>
      </c>
      <c r="G457" s="137"/>
      <c r="H457" s="137"/>
      <c r="I457" s="137"/>
      <c r="J457" s="137"/>
      <c r="K457" s="137"/>
      <c r="L457" s="137"/>
      <c r="M457" s="137"/>
      <c r="N457" s="137"/>
      <c r="O457" s="137"/>
      <c r="P457" s="137"/>
      <c r="Q457" s="137"/>
      <c r="R457" s="137"/>
      <c r="S457" s="137"/>
      <c r="T457" s="61"/>
      <c r="U457" s="62"/>
      <c r="V457" s="63"/>
      <c r="W457" s="63"/>
      <c r="X457" s="63"/>
      <c r="Y457" s="63"/>
      <c r="Z457" s="63"/>
      <c r="AA457" s="63"/>
      <c r="AB457" s="63"/>
      <c r="AC457" s="63"/>
      <c r="AD457" s="137"/>
      <c r="AE457" s="137"/>
      <c r="AF457" s="137"/>
      <c r="AG457" s="137"/>
      <c r="AH457" s="137"/>
      <c r="AI457" s="168"/>
      <c r="AJ457" s="175"/>
      <c r="AK457" s="175"/>
      <c r="AL457" s="175"/>
      <c r="AM457" s="175"/>
      <c r="AN457" s="175"/>
      <c r="AO457" s="175"/>
      <c r="AP457" s="175"/>
    </row>
    <row r="458" spans="1:42" ht="15">
      <c r="A458" s="11" t="str">
        <f>IF(F458="","",F458&amp;"_"&amp;COUNTIF($F$9:F458,F458))</f>
        <v/>
      </c>
      <c r="B458" s="135" t="str">
        <f>IF(STUDATA!B1068="","",STUDATA!B1068)</f>
        <v/>
      </c>
      <c r="C458" s="136" t="str">
        <f>IF(STUDATA!E1068="","",STUDATA!E1068)</f>
        <v/>
      </c>
      <c r="D458" s="136" t="str">
        <f>IF(STUDATA!F1068="","",STUDATA!F1068)</f>
        <v/>
      </c>
      <c r="E458" s="136" t="str">
        <f>IF(STUDATA!G1068="","",STUDATA!G1068)</f>
        <v/>
      </c>
      <c r="F458" s="136" t="str">
        <f>IF(STUDATA!C1068="","",STUDATA!C1068)</f>
        <v/>
      </c>
      <c r="G458" s="137"/>
      <c r="H458" s="137"/>
      <c r="I458" s="137"/>
      <c r="J458" s="137"/>
      <c r="K458" s="137"/>
      <c r="L458" s="137"/>
      <c r="M458" s="137"/>
      <c r="N458" s="137"/>
      <c r="O458" s="137"/>
      <c r="P458" s="137"/>
      <c r="Q458" s="137"/>
      <c r="R458" s="137"/>
      <c r="S458" s="137"/>
      <c r="T458" s="61"/>
      <c r="U458" s="62"/>
      <c r="V458" s="63"/>
      <c r="W458" s="63"/>
      <c r="X458" s="63"/>
      <c r="Y458" s="63"/>
      <c r="Z458" s="63"/>
      <c r="AA458" s="63"/>
      <c r="AB458" s="63"/>
      <c r="AC458" s="63"/>
      <c r="AD458" s="137"/>
      <c r="AE458" s="137"/>
      <c r="AF458" s="137"/>
      <c r="AG458" s="137"/>
      <c r="AH458" s="137"/>
      <c r="AI458" s="168"/>
      <c r="AJ458" s="175"/>
      <c r="AK458" s="175"/>
      <c r="AL458" s="175"/>
      <c r="AM458" s="175"/>
      <c r="AN458" s="175"/>
      <c r="AO458" s="175"/>
      <c r="AP458" s="175"/>
    </row>
    <row r="459" spans="1:42" ht="15">
      <c r="A459" s="11" t="str">
        <f>IF(F459="","",F459&amp;"_"&amp;COUNTIF($F$9:F459,F459))</f>
        <v/>
      </c>
      <c r="B459" s="135" t="str">
        <f>IF(STUDATA!B1069="","",STUDATA!B1069)</f>
        <v/>
      </c>
      <c r="C459" s="136" t="str">
        <f>IF(STUDATA!E1069="","",STUDATA!E1069)</f>
        <v/>
      </c>
      <c r="D459" s="136" t="str">
        <f>IF(STUDATA!F1069="","",STUDATA!F1069)</f>
        <v/>
      </c>
      <c r="E459" s="136" t="str">
        <f>IF(STUDATA!G1069="","",STUDATA!G1069)</f>
        <v/>
      </c>
      <c r="F459" s="136" t="str">
        <f>IF(STUDATA!C1069="","",STUDATA!C1069)</f>
        <v/>
      </c>
      <c r="G459" s="137"/>
      <c r="H459" s="137"/>
      <c r="I459" s="137"/>
      <c r="J459" s="137"/>
      <c r="K459" s="137"/>
      <c r="L459" s="137"/>
      <c r="M459" s="137"/>
      <c r="N459" s="137"/>
      <c r="O459" s="137"/>
      <c r="P459" s="137"/>
      <c r="Q459" s="137"/>
      <c r="R459" s="137"/>
      <c r="S459" s="137"/>
      <c r="T459" s="61"/>
      <c r="U459" s="62"/>
      <c r="V459" s="63"/>
      <c r="W459" s="63"/>
      <c r="X459" s="63"/>
      <c r="Y459" s="63"/>
      <c r="Z459" s="63"/>
      <c r="AA459" s="63"/>
      <c r="AB459" s="63"/>
      <c r="AC459" s="63"/>
      <c r="AD459" s="137"/>
      <c r="AE459" s="137"/>
      <c r="AF459" s="137"/>
      <c r="AG459" s="137"/>
      <c r="AH459" s="137"/>
      <c r="AI459" s="168"/>
      <c r="AJ459" s="175"/>
      <c r="AK459" s="175"/>
      <c r="AL459" s="175"/>
      <c r="AM459" s="175"/>
      <c r="AN459" s="175"/>
      <c r="AO459" s="175"/>
      <c r="AP459" s="175"/>
    </row>
    <row r="460" spans="1:42" ht="15">
      <c r="A460" s="11" t="str">
        <f>IF(F460="","",F460&amp;"_"&amp;COUNTIF($F$9:F460,F460))</f>
        <v/>
      </c>
      <c r="B460" s="135" t="str">
        <f>IF(STUDATA!B1070="","",STUDATA!B1070)</f>
        <v/>
      </c>
      <c r="C460" s="136" t="str">
        <f>IF(STUDATA!E1070="","",STUDATA!E1070)</f>
        <v/>
      </c>
      <c r="D460" s="136" t="str">
        <f>IF(STUDATA!F1070="","",STUDATA!F1070)</f>
        <v/>
      </c>
      <c r="E460" s="136" t="str">
        <f>IF(STUDATA!G1070="","",STUDATA!G1070)</f>
        <v/>
      </c>
      <c r="F460" s="136" t="str">
        <f>IF(STUDATA!C1070="","",STUDATA!C1070)</f>
        <v/>
      </c>
      <c r="G460" s="137"/>
      <c r="H460" s="137"/>
      <c r="I460" s="137"/>
      <c r="J460" s="137"/>
      <c r="K460" s="137"/>
      <c r="L460" s="137"/>
      <c r="M460" s="137"/>
      <c r="N460" s="137"/>
      <c r="O460" s="137"/>
      <c r="P460" s="137"/>
      <c r="Q460" s="137"/>
      <c r="R460" s="137"/>
      <c r="S460" s="137"/>
      <c r="T460" s="61"/>
      <c r="U460" s="62"/>
      <c r="V460" s="63"/>
      <c r="W460" s="63"/>
      <c r="X460" s="63"/>
      <c r="Y460" s="63"/>
      <c r="Z460" s="63"/>
      <c r="AA460" s="63"/>
      <c r="AB460" s="63"/>
      <c r="AC460" s="63"/>
      <c r="AD460" s="137"/>
      <c r="AE460" s="137"/>
      <c r="AF460" s="137"/>
      <c r="AG460" s="137"/>
      <c r="AH460" s="137"/>
      <c r="AI460" s="168"/>
      <c r="AJ460" s="175"/>
      <c r="AK460" s="175"/>
      <c r="AL460" s="175"/>
      <c r="AM460" s="175"/>
      <c r="AN460" s="175"/>
      <c r="AO460" s="175"/>
      <c r="AP460" s="175"/>
    </row>
    <row r="461" spans="1:42" ht="15">
      <c r="A461" s="11" t="str">
        <f>IF(F461="","",F461&amp;"_"&amp;COUNTIF($F$9:F461,F461))</f>
        <v/>
      </c>
      <c r="B461" s="135" t="str">
        <f>IF(STUDATA!B1071="","",STUDATA!B1071)</f>
        <v/>
      </c>
      <c r="C461" s="136" t="str">
        <f>IF(STUDATA!E1071="","",STUDATA!E1071)</f>
        <v/>
      </c>
      <c r="D461" s="136" t="str">
        <f>IF(STUDATA!F1071="","",STUDATA!F1071)</f>
        <v/>
      </c>
      <c r="E461" s="136" t="str">
        <f>IF(STUDATA!G1071="","",STUDATA!G1071)</f>
        <v/>
      </c>
      <c r="F461" s="136" t="str">
        <f>IF(STUDATA!C1071="","",STUDATA!C1071)</f>
        <v/>
      </c>
      <c r="G461" s="137"/>
      <c r="H461" s="137"/>
      <c r="I461" s="137"/>
      <c r="J461" s="137"/>
      <c r="K461" s="137"/>
      <c r="L461" s="137"/>
      <c r="M461" s="137"/>
      <c r="N461" s="137"/>
      <c r="O461" s="137"/>
      <c r="P461" s="137"/>
      <c r="Q461" s="137"/>
      <c r="R461" s="137"/>
      <c r="S461" s="137"/>
      <c r="T461" s="61"/>
      <c r="U461" s="62"/>
      <c r="V461" s="63"/>
      <c r="W461" s="63"/>
      <c r="X461" s="63"/>
      <c r="Y461" s="63"/>
      <c r="Z461" s="63"/>
      <c r="AA461" s="63"/>
      <c r="AB461" s="63"/>
      <c r="AC461" s="63"/>
      <c r="AD461" s="137"/>
      <c r="AE461" s="137"/>
      <c r="AF461" s="137"/>
      <c r="AG461" s="137"/>
      <c r="AH461" s="137"/>
      <c r="AI461" s="168"/>
      <c r="AJ461" s="175"/>
      <c r="AK461" s="175"/>
      <c r="AL461" s="175"/>
      <c r="AM461" s="175"/>
      <c r="AN461" s="175"/>
      <c r="AO461" s="175"/>
      <c r="AP461" s="175"/>
    </row>
    <row r="462" spans="1:42" ht="15">
      <c r="A462" s="11" t="str">
        <f>IF(F462="","",F462&amp;"_"&amp;COUNTIF($F$9:F462,F462))</f>
        <v/>
      </c>
      <c r="B462" s="135" t="str">
        <f>IF(STUDATA!B1072="","",STUDATA!B1072)</f>
        <v/>
      </c>
      <c r="C462" s="136" t="str">
        <f>IF(STUDATA!E1072="","",STUDATA!E1072)</f>
        <v/>
      </c>
      <c r="D462" s="136" t="str">
        <f>IF(STUDATA!F1072="","",STUDATA!F1072)</f>
        <v/>
      </c>
      <c r="E462" s="136" t="str">
        <f>IF(STUDATA!G1072="","",STUDATA!G1072)</f>
        <v/>
      </c>
      <c r="F462" s="136" t="str">
        <f>IF(STUDATA!C1072="","",STUDATA!C1072)</f>
        <v/>
      </c>
      <c r="G462" s="137"/>
      <c r="H462" s="137"/>
      <c r="I462" s="137"/>
      <c r="J462" s="137"/>
      <c r="K462" s="137"/>
      <c r="L462" s="137"/>
      <c r="M462" s="137"/>
      <c r="N462" s="137"/>
      <c r="O462" s="137"/>
      <c r="P462" s="137"/>
      <c r="Q462" s="137"/>
      <c r="R462" s="137"/>
      <c r="S462" s="137"/>
      <c r="T462" s="61"/>
      <c r="U462" s="62"/>
      <c r="V462" s="63"/>
      <c r="W462" s="63"/>
      <c r="X462" s="63"/>
      <c r="Y462" s="63"/>
      <c r="Z462" s="63"/>
      <c r="AA462" s="63"/>
      <c r="AB462" s="63"/>
      <c r="AC462" s="63"/>
      <c r="AD462" s="137"/>
      <c r="AE462" s="137"/>
      <c r="AF462" s="137"/>
      <c r="AG462" s="137"/>
      <c r="AH462" s="137"/>
      <c r="AI462" s="168"/>
      <c r="AJ462" s="175"/>
      <c r="AK462" s="175"/>
      <c r="AL462" s="175"/>
      <c r="AM462" s="175"/>
      <c r="AN462" s="175"/>
      <c r="AO462" s="175"/>
      <c r="AP462" s="175"/>
    </row>
    <row r="463" spans="1:42" ht="15">
      <c r="A463" s="11" t="str">
        <f>IF(F463="","",F463&amp;"_"&amp;COUNTIF($F$9:F463,F463))</f>
        <v/>
      </c>
      <c r="B463" s="135" t="str">
        <f>IF(STUDATA!B1073="","",STUDATA!B1073)</f>
        <v/>
      </c>
      <c r="C463" s="136" t="str">
        <f>IF(STUDATA!E1073="","",STUDATA!E1073)</f>
        <v/>
      </c>
      <c r="D463" s="136" t="str">
        <f>IF(STUDATA!F1073="","",STUDATA!F1073)</f>
        <v/>
      </c>
      <c r="E463" s="136" t="str">
        <f>IF(STUDATA!G1073="","",STUDATA!G1073)</f>
        <v/>
      </c>
      <c r="F463" s="136" t="str">
        <f>IF(STUDATA!C1073="","",STUDATA!C1073)</f>
        <v/>
      </c>
      <c r="G463" s="137"/>
      <c r="H463" s="137"/>
      <c r="I463" s="137"/>
      <c r="J463" s="137"/>
      <c r="K463" s="137"/>
      <c r="L463" s="137"/>
      <c r="M463" s="137"/>
      <c r="N463" s="137"/>
      <c r="O463" s="137"/>
      <c r="P463" s="137"/>
      <c r="Q463" s="137"/>
      <c r="R463" s="137"/>
      <c r="S463" s="137"/>
      <c r="T463" s="61"/>
      <c r="U463" s="62"/>
      <c r="V463" s="63"/>
      <c r="W463" s="63"/>
      <c r="X463" s="63"/>
      <c r="Y463" s="63"/>
      <c r="Z463" s="63"/>
      <c r="AA463" s="63"/>
      <c r="AB463" s="63"/>
      <c r="AC463" s="63"/>
      <c r="AD463" s="137"/>
      <c r="AE463" s="137"/>
      <c r="AF463" s="137"/>
      <c r="AG463" s="137"/>
      <c r="AH463" s="137"/>
      <c r="AI463" s="168"/>
      <c r="AJ463" s="175"/>
      <c r="AK463" s="175"/>
      <c r="AL463" s="175"/>
      <c r="AM463" s="175"/>
      <c r="AN463" s="175"/>
      <c r="AO463" s="175"/>
      <c r="AP463" s="175"/>
    </row>
    <row r="464" spans="1:42" ht="15">
      <c r="A464" s="11" t="str">
        <f>IF(F464="","",F464&amp;"_"&amp;COUNTIF($F$9:F464,F464))</f>
        <v/>
      </c>
      <c r="B464" s="135" t="str">
        <f>IF(STUDATA!B1074="","",STUDATA!B1074)</f>
        <v/>
      </c>
      <c r="C464" s="136" t="str">
        <f>IF(STUDATA!E1074="","",STUDATA!E1074)</f>
        <v/>
      </c>
      <c r="D464" s="136" t="str">
        <f>IF(STUDATA!F1074="","",STUDATA!F1074)</f>
        <v/>
      </c>
      <c r="E464" s="136" t="str">
        <f>IF(STUDATA!G1074="","",STUDATA!G1074)</f>
        <v/>
      </c>
      <c r="F464" s="136" t="str">
        <f>IF(STUDATA!C1074="","",STUDATA!C1074)</f>
        <v/>
      </c>
      <c r="G464" s="137"/>
      <c r="H464" s="137"/>
      <c r="I464" s="137"/>
      <c r="J464" s="137"/>
      <c r="K464" s="137"/>
      <c r="L464" s="137"/>
      <c r="M464" s="137"/>
      <c r="N464" s="137"/>
      <c r="O464" s="137"/>
      <c r="P464" s="137"/>
      <c r="Q464" s="137"/>
      <c r="R464" s="137"/>
      <c r="S464" s="137"/>
      <c r="T464" s="61"/>
      <c r="U464" s="62"/>
      <c r="V464" s="63"/>
      <c r="W464" s="63"/>
      <c r="X464" s="63"/>
      <c r="Y464" s="63"/>
      <c r="Z464" s="63"/>
      <c r="AA464" s="63"/>
      <c r="AB464" s="63"/>
      <c r="AC464" s="63"/>
      <c r="AD464" s="137"/>
      <c r="AE464" s="137"/>
      <c r="AF464" s="137"/>
      <c r="AG464" s="137"/>
      <c r="AH464" s="137"/>
      <c r="AI464" s="168"/>
      <c r="AJ464" s="175"/>
      <c r="AK464" s="175"/>
      <c r="AL464" s="175"/>
      <c r="AM464" s="175"/>
      <c r="AN464" s="175"/>
      <c r="AO464" s="175"/>
      <c r="AP464" s="175"/>
    </row>
    <row r="465" spans="1:42" ht="15">
      <c r="A465" s="11" t="str">
        <f>IF(F465="","",F465&amp;"_"&amp;COUNTIF($F$9:F465,F465))</f>
        <v/>
      </c>
      <c r="B465" s="135" t="str">
        <f>IF(STUDATA!B1075="","",STUDATA!B1075)</f>
        <v/>
      </c>
      <c r="C465" s="136" t="str">
        <f>IF(STUDATA!E1075="","",STUDATA!E1075)</f>
        <v/>
      </c>
      <c r="D465" s="136" t="str">
        <f>IF(STUDATA!F1075="","",STUDATA!F1075)</f>
        <v/>
      </c>
      <c r="E465" s="136" t="str">
        <f>IF(STUDATA!G1075="","",STUDATA!G1075)</f>
        <v/>
      </c>
      <c r="F465" s="136" t="str">
        <f>IF(STUDATA!C1075="","",STUDATA!C1075)</f>
        <v/>
      </c>
      <c r="G465" s="137"/>
      <c r="H465" s="137"/>
      <c r="I465" s="137"/>
      <c r="J465" s="137"/>
      <c r="K465" s="137"/>
      <c r="L465" s="137"/>
      <c r="M465" s="137"/>
      <c r="N465" s="137"/>
      <c r="O465" s="137"/>
      <c r="P465" s="137"/>
      <c r="Q465" s="137"/>
      <c r="R465" s="137"/>
      <c r="S465" s="137"/>
      <c r="T465" s="61"/>
      <c r="U465" s="62"/>
      <c r="V465" s="63"/>
      <c r="W465" s="63"/>
      <c r="X465" s="63"/>
      <c r="Y465" s="63"/>
      <c r="Z465" s="63"/>
      <c r="AA465" s="63"/>
      <c r="AB465" s="63"/>
      <c r="AC465" s="63"/>
      <c r="AD465" s="137"/>
      <c r="AE465" s="137"/>
      <c r="AF465" s="137"/>
      <c r="AG465" s="137"/>
      <c r="AH465" s="137"/>
      <c r="AI465" s="168"/>
      <c r="AJ465" s="175"/>
      <c r="AK465" s="175"/>
      <c r="AL465" s="175"/>
      <c r="AM465" s="175"/>
      <c r="AN465" s="175"/>
      <c r="AO465" s="175"/>
      <c r="AP465" s="175"/>
    </row>
    <row r="466" spans="1:42" ht="15">
      <c r="A466" s="11" t="str">
        <f>IF(F466="","",F466&amp;"_"&amp;COUNTIF($F$9:F466,F466))</f>
        <v/>
      </c>
      <c r="B466" s="135" t="str">
        <f>IF(STUDATA!B1076="","",STUDATA!B1076)</f>
        <v/>
      </c>
      <c r="C466" s="136" t="str">
        <f>IF(STUDATA!E1076="","",STUDATA!E1076)</f>
        <v/>
      </c>
      <c r="D466" s="136" t="str">
        <f>IF(STUDATA!F1076="","",STUDATA!F1076)</f>
        <v/>
      </c>
      <c r="E466" s="136" t="str">
        <f>IF(STUDATA!G1076="","",STUDATA!G1076)</f>
        <v/>
      </c>
      <c r="F466" s="136" t="str">
        <f>IF(STUDATA!C1076="","",STUDATA!C1076)</f>
        <v/>
      </c>
      <c r="G466" s="137"/>
      <c r="H466" s="137"/>
      <c r="I466" s="137"/>
      <c r="J466" s="137"/>
      <c r="K466" s="137"/>
      <c r="L466" s="137"/>
      <c r="M466" s="137"/>
      <c r="N466" s="137"/>
      <c r="O466" s="137"/>
      <c r="P466" s="137"/>
      <c r="Q466" s="137"/>
      <c r="R466" s="137"/>
      <c r="S466" s="137"/>
      <c r="T466" s="61"/>
      <c r="U466" s="62"/>
      <c r="V466" s="63"/>
      <c r="W466" s="63"/>
      <c r="X466" s="63"/>
      <c r="Y466" s="63"/>
      <c r="Z466" s="63"/>
      <c r="AA466" s="63"/>
      <c r="AB466" s="63"/>
      <c r="AC466" s="63"/>
      <c r="AD466" s="137"/>
      <c r="AE466" s="137"/>
      <c r="AF466" s="137"/>
      <c r="AG466" s="137"/>
      <c r="AH466" s="137"/>
      <c r="AI466" s="168"/>
      <c r="AJ466" s="175"/>
      <c r="AK466" s="175"/>
      <c r="AL466" s="175"/>
      <c r="AM466" s="175"/>
      <c r="AN466" s="175"/>
      <c r="AO466" s="175"/>
      <c r="AP466" s="175"/>
    </row>
    <row r="467" spans="1:42" ht="15">
      <c r="A467" s="11" t="str">
        <f>IF(F467="","",F467&amp;"_"&amp;COUNTIF($F$9:F467,F467))</f>
        <v/>
      </c>
      <c r="B467" s="135" t="str">
        <f>IF(STUDATA!B1077="","",STUDATA!B1077)</f>
        <v/>
      </c>
      <c r="C467" s="136" t="str">
        <f>IF(STUDATA!E1077="","",STUDATA!E1077)</f>
        <v/>
      </c>
      <c r="D467" s="136" t="str">
        <f>IF(STUDATA!F1077="","",STUDATA!F1077)</f>
        <v/>
      </c>
      <c r="E467" s="136" t="str">
        <f>IF(STUDATA!G1077="","",STUDATA!G1077)</f>
        <v/>
      </c>
      <c r="F467" s="136" t="str">
        <f>IF(STUDATA!C1077="","",STUDATA!C1077)</f>
        <v/>
      </c>
      <c r="G467" s="137"/>
      <c r="H467" s="137"/>
      <c r="I467" s="137"/>
      <c r="J467" s="137"/>
      <c r="K467" s="137"/>
      <c r="L467" s="137"/>
      <c r="M467" s="137"/>
      <c r="N467" s="137"/>
      <c r="O467" s="137"/>
      <c r="P467" s="137"/>
      <c r="Q467" s="137"/>
      <c r="R467" s="137"/>
      <c r="S467" s="137"/>
      <c r="T467" s="61"/>
      <c r="U467" s="62"/>
      <c r="V467" s="63"/>
      <c r="W467" s="63"/>
      <c r="X467" s="63"/>
      <c r="Y467" s="63"/>
      <c r="Z467" s="63"/>
      <c r="AA467" s="63"/>
      <c r="AB467" s="63"/>
      <c r="AC467" s="63"/>
      <c r="AD467" s="137"/>
      <c r="AE467" s="137"/>
      <c r="AF467" s="137"/>
      <c r="AG467" s="137"/>
      <c r="AH467" s="137"/>
      <c r="AI467" s="168"/>
      <c r="AJ467" s="175"/>
      <c r="AK467" s="175"/>
      <c r="AL467" s="175"/>
      <c r="AM467" s="175"/>
      <c r="AN467" s="175"/>
      <c r="AO467" s="175"/>
      <c r="AP467" s="175"/>
    </row>
    <row r="468" spans="1:42" ht="15">
      <c r="A468" s="11" t="str">
        <f>IF(F468="","",F468&amp;"_"&amp;COUNTIF($F$9:F468,F468))</f>
        <v/>
      </c>
      <c r="B468" s="135" t="str">
        <f>IF(STUDATA!B1078="","",STUDATA!B1078)</f>
        <v/>
      </c>
      <c r="C468" s="136" t="str">
        <f>IF(STUDATA!E1078="","",STUDATA!E1078)</f>
        <v/>
      </c>
      <c r="D468" s="136" t="str">
        <f>IF(STUDATA!F1078="","",STUDATA!F1078)</f>
        <v/>
      </c>
      <c r="E468" s="136" t="str">
        <f>IF(STUDATA!G1078="","",STUDATA!G1078)</f>
        <v/>
      </c>
      <c r="F468" s="136" t="str">
        <f>IF(STUDATA!C1078="","",STUDATA!C1078)</f>
        <v/>
      </c>
      <c r="G468" s="137"/>
      <c r="H468" s="137"/>
      <c r="I468" s="137"/>
      <c r="J468" s="137"/>
      <c r="K468" s="137"/>
      <c r="L468" s="137"/>
      <c r="M468" s="137"/>
      <c r="N468" s="137"/>
      <c r="O468" s="137"/>
      <c r="P468" s="137"/>
      <c r="Q468" s="137"/>
      <c r="R468" s="137"/>
      <c r="S468" s="137"/>
      <c r="T468" s="61"/>
      <c r="U468" s="62"/>
      <c r="V468" s="63"/>
      <c r="W468" s="63"/>
      <c r="X468" s="63"/>
      <c r="Y468" s="63"/>
      <c r="Z468" s="63"/>
      <c r="AA468" s="63"/>
      <c r="AB468" s="63"/>
      <c r="AC468" s="63"/>
      <c r="AD468" s="137"/>
      <c r="AE468" s="137"/>
      <c r="AF468" s="137"/>
      <c r="AG468" s="137"/>
      <c r="AH468" s="137"/>
      <c r="AI468" s="168"/>
      <c r="AJ468" s="175"/>
      <c r="AK468" s="175"/>
      <c r="AL468" s="175"/>
      <c r="AM468" s="175"/>
      <c r="AN468" s="175"/>
      <c r="AO468" s="175"/>
      <c r="AP468" s="175"/>
    </row>
    <row r="469" spans="1:42" ht="15">
      <c r="A469" s="11" t="str">
        <f>IF(F469="","",F469&amp;"_"&amp;COUNTIF($F$9:F469,F469))</f>
        <v/>
      </c>
      <c r="B469" s="135" t="str">
        <f>IF(STUDATA!B1079="","",STUDATA!B1079)</f>
        <v/>
      </c>
      <c r="C469" s="136" t="str">
        <f>IF(STUDATA!E1079="","",STUDATA!E1079)</f>
        <v/>
      </c>
      <c r="D469" s="136" t="str">
        <f>IF(STUDATA!F1079="","",STUDATA!F1079)</f>
        <v/>
      </c>
      <c r="E469" s="136" t="str">
        <f>IF(STUDATA!G1079="","",STUDATA!G1079)</f>
        <v/>
      </c>
      <c r="F469" s="136" t="str">
        <f>IF(STUDATA!C1079="","",STUDATA!C1079)</f>
        <v/>
      </c>
      <c r="G469" s="137"/>
      <c r="H469" s="137"/>
      <c r="I469" s="137"/>
      <c r="J469" s="137"/>
      <c r="K469" s="137"/>
      <c r="L469" s="137"/>
      <c r="M469" s="137"/>
      <c r="N469" s="137"/>
      <c r="O469" s="137"/>
      <c r="P469" s="137"/>
      <c r="Q469" s="137"/>
      <c r="R469" s="137"/>
      <c r="S469" s="137"/>
      <c r="T469" s="61"/>
      <c r="U469" s="62"/>
      <c r="V469" s="63"/>
      <c r="W469" s="63"/>
      <c r="X469" s="63"/>
      <c r="Y469" s="63"/>
      <c r="Z469" s="63"/>
      <c r="AA469" s="63"/>
      <c r="AB469" s="63"/>
      <c r="AC469" s="63"/>
      <c r="AD469" s="137"/>
      <c r="AE469" s="137"/>
      <c r="AF469" s="137"/>
      <c r="AG469" s="137"/>
      <c r="AH469" s="137"/>
      <c r="AI469" s="168"/>
      <c r="AJ469" s="175"/>
      <c r="AK469" s="175"/>
      <c r="AL469" s="175"/>
      <c r="AM469" s="175"/>
      <c r="AN469" s="175"/>
      <c r="AO469" s="175"/>
      <c r="AP469" s="175"/>
    </row>
    <row r="470" spans="1:42" ht="15">
      <c r="A470" s="11" t="str">
        <f>IF(F470="","",F470&amp;"_"&amp;COUNTIF($F$9:F470,F470))</f>
        <v/>
      </c>
      <c r="B470" s="135" t="str">
        <f>IF(STUDATA!B1080="","",STUDATA!B1080)</f>
        <v/>
      </c>
      <c r="C470" s="136" t="str">
        <f>IF(STUDATA!E1080="","",STUDATA!E1080)</f>
        <v/>
      </c>
      <c r="D470" s="136" t="str">
        <f>IF(STUDATA!F1080="","",STUDATA!F1080)</f>
        <v/>
      </c>
      <c r="E470" s="136" t="str">
        <f>IF(STUDATA!G1080="","",STUDATA!G1080)</f>
        <v/>
      </c>
      <c r="F470" s="136" t="str">
        <f>IF(STUDATA!C1080="","",STUDATA!C1080)</f>
        <v/>
      </c>
      <c r="G470" s="137"/>
      <c r="H470" s="137"/>
      <c r="I470" s="137"/>
      <c r="J470" s="137"/>
      <c r="K470" s="137"/>
      <c r="L470" s="137"/>
      <c r="M470" s="137"/>
      <c r="N470" s="137"/>
      <c r="O470" s="137"/>
      <c r="P470" s="137"/>
      <c r="Q470" s="137"/>
      <c r="R470" s="137"/>
      <c r="S470" s="137"/>
      <c r="T470" s="61"/>
      <c r="U470" s="62"/>
      <c r="V470" s="63"/>
      <c r="W470" s="63"/>
      <c r="X470" s="63"/>
      <c r="Y470" s="63"/>
      <c r="Z470" s="63"/>
      <c r="AA470" s="63"/>
      <c r="AB470" s="63"/>
      <c r="AC470" s="63"/>
      <c r="AD470" s="137"/>
      <c r="AE470" s="137"/>
      <c r="AF470" s="137"/>
      <c r="AG470" s="137"/>
      <c r="AH470" s="137"/>
      <c r="AI470" s="168"/>
      <c r="AJ470" s="175"/>
      <c r="AK470" s="175"/>
      <c r="AL470" s="175"/>
      <c r="AM470" s="175"/>
      <c r="AN470" s="175"/>
      <c r="AO470" s="175"/>
      <c r="AP470" s="175"/>
    </row>
    <row r="471" spans="1:42" ht="15">
      <c r="A471" s="11" t="str">
        <f>IF(F471="","",F471&amp;"_"&amp;COUNTIF($F$9:F471,F471))</f>
        <v/>
      </c>
      <c r="B471" s="135" t="str">
        <f>IF(STUDATA!B1081="","",STUDATA!B1081)</f>
        <v/>
      </c>
      <c r="C471" s="136" t="str">
        <f>IF(STUDATA!E1081="","",STUDATA!E1081)</f>
        <v/>
      </c>
      <c r="D471" s="136" t="str">
        <f>IF(STUDATA!F1081="","",STUDATA!F1081)</f>
        <v/>
      </c>
      <c r="E471" s="136" t="str">
        <f>IF(STUDATA!G1081="","",STUDATA!G1081)</f>
        <v/>
      </c>
      <c r="F471" s="136" t="str">
        <f>IF(STUDATA!C1081="","",STUDATA!C1081)</f>
        <v/>
      </c>
      <c r="G471" s="137"/>
      <c r="H471" s="137"/>
      <c r="I471" s="137"/>
      <c r="J471" s="137"/>
      <c r="K471" s="137"/>
      <c r="L471" s="137"/>
      <c r="M471" s="137"/>
      <c r="N471" s="137"/>
      <c r="O471" s="137"/>
      <c r="P471" s="137"/>
      <c r="Q471" s="137"/>
      <c r="R471" s="137"/>
      <c r="S471" s="137"/>
      <c r="T471" s="61"/>
      <c r="U471" s="62"/>
      <c r="V471" s="63"/>
      <c r="W471" s="63"/>
      <c r="X471" s="63"/>
      <c r="Y471" s="63"/>
      <c r="Z471" s="63"/>
      <c r="AA471" s="63"/>
      <c r="AB471" s="63"/>
      <c r="AC471" s="63"/>
      <c r="AD471" s="137"/>
      <c r="AE471" s="137"/>
      <c r="AF471" s="137"/>
      <c r="AG471" s="137"/>
      <c r="AH471" s="137"/>
      <c r="AI471" s="168"/>
      <c r="AJ471" s="175"/>
      <c r="AK471" s="175"/>
      <c r="AL471" s="175"/>
      <c r="AM471" s="175"/>
      <c r="AN471" s="175"/>
      <c r="AO471" s="175"/>
      <c r="AP471" s="175"/>
    </row>
    <row r="472" spans="1:42" ht="15">
      <c r="A472" s="11" t="str">
        <f>IF(F472="","",F472&amp;"_"&amp;COUNTIF($F$9:F472,F472))</f>
        <v/>
      </c>
      <c r="B472" s="135" t="str">
        <f>IF(STUDATA!B1082="","",STUDATA!B1082)</f>
        <v/>
      </c>
      <c r="C472" s="136" t="str">
        <f>IF(STUDATA!E1082="","",STUDATA!E1082)</f>
        <v/>
      </c>
      <c r="D472" s="136" t="str">
        <f>IF(STUDATA!F1082="","",STUDATA!F1082)</f>
        <v/>
      </c>
      <c r="E472" s="136" t="str">
        <f>IF(STUDATA!G1082="","",STUDATA!G1082)</f>
        <v/>
      </c>
      <c r="F472" s="136" t="str">
        <f>IF(STUDATA!C1082="","",STUDATA!C1082)</f>
        <v/>
      </c>
      <c r="G472" s="137"/>
      <c r="H472" s="137"/>
      <c r="I472" s="137"/>
      <c r="J472" s="137"/>
      <c r="K472" s="137"/>
      <c r="L472" s="137"/>
      <c r="M472" s="137"/>
      <c r="N472" s="137"/>
      <c r="O472" s="137"/>
      <c r="P472" s="137"/>
      <c r="Q472" s="137"/>
      <c r="R472" s="137"/>
      <c r="S472" s="137"/>
      <c r="T472" s="61"/>
      <c r="U472" s="62"/>
      <c r="V472" s="63"/>
      <c r="W472" s="63"/>
      <c r="X472" s="63"/>
      <c r="Y472" s="63"/>
      <c r="Z472" s="63"/>
      <c r="AA472" s="63"/>
      <c r="AB472" s="63"/>
      <c r="AC472" s="63"/>
      <c r="AD472" s="137"/>
      <c r="AE472" s="137"/>
      <c r="AF472" s="137"/>
      <c r="AG472" s="137"/>
      <c r="AH472" s="137"/>
      <c r="AI472" s="168"/>
      <c r="AJ472" s="175"/>
      <c r="AK472" s="175"/>
      <c r="AL472" s="175"/>
      <c r="AM472" s="175"/>
      <c r="AN472" s="175"/>
      <c r="AO472" s="175"/>
      <c r="AP472" s="175"/>
    </row>
    <row r="473" spans="1:42" ht="15">
      <c r="A473" s="11" t="str">
        <f>IF(F473="","",F473&amp;"_"&amp;COUNTIF($F$9:F473,F473))</f>
        <v/>
      </c>
      <c r="B473" s="135" t="str">
        <f>IF(STUDATA!B1083="","",STUDATA!B1083)</f>
        <v/>
      </c>
      <c r="C473" s="136" t="str">
        <f>IF(STUDATA!E1083="","",STUDATA!E1083)</f>
        <v/>
      </c>
      <c r="D473" s="136" t="str">
        <f>IF(STUDATA!F1083="","",STUDATA!F1083)</f>
        <v/>
      </c>
      <c r="E473" s="136" t="str">
        <f>IF(STUDATA!G1083="","",STUDATA!G1083)</f>
        <v/>
      </c>
      <c r="F473" s="136" t="str">
        <f>IF(STUDATA!C1083="","",STUDATA!C1083)</f>
        <v/>
      </c>
      <c r="G473" s="137"/>
      <c r="H473" s="137"/>
      <c r="I473" s="137"/>
      <c r="J473" s="137"/>
      <c r="K473" s="137"/>
      <c r="L473" s="137"/>
      <c r="M473" s="137"/>
      <c r="N473" s="137"/>
      <c r="O473" s="137"/>
      <c r="P473" s="137"/>
      <c r="Q473" s="137"/>
      <c r="R473" s="137"/>
      <c r="S473" s="137"/>
      <c r="T473" s="61"/>
      <c r="U473" s="62"/>
      <c r="V473" s="63"/>
      <c r="W473" s="63"/>
      <c r="X473" s="63"/>
      <c r="Y473" s="63"/>
      <c r="Z473" s="63"/>
      <c r="AA473" s="63"/>
      <c r="AB473" s="63"/>
      <c r="AC473" s="63"/>
      <c r="AD473" s="137"/>
      <c r="AE473" s="137"/>
      <c r="AF473" s="137"/>
      <c r="AG473" s="137"/>
      <c r="AH473" s="137"/>
      <c r="AI473" s="168"/>
      <c r="AJ473" s="175"/>
      <c r="AK473" s="175"/>
      <c r="AL473" s="175"/>
      <c r="AM473" s="175"/>
      <c r="AN473" s="175"/>
      <c r="AO473" s="175"/>
      <c r="AP473" s="175"/>
    </row>
    <row r="474" spans="1:42" ht="15">
      <c r="A474" s="11" t="str">
        <f>IF(F474="","",F474&amp;"_"&amp;COUNTIF($F$9:F474,F474))</f>
        <v/>
      </c>
      <c r="B474" s="135" t="str">
        <f>IF(STUDATA!B1084="","",STUDATA!B1084)</f>
        <v/>
      </c>
      <c r="C474" s="136" t="str">
        <f>IF(STUDATA!E1084="","",STUDATA!E1084)</f>
        <v/>
      </c>
      <c r="D474" s="136" t="str">
        <f>IF(STUDATA!F1084="","",STUDATA!F1084)</f>
        <v/>
      </c>
      <c r="E474" s="136" t="str">
        <f>IF(STUDATA!G1084="","",STUDATA!G1084)</f>
        <v/>
      </c>
      <c r="F474" s="136" t="str">
        <f>IF(STUDATA!C1084="","",STUDATA!C1084)</f>
        <v/>
      </c>
      <c r="G474" s="137"/>
      <c r="H474" s="137"/>
      <c r="I474" s="137"/>
      <c r="J474" s="137"/>
      <c r="K474" s="137"/>
      <c r="L474" s="137"/>
      <c r="M474" s="137"/>
      <c r="N474" s="137"/>
      <c r="O474" s="137"/>
      <c r="P474" s="137"/>
      <c r="Q474" s="137"/>
      <c r="R474" s="137"/>
      <c r="S474" s="137"/>
      <c r="T474" s="61"/>
      <c r="U474" s="62"/>
      <c r="V474" s="63"/>
      <c r="W474" s="63"/>
      <c r="X474" s="63"/>
      <c r="Y474" s="63"/>
      <c r="Z474" s="63"/>
      <c r="AA474" s="63"/>
      <c r="AB474" s="63"/>
      <c r="AC474" s="63"/>
      <c r="AD474" s="137"/>
      <c r="AE474" s="137"/>
      <c r="AF474" s="137"/>
      <c r="AG474" s="137"/>
      <c r="AH474" s="137"/>
      <c r="AI474" s="168"/>
      <c r="AJ474" s="175"/>
      <c r="AK474" s="175"/>
      <c r="AL474" s="175"/>
      <c r="AM474" s="175"/>
      <c r="AN474" s="175"/>
      <c r="AO474" s="175"/>
      <c r="AP474" s="175"/>
    </row>
    <row r="475" spans="1:42" ht="15">
      <c r="A475" s="11" t="str">
        <f>IF(F475="","",F475&amp;"_"&amp;COUNTIF($F$9:F475,F475))</f>
        <v/>
      </c>
      <c r="B475" s="135" t="str">
        <f>IF(STUDATA!B1085="","",STUDATA!B1085)</f>
        <v/>
      </c>
      <c r="C475" s="136" t="str">
        <f>IF(STUDATA!E1085="","",STUDATA!E1085)</f>
        <v/>
      </c>
      <c r="D475" s="136" t="str">
        <f>IF(STUDATA!F1085="","",STUDATA!F1085)</f>
        <v/>
      </c>
      <c r="E475" s="136" t="str">
        <f>IF(STUDATA!G1085="","",STUDATA!G1085)</f>
        <v/>
      </c>
      <c r="F475" s="136" t="str">
        <f>IF(STUDATA!C1085="","",STUDATA!C1085)</f>
        <v/>
      </c>
      <c r="G475" s="137"/>
      <c r="H475" s="137"/>
      <c r="I475" s="137"/>
      <c r="J475" s="137"/>
      <c r="K475" s="137"/>
      <c r="L475" s="137"/>
      <c r="M475" s="137"/>
      <c r="N475" s="137"/>
      <c r="O475" s="137"/>
      <c r="P475" s="137"/>
      <c r="Q475" s="137"/>
      <c r="R475" s="137"/>
      <c r="S475" s="137"/>
      <c r="T475" s="61"/>
      <c r="U475" s="62"/>
      <c r="V475" s="63"/>
      <c r="W475" s="63"/>
      <c r="X475" s="63"/>
      <c r="Y475" s="63"/>
      <c r="Z475" s="63"/>
      <c r="AA475" s="63"/>
      <c r="AB475" s="63"/>
      <c r="AC475" s="63"/>
      <c r="AD475" s="137"/>
      <c r="AE475" s="137"/>
      <c r="AF475" s="137"/>
      <c r="AG475" s="137"/>
      <c r="AH475" s="137"/>
      <c r="AI475" s="168"/>
      <c r="AJ475" s="175"/>
      <c r="AK475" s="175"/>
      <c r="AL475" s="175"/>
      <c r="AM475" s="175"/>
      <c r="AN475" s="175"/>
      <c r="AO475" s="175"/>
      <c r="AP475" s="175"/>
    </row>
    <row r="476" spans="1:42" ht="15">
      <c r="A476" s="11" t="str">
        <f>IF(F476="","",F476&amp;"_"&amp;COUNTIF($F$9:F476,F476))</f>
        <v/>
      </c>
      <c r="B476" s="135" t="str">
        <f>IF(STUDATA!B1086="","",STUDATA!B1086)</f>
        <v/>
      </c>
      <c r="C476" s="136" t="str">
        <f>IF(STUDATA!E1086="","",STUDATA!E1086)</f>
        <v/>
      </c>
      <c r="D476" s="136" t="str">
        <f>IF(STUDATA!F1086="","",STUDATA!F1086)</f>
        <v/>
      </c>
      <c r="E476" s="136" t="str">
        <f>IF(STUDATA!G1086="","",STUDATA!G1086)</f>
        <v/>
      </c>
      <c r="F476" s="136" t="str">
        <f>IF(STUDATA!C1086="","",STUDATA!C1086)</f>
        <v/>
      </c>
      <c r="G476" s="137"/>
      <c r="H476" s="137"/>
      <c r="I476" s="137"/>
      <c r="J476" s="137"/>
      <c r="K476" s="137"/>
      <c r="L476" s="137"/>
      <c r="M476" s="137"/>
      <c r="N476" s="137"/>
      <c r="O476" s="137"/>
      <c r="P476" s="137"/>
      <c r="Q476" s="137"/>
      <c r="R476" s="137"/>
      <c r="S476" s="137"/>
      <c r="T476" s="61"/>
      <c r="U476" s="62"/>
      <c r="V476" s="63"/>
      <c r="W476" s="63"/>
      <c r="X476" s="63"/>
      <c r="Y476" s="63"/>
      <c r="Z476" s="63"/>
      <c r="AA476" s="63"/>
      <c r="AB476" s="63"/>
      <c r="AC476" s="63"/>
      <c r="AD476" s="137"/>
      <c r="AE476" s="137"/>
      <c r="AF476" s="137"/>
      <c r="AG476" s="137"/>
      <c r="AH476" s="137"/>
      <c r="AI476" s="168"/>
      <c r="AJ476" s="175"/>
      <c r="AK476" s="175"/>
      <c r="AL476" s="175"/>
      <c r="AM476" s="175"/>
      <c r="AN476" s="175"/>
      <c r="AO476" s="175"/>
      <c r="AP476" s="175"/>
    </row>
    <row r="477" spans="1:42" ht="15">
      <c r="A477" s="11" t="str">
        <f>IF(F477="","",F477&amp;"_"&amp;COUNTIF($F$9:F477,F477))</f>
        <v/>
      </c>
      <c r="B477" s="135" t="str">
        <f>IF(STUDATA!B1087="","",STUDATA!B1087)</f>
        <v/>
      </c>
      <c r="C477" s="136" t="str">
        <f>IF(STUDATA!E1087="","",STUDATA!E1087)</f>
        <v/>
      </c>
      <c r="D477" s="136" t="str">
        <f>IF(STUDATA!F1087="","",STUDATA!F1087)</f>
        <v/>
      </c>
      <c r="E477" s="136" t="str">
        <f>IF(STUDATA!G1087="","",STUDATA!G1087)</f>
        <v/>
      </c>
      <c r="F477" s="136" t="str">
        <f>IF(STUDATA!C1087="","",STUDATA!C1087)</f>
        <v/>
      </c>
      <c r="G477" s="137"/>
      <c r="H477" s="137"/>
      <c r="I477" s="137"/>
      <c r="J477" s="137"/>
      <c r="K477" s="137"/>
      <c r="L477" s="137"/>
      <c r="M477" s="137"/>
      <c r="N477" s="137"/>
      <c r="O477" s="137"/>
      <c r="P477" s="137"/>
      <c r="Q477" s="137"/>
      <c r="R477" s="137"/>
      <c r="S477" s="137"/>
      <c r="T477" s="61"/>
      <c r="U477" s="62"/>
      <c r="V477" s="63"/>
      <c r="W477" s="63"/>
      <c r="X477" s="63"/>
      <c r="Y477" s="63"/>
      <c r="Z477" s="63"/>
      <c r="AA477" s="63"/>
      <c r="AB477" s="63"/>
      <c r="AC477" s="63"/>
      <c r="AD477" s="137"/>
      <c r="AE477" s="137"/>
      <c r="AF477" s="137"/>
      <c r="AG477" s="137"/>
      <c r="AH477" s="137"/>
      <c r="AI477" s="168"/>
      <c r="AJ477" s="175"/>
      <c r="AK477" s="175"/>
      <c r="AL477" s="175"/>
      <c r="AM477" s="175"/>
      <c r="AN477" s="175"/>
      <c r="AO477" s="175"/>
      <c r="AP477" s="175"/>
    </row>
    <row r="478" spans="1:42" ht="15">
      <c r="A478" s="11" t="str">
        <f>IF(F478="","",F478&amp;"_"&amp;COUNTIF($F$9:F478,F478))</f>
        <v/>
      </c>
      <c r="B478" s="135" t="str">
        <f>IF(STUDATA!B1088="","",STUDATA!B1088)</f>
        <v/>
      </c>
      <c r="C478" s="136" t="str">
        <f>IF(STUDATA!E1088="","",STUDATA!E1088)</f>
        <v/>
      </c>
      <c r="D478" s="136" t="str">
        <f>IF(STUDATA!F1088="","",STUDATA!F1088)</f>
        <v/>
      </c>
      <c r="E478" s="136" t="str">
        <f>IF(STUDATA!G1088="","",STUDATA!G1088)</f>
        <v/>
      </c>
      <c r="F478" s="136" t="str">
        <f>IF(STUDATA!C1088="","",STUDATA!C1088)</f>
        <v/>
      </c>
      <c r="G478" s="137"/>
      <c r="H478" s="137"/>
      <c r="I478" s="137"/>
      <c r="J478" s="137"/>
      <c r="K478" s="137"/>
      <c r="L478" s="137"/>
      <c r="M478" s="137"/>
      <c r="N478" s="137"/>
      <c r="O478" s="137"/>
      <c r="P478" s="137"/>
      <c r="Q478" s="137"/>
      <c r="R478" s="137"/>
      <c r="S478" s="137"/>
      <c r="T478" s="61"/>
      <c r="U478" s="62"/>
      <c r="V478" s="63"/>
      <c r="W478" s="63"/>
      <c r="X478" s="63"/>
      <c r="Y478" s="63"/>
      <c r="Z478" s="63"/>
      <c r="AA478" s="63"/>
      <c r="AB478" s="63"/>
      <c r="AC478" s="63"/>
      <c r="AD478" s="137"/>
      <c r="AE478" s="137"/>
      <c r="AF478" s="137"/>
      <c r="AG478" s="137"/>
      <c r="AH478" s="137"/>
      <c r="AI478" s="168"/>
      <c r="AJ478" s="175"/>
      <c r="AK478" s="175"/>
      <c r="AL478" s="175"/>
      <c r="AM478" s="175"/>
      <c r="AN478" s="175"/>
      <c r="AO478" s="175"/>
      <c r="AP478" s="175"/>
    </row>
    <row r="479" spans="1:42" ht="15">
      <c r="A479" s="11" t="str">
        <f>IF(F479="","",F479&amp;"_"&amp;COUNTIF($F$9:F479,F479))</f>
        <v/>
      </c>
      <c r="B479" s="135" t="str">
        <f>IF(STUDATA!B1089="","",STUDATA!B1089)</f>
        <v/>
      </c>
      <c r="C479" s="136" t="str">
        <f>IF(STUDATA!E1089="","",STUDATA!E1089)</f>
        <v/>
      </c>
      <c r="D479" s="136" t="str">
        <f>IF(STUDATA!F1089="","",STUDATA!F1089)</f>
        <v/>
      </c>
      <c r="E479" s="136" t="str">
        <f>IF(STUDATA!G1089="","",STUDATA!G1089)</f>
        <v/>
      </c>
      <c r="F479" s="136" t="str">
        <f>IF(STUDATA!C1089="","",STUDATA!C1089)</f>
        <v/>
      </c>
      <c r="G479" s="137"/>
      <c r="H479" s="137"/>
      <c r="I479" s="137"/>
      <c r="J479" s="137"/>
      <c r="K479" s="137"/>
      <c r="L479" s="137"/>
      <c r="M479" s="137"/>
      <c r="N479" s="137"/>
      <c r="O479" s="137"/>
      <c r="P479" s="137"/>
      <c r="Q479" s="137"/>
      <c r="R479" s="137"/>
      <c r="S479" s="137"/>
      <c r="T479" s="61"/>
      <c r="U479" s="62"/>
      <c r="V479" s="63"/>
      <c r="W479" s="63"/>
      <c r="X479" s="63"/>
      <c r="Y479" s="63"/>
      <c r="Z479" s="63"/>
      <c r="AA479" s="63"/>
      <c r="AB479" s="63"/>
      <c r="AC479" s="63"/>
      <c r="AD479" s="137"/>
      <c r="AE479" s="137"/>
      <c r="AF479" s="137"/>
      <c r="AG479" s="137"/>
      <c r="AH479" s="137"/>
      <c r="AI479" s="168"/>
      <c r="AJ479" s="175"/>
      <c r="AK479" s="175"/>
      <c r="AL479" s="175"/>
      <c r="AM479" s="175"/>
      <c r="AN479" s="175"/>
      <c r="AO479" s="175"/>
      <c r="AP479" s="175"/>
    </row>
    <row r="480" spans="1:42" ht="15">
      <c r="A480" s="11" t="str">
        <f>IF(F480="","",F480&amp;"_"&amp;COUNTIF($F$9:F480,F480))</f>
        <v/>
      </c>
      <c r="B480" s="135" t="str">
        <f>IF(STUDATA!B1090="","",STUDATA!B1090)</f>
        <v/>
      </c>
      <c r="C480" s="136" t="str">
        <f>IF(STUDATA!E1090="","",STUDATA!E1090)</f>
        <v/>
      </c>
      <c r="D480" s="136" t="str">
        <f>IF(STUDATA!F1090="","",STUDATA!F1090)</f>
        <v/>
      </c>
      <c r="E480" s="136" t="str">
        <f>IF(STUDATA!G1090="","",STUDATA!G1090)</f>
        <v/>
      </c>
      <c r="F480" s="136" t="str">
        <f>IF(STUDATA!C1090="","",STUDATA!C1090)</f>
        <v/>
      </c>
      <c r="G480" s="137"/>
      <c r="H480" s="137"/>
      <c r="I480" s="137"/>
      <c r="J480" s="137"/>
      <c r="K480" s="137"/>
      <c r="L480" s="137"/>
      <c r="M480" s="137"/>
      <c r="N480" s="137"/>
      <c r="O480" s="137"/>
      <c r="P480" s="137"/>
      <c r="Q480" s="137"/>
      <c r="R480" s="137"/>
      <c r="S480" s="137"/>
      <c r="T480" s="61"/>
      <c r="U480" s="62"/>
      <c r="V480" s="63"/>
      <c r="W480" s="63"/>
      <c r="X480" s="63"/>
      <c r="Y480" s="63"/>
      <c r="Z480" s="63"/>
      <c r="AA480" s="63"/>
      <c r="AB480" s="63"/>
      <c r="AC480" s="63"/>
      <c r="AD480" s="137"/>
      <c r="AE480" s="137"/>
      <c r="AF480" s="137"/>
      <c r="AG480" s="137"/>
      <c r="AH480" s="137"/>
      <c r="AI480" s="168"/>
      <c r="AJ480" s="175"/>
      <c r="AK480" s="175"/>
      <c r="AL480" s="175"/>
      <c r="AM480" s="175"/>
      <c r="AN480" s="175"/>
      <c r="AO480" s="175"/>
      <c r="AP480" s="175"/>
    </row>
    <row r="481" spans="1:42" ht="15">
      <c r="A481" s="11" t="str">
        <f>IF(F481="","",F481&amp;"_"&amp;COUNTIF($F$9:F481,F481))</f>
        <v/>
      </c>
      <c r="B481" s="135" t="str">
        <f>IF(STUDATA!B1091="","",STUDATA!B1091)</f>
        <v/>
      </c>
      <c r="C481" s="136" t="str">
        <f>IF(STUDATA!E1091="","",STUDATA!E1091)</f>
        <v/>
      </c>
      <c r="D481" s="136" t="str">
        <f>IF(STUDATA!F1091="","",STUDATA!F1091)</f>
        <v/>
      </c>
      <c r="E481" s="136" t="str">
        <f>IF(STUDATA!G1091="","",STUDATA!G1091)</f>
        <v/>
      </c>
      <c r="F481" s="136" t="str">
        <f>IF(STUDATA!C1091="","",STUDATA!C1091)</f>
        <v/>
      </c>
      <c r="G481" s="137"/>
      <c r="H481" s="137"/>
      <c r="I481" s="137"/>
      <c r="J481" s="137"/>
      <c r="K481" s="137"/>
      <c r="L481" s="137"/>
      <c r="M481" s="137"/>
      <c r="N481" s="137"/>
      <c r="O481" s="137"/>
      <c r="P481" s="137"/>
      <c r="Q481" s="137"/>
      <c r="R481" s="137"/>
      <c r="S481" s="137"/>
      <c r="T481" s="61"/>
      <c r="U481" s="62"/>
      <c r="V481" s="63"/>
      <c r="W481" s="63"/>
      <c r="X481" s="63"/>
      <c r="Y481" s="63"/>
      <c r="Z481" s="63"/>
      <c r="AA481" s="63"/>
      <c r="AB481" s="63"/>
      <c r="AC481" s="63"/>
      <c r="AD481" s="137"/>
      <c r="AE481" s="137"/>
      <c r="AF481" s="137"/>
      <c r="AG481" s="137"/>
      <c r="AH481" s="137"/>
      <c r="AI481" s="168"/>
      <c r="AJ481" s="175"/>
      <c r="AK481" s="175"/>
      <c r="AL481" s="175"/>
      <c r="AM481" s="175"/>
      <c r="AN481" s="175"/>
      <c r="AO481" s="175"/>
      <c r="AP481" s="175"/>
    </row>
    <row r="482" spans="1:42" ht="15">
      <c r="A482" s="11" t="str">
        <f>IF(F482="","",F482&amp;"_"&amp;COUNTIF($F$9:F482,F482))</f>
        <v/>
      </c>
      <c r="B482" s="135" t="str">
        <f>IF(STUDATA!B1092="","",STUDATA!B1092)</f>
        <v/>
      </c>
      <c r="C482" s="136" t="str">
        <f>IF(STUDATA!E1092="","",STUDATA!E1092)</f>
        <v/>
      </c>
      <c r="D482" s="136" t="str">
        <f>IF(STUDATA!F1092="","",STUDATA!F1092)</f>
        <v/>
      </c>
      <c r="E482" s="136" t="str">
        <f>IF(STUDATA!G1092="","",STUDATA!G1092)</f>
        <v/>
      </c>
      <c r="F482" s="136" t="str">
        <f>IF(STUDATA!C1092="","",STUDATA!C1092)</f>
        <v/>
      </c>
      <c r="G482" s="137"/>
      <c r="H482" s="137"/>
      <c r="I482" s="137"/>
      <c r="J482" s="137"/>
      <c r="K482" s="137"/>
      <c r="L482" s="137"/>
      <c r="M482" s="137"/>
      <c r="N482" s="137"/>
      <c r="O482" s="137"/>
      <c r="P482" s="137"/>
      <c r="Q482" s="137"/>
      <c r="R482" s="137"/>
      <c r="S482" s="137"/>
      <c r="T482" s="61"/>
      <c r="U482" s="62"/>
      <c r="V482" s="63"/>
      <c r="W482" s="63"/>
      <c r="X482" s="63"/>
      <c r="Y482" s="63"/>
      <c r="Z482" s="63"/>
      <c r="AA482" s="63"/>
      <c r="AB482" s="63"/>
      <c r="AC482" s="63"/>
      <c r="AD482" s="137"/>
      <c r="AE482" s="137"/>
      <c r="AF482" s="137"/>
      <c r="AG482" s="137"/>
      <c r="AH482" s="137"/>
      <c r="AI482" s="168"/>
      <c r="AJ482" s="175"/>
      <c r="AK482" s="175"/>
      <c r="AL482" s="175"/>
      <c r="AM482" s="175"/>
      <c r="AN482" s="175"/>
      <c r="AO482" s="175"/>
      <c r="AP482" s="175"/>
    </row>
    <row r="483" spans="1:42" ht="15">
      <c r="A483" s="11" t="str">
        <f>IF(F483="","",F483&amp;"_"&amp;COUNTIF($F$9:F483,F483))</f>
        <v/>
      </c>
      <c r="B483" s="135" t="str">
        <f>IF(STUDATA!B1093="","",STUDATA!B1093)</f>
        <v/>
      </c>
      <c r="C483" s="136" t="str">
        <f>IF(STUDATA!E1093="","",STUDATA!E1093)</f>
        <v/>
      </c>
      <c r="D483" s="136" t="str">
        <f>IF(STUDATA!F1093="","",STUDATA!F1093)</f>
        <v/>
      </c>
      <c r="E483" s="136" t="str">
        <f>IF(STUDATA!G1093="","",STUDATA!G1093)</f>
        <v/>
      </c>
      <c r="F483" s="136" t="str">
        <f>IF(STUDATA!C1093="","",STUDATA!C1093)</f>
        <v/>
      </c>
      <c r="G483" s="137"/>
      <c r="H483" s="137"/>
      <c r="I483" s="137"/>
      <c r="J483" s="137"/>
      <c r="K483" s="137"/>
      <c r="L483" s="137"/>
      <c r="M483" s="137"/>
      <c r="N483" s="137"/>
      <c r="O483" s="137"/>
      <c r="P483" s="137"/>
      <c r="Q483" s="137"/>
      <c r="R483" s="137"/>
      <c r="S483" s="137"/>
      <c r="T483" s="61"/>
      <c r="U483" s="62"/>
      <c r="V483" s="63"/>
      <c r="W483" s="63"/>
      <c r="X483" s="63"/>
      <c r="Y483" s="63"/>
      <c r="Z483" s="63"/>
      <c r="AA483" s="63"/>
      <c r="AB483" s="63"/>
      <c r="AC483" s="63"/>
      <c r="AD483" s="137"/>
      <c r="AE483" s="137"/>
      <c r="AF483" s="137"/>
      <c r="AG483" s="137"/>
      <c r="AH483" s="137"/>
      <c r="AI483" s="168"/>
      <c r="AJ483" s="175"/>
      <c r="AK483" s="175"/>
      <c r="AL483" s="175"/>
      <c r="AM483" s="175"/>
      <c r="AN483" s="175"/>
      <c r="AO483" s="175"/>
      <c r="AP483" s="175"/>
    </row>
    <row r="484" spans="1:42" ht="15">
      <c r="A484" s="11" t="str">
        <f>IF(F484="","",F484&amp;"_"&amp;COUNTIF($F$9:F484,F484))</f>
        <v/>
      </c>
      <c r="B484" s="135" t="str">
        <f>IF(STUDATA!B1094="","",STUDATA!B1094)</f>
        <v/>
      </c>
      <c r="C484" s="136" t="str">
        <f>IF(STUDATA!E1094="","",STUDATA!E1094)</f>
        <v/>
      </c>
      <c r="D484" s="136" t="str">
        <f>IF(STUDATA!F1094="","",STUDATA!F1094)</f>
        <v/>
      </c>
      <c r="E484" s="136" t="str">
        <f>IF(STUDATA!G1094="","",STUDATA!G1094)</f>
        <v/>
      </c>
      <c r="F484" s="136" t="str">
        <f>IF(STUDATA!C1094="","",STUDATA!C1094)</f>
        <v/>
      </c>
      <c r="G484" s="137"/>
      <c r="H484" s="137"/>
      <c r="I484" s="137"/>
      <c r="J484" s="137"/>
      <c r="K484" s="137"/>
      <c r="L484" s="137"/>
      <c r="M484" s="137"/>
      <c r="N484" s="137"/>
      <c r="O484" s="137"/>
      <c r="P484" s="137"/>
      <c r="Q484" s="137"/>
      <c r="R484" s="137"/>
      <c r="S484" s="137"/>
      <c r="T484" s="61"/>
      <c r="U484" s="62"/>
      <c r="V484" s="63"/>
      <c r="W484" s="63"/>
      <c r="X484" s="63"/>
      <c r="Y484" s="63"/>
      <c r="Z484" s="63"/>
      <c r="AA484" s="63"/>
      <c r="AB484" s="63"/>
      <c r="AC484" s="63"/>
      <c r="AD484" s="137"/>
      <c r="AE484" s="137"/>
      <c r="AF484" s="137"/>
      <c r="AG484" s="137"/>
      <c r="AH484" s="137"/>
      <c r="AI484" s="168"/>
      <c r="AJ484" s="175"/>
      <c r="AK484" s="175"/>
      <c r="AL484" s="175"/>
      <c r="AM484" s="175"/>
      <c r="AN484" s="175"/>
      <c r="AO484" s="175"/>
      <c r="AP484" s="175"/>
    </row>
    <row r="485" spans="1:42" ht="15">
      <c r="A485" s="11" t="str">
        <f>IF(F485="","",F485&amp;"_"&amp;COUNTIF($F$9:F485,F485))</f>
        <v/>
      </c>
      <c r="B485" s="135" t="str">
        <f>IF(STUDATA!B1095="","",STUDATA!B1095)</f>
        <v/>
      </c>
      <c r="C485" s="136" t="str">
        <f>IF(STUDATA!E1095="","",STUDATA!E1095)</f>
        <v/>
      </c>
      <c r="D485" s="136" t="str">
        <f>IF(STUDATA!F1095="","",STUDATA!F1095)</f>
        <v/>
      </c>
      <c r="E485" s="136" t="str">
        <f>IF(STUDATA!G1095="","",STUDATA!G1095)</f>
        <v/>
      </c>
      <c r="F485" s="136" t="str">
        <f>IF(STUDATA!C1095="","",STUDATA!C1095)</f>
        <v/>
      </c>
      <c r="G485" s="137"/>
      <c r="H485" s="137"/>
      <c r="I485" s="137"/>
      <c r="J485" s="137"/>
      <c r="K485" s="137"/>
      <c r="L485" s="137"/>
      <c r="M485" s="137"/>
      <c r="N485" s="137"/>
      <c r="O485" s="137"/>
      <c r="P485" s="137"/>
      <c r="Q485" s="137"/>
      <c r="R485" s="137"/>
      <c r="S485" s="137"/>
      <c r="T485" s="61"/>
      <c r="U485" s="62"/>
      <c r="V485" s="63"/>
      <c r="W485" s="63"/>
      <c r="X485" s="63"/>
      <c r="Y485" s="63"/>
      <c r="Z485" s="63"/>
      <c r="AA485" s="63"/>
      <c r="AB485" s="63"/>
      <c r="AC485" s="63"/>
      <c r="AD485" s="137"/>
      <c r="AE485" s="137"/>
      <c r="AF485" s="137"/>
      <c r="AG485" s="137"/>
      <c r="AH485" s="137"/>
      <c r="AI485" s="168"/>
      <c r="AJ485" s="175"/>
      <c r="AK485" s="175"/>
      <c r="AL485" s="175"/>
      <c r="AM485" s="175"/>
      <c r="AN485" s="175"/>
      <c r="AO485" s="175"/>
      <c r="AP485" s="175"/>
    </row>
    <row r="486" spans="1:42" ht="15">
      <c r="A486" s="11" t="str">
        <f>IF(F486="","",F486&amp;"_"&amp;COUNTIF($F$9:F486,F486))</f>
        <v/>
      </c>
      <c r="B486" s="135" t="str">
        <f>IF(STUDATA!B1096="","",STUDATA!B1096)</f>
        <v/>
      </c>
      <c r="C486" s="136" t="str">
        <f>IF(STUDATA!E1096="","",STUDATA!E1096)</f>
        <v/>
      </c>
      <c r="D486" s="136" t="str">
        <f>IF(STUDATA!F1096="","",STUDATA!F1096)</f>
        <v/>
      </c>
      <c r="E486" s="136" t="str">
        <f>IF(STUDATA!G1096="","",STUDATA!G1096)</f>
        <v/>
      </c>
      <c r="F486" s="136" t="str">
        <f>IF(STUDATA!C1096="","",STUDATA!C1096)</f>
        <v/>
      </c>
      <c r="G486" s="137"/>
      <c r="H486" s="137"/>
      <c r="I486" s="137"/>
      <c r="J486" s="137"/>
      <c r="K486" s="137"/>
      <c r="L486" s="137"/>
      <c r="M486" s="137"/>
      <c r="N486" s="137"/>
      <c r="O486" s="137"/>
      <c r="P486" s="137"/>
      <c r="Q486" s="137"/>
      <c r="R486" s="137"/>
      <c r="S486" s="137"/>
      <c r="T486" s="61"/>
      <c r="U486" s="62"/>
      <c r="V486" s="63"/>
      <c r="W486" s="63"/>
      <c r="X486" s="63"/>
      <c r="Y486" s="63"/>
      <c r="Z486" s="63"/>
      <c r="AA486" s="63"/>
      <c r="AB486" s="63"/>
      <c r="AC486" s="63"/>
      <c r="AD486" s="137"/>
      <c r="AE486" s="137"/>
      <c r="AF486" s="137"/>
      <c r="AG486" s="137"/>
      <c r="AH486" s="137"/>
      <c r="AI486" s="168"/>
      <c r="AJ486" s="175"/>
      <c r="AK486" s="175"/>
      <c r="AL486" s="175"/>
      <c r="AM486" s="175"/>
      <c r="AN486" s="175"/>
      <c r="AO486" s="175"/>
      <c r="AP486" s="175"/>
    </row>
    <row r="487" spans="1:42" ht="15">
      <c r="A487" s="11" t="str">
        <f>IF(F487="","",F487&amp;"_"&amp;COUNTIF($F$9:F487,F487))</f>
        <v/>
      </c>
      <c r="B487" s="135" t="str">
        <f>IF(STUDATA!B1097="","",STUDATA!B1097)</f>
        <v/>
      </c>
      <c r="C487" s="136" t="str">
        <f>IF(STUDATA!E1097="","",STUDATA!E1097)</f>
        <v/>
      </c>
      <c r="D487" s="136" t="str">
        <f>IF(STUDATA!F1097="","",STUDATA!F1097)</f>
        <v/>
      </c>
      <c r="E487" s="136" t="str">
        <f>IF(STUDATA!G1097="","",STUDATA!G1097)</f>
        <v/>
      </c>
      <c r="F487" s="136" t="str">
        <f>IF(STUDATA!C1097="","",STUDATA!C1097)</f>
        <v/>
      </c>
      <c r="G487" s="137"/>
      <c r="H487" s="137"/>
      <c r="I487" s="137"/>
      <c r="J487" s="137"/>
      <c r="K487" s="137"/>
      <c r="L487" s="137"/>
      <c r="M487" s="137"/>
      <c r="N487" s="137"/>
      <c r="O487" s="137"/>
      <c r="P487" s="137"/>
      <c r="Q487" s="137"/>
      <c r="R487" s="137"/>
      <c r="S487" s="137"/>
      <c r="T487" s="61"/>
      <c r="U487" s="62"/>
      <c r="V487" s="63"/>
      <c r="W487" s="63"/>
      <c r="X487" s="63"/>
      <c r="Y487" s="63"/>
      <c r="Z487" s="63"/>
      <c r="AA487" s="63"/>
      <c r="AB487" s="63"/>
      <c r="AC487" s="63"/>
      <c r="AD487" s="137"/>
      <c r="AE487" s="137"/>
      <c r="AF487" s="137"/>
      <c r="AG487" s="137"/>
      <c r="AH487" s="137"/>
      <c r="AI487" s="168"/>
      <c r="AJ487" s="175"/>
      <c r="AK487" s="175"/>
      <c r="AL487" s="175"/>
      <c r="AM487" s="175"/>
      <c r="AN487" s="175"/>
      <c r="AO487" s="175"/>
      <c r="AP487" s="175"/>
    </row>
    <row r="488" spans="1:42" ht="15">
      <c r="A488" s="11" t="str">
        <f>IF(F488="","",F488&amp;"_"&amp;COUNTIF($F$9:F488,F488))</f>
        <v/>
      </c>
      <c r="B488" s="135" t="str">
        <f>IF(STUDATA!B1098="","",STUDATA!B1098)</f>
        <v/>
      </c>
      <c r="C488" s="136" t="str">
        <f>IF(STUDATA!E1098="","",STUDATA!E1098)</f>
        <v/>
      </c>
      <c r="D488" s="136" t="str">
        <f>IF(STUDATA!F1098="","",STUDATA!F1098)</f>
        <v/>
      </c>
      <c r="E488" s="136" t="str">
        <f>IF(STUDATA!G1098="","",STUDATA!G1098)</f>
        <v/>
      </c>
      <c r="F488" s="136" t="str">
        <f>IF(STUDATA!C1098="","",STUDATA!C1098)</f>
        <v/>
      </c>
      <c r="G488" s="137"/>
      <c r="H488" s="137"/>
      <c r="I488" s="137"/>
      <c r="J488" s="137"/>
      <c r="K488" s="137"/>
      <c r="L488" s="137"/>
      <c r="M488" s="137"/>
      <c r="N488" s="137"/>
      <c r="O488" s="137"/>
      <c r="P488" s="137"/>
      <c r="Q488" s="137"/>
      <c r="R488" s="137"/>
      <c r="S488" s="137"/>
      <c r="T488" s="61"/>
      <c r="U488" s="62"/>
      <c r="V488" s="63"/>
      <c r="W488" s="63"/>
      <c r="X488" s="63"/>
      <c r="Y488" s="63"/>
      <c r="Z488" s="63"/>
      <c r="AA488" s="63"/>
      <c r="AB488" s="63"/>
      <c r="AC488" s="63"/>
      <c r="AD488" s="137"/>
      <c r="AE488" s="137"/>
      <c r="AF488" s="137"/>
      <c r="AG488" s="137"/>
      <c r="AH488" s="137"/>
      <c r="AI488" s="168"/>
      <c r="AJ488" s="175"/>
      <c r="AK488" s="175"/>
      <c r="AL488" s="175"/>
      <c r="AM488" s="175"/>
      <c r="AN488" s="175"/>
      <c r="AO488" s="175"/>
      <c r="AP488" s="175"/>
    </row>
    <row r="489" spans="1:42" ht="15">
      <c r="A489" s="11" t="str">
        <f>IF(F489="","",F489&amp;"_"&amp;COUNTIF($F$9:F489,F489))</f>
        <v/>
      </c>
      <c r="B489" s="135" t="str">
        <f>IF(STUDATA!B1099="","",STUDATA!B1099)</f>
        <v/>
      </c>
      <c r="C489" s="136" t="str">
        <f>IF(STUDATA!E1099="","",STUDATA!E1099)</f>
        <v/>
      </c>
      <c r="D489" s="136" t="str">
        <f>IF(STUDATA!F1099="","",STUDATA!F1099)</f>
        <v/>
      </c>
      <c r="E489" s="136" t="str">
        <f>IF(STUDATA!G1099="","",STUDATA!G1099)</f>
        <v/>
      </c>
      <c r="F489" s="136" t="str">
        <f>IF(STUDATA!C1099="","",STUDATA!C1099)</f>
        <v/>
      </c>
      <c r="G489" s="137"/>
      <c r="H489" s="137"/>
      <c r="I489" s="137"/>
      <c r="J489" s="137"/>
      <c r="K489" s="137"/>
      <c r="L489" s="137"/>
      <c r="M489" s="137"/>
      <c r="N489" s="137"/>
      <c r="O489" s="137"/>
      <c r="P489" s="137"/>
      <c r="Q489" s="137"/>
      <c r="R489" s="137"/>
      <c r="S489" s="137"/>
      <c r="T489" s="61"/>
      <c r="U489" s="62"/>
      <c r="V489" s="63"/>
      <c r="W489" s="63"/>
      <c r="X489" s="63"/>
      <c r="Y489" s="63"/>
      <c r="Z489" s="63"/>
      <c r="AA489" s="63"/>
      <c r="AB489" s="63"/>
      <c r="AC489" s="63"/>
      <c r="AD489" s="137"/>
      <c r="AE489" s="137"/>
      <c r="AF489" s="137"/>
      <c r="AG489" s="137"/>
      <c r="AH489" s="137"/>
      <c r="AI489" s="168"/>
      <c r="AJ489" s="175"/>
      <c r="AK489" s="175"/>
      <c r="AL489" s="175"/>
      <c r="AM489" s="175"/>
      <c r="AN489" s="175"/>
      <c r="AO489" s="175"/>
      <c r="AP489" s="175"/>
    </row>
    <row r="490" spans="1:42" ht="15">
      <c r="A490" s="11" t="str">
        <f>IF(F490="","",F490&amp;"_"&amp;COUNTIF($F$9:F490,F490))</f>
        <v/>
      </c>
      <c r="B490" s="135" t="str">
        <f>IF(STUDATA!B1100="","",STUDATA!B1100)</f>
        <v/>
      </c>
      <c r="C490" s="136" t="str">
        <f>IF(STUDATA!E1100="","",STUDATA!E1100)</f>
        <v/>
      </c>
      <c r="D490" s="136" t="str">
        <f>IF(STUDATA!F1100="","",STUDATA!F1100)</f>
        <v/>
      </c>
      <c r="E490" s="136" t="str">
        <f>IF(STUDATA!G1100="","",STUDATA!G1100)</f>
        <v/>
      </c>
      <c r="F490" s="136" t="str">
        <f>IF(STUDATA!C1100="","",STUDATA!C1100)</f>
        <v/>
      </c>
      <c r="G490" s="137"/>
      <c r="H490" s="137"/>
      <c r="I490" s="137"/>
      <c r="J490" s="137"/>
      <c r="K490" s="137"/>
      <c r="L490" s="137"/>
      <c r="M490" s="137"/>
      <c r="N490" s="137"/>
      <c r="O490" s="137"/>
      <c r="P490" s="137"/>
      <c r="Q490" s="137"/>
      <c r="R490" s="137"/>
      <c r="S490" s="137"/>
      <c r="T490" s="61"/>
      <c r="U490" s="62"/>
      <c r="V490" s="63"/>
      <c r="W490" s="63"/>
      <c r="X490" s="63"/>
      <c r="Y490" s="63"/>
      <c r="Z490" s="63"/>
      <c r="AA490" s="63"/>
      <c r="AB490" s="63"/>
      <c r="AC490" s="63"/>
      <c r="AD490" s="137"/>
      <c r="AE490" s="137"/>
      <c r="AF490" s="137"/>
      <c r="AG490" s="137"/>
      <c r="AH490" s="137"/>
      <c r="AI490" s="168"/>
      <c r="AJ490" s="175"/>
      <c r="AK490" s="175"/>
      <c r="AL490" s="175"/>
      <c r="AM490" s="175"/>
      <c r="AN490" s="175"/>
      <c r="AO490" s="175"/>
      <c r="AP490" s="175"/>
    </row>
    <row r="491" spans="1:42" ht="15">
      <c r="A491" s="11" t="str">
        <f>IF(F491="","",F491&amp;"_"&amp;COUNTIF($F$9:F491,F491))</f>
        <v/>
      </c>
      <c r="B491" s="135" t="str">
        <f>IF(STUDATA!B1101="","",STUDATA!B1101)</f>
        <v/>
      </c>
      <c r="C491" s="136" t="str">
        <f>IF(STUDATA!E1101="","",STUDATA!E1101)</f>
        <v/>
      </c>
      <c r="D491" s="136" t="str">
        <f>IF(STUDATA!F1101="","",STUDATA!F1101)</f>
        <v/>
      </c>
      <c r="E491" s="136" t="str">
        <f>IF(STUDATA!G1101="","",STUDATA!G1101)</f>
        <v/>
      </c>
      <c r="F491" s="136" t="str">
        <f>IF(STUDATA!C1101="","",STUDATA!C1101)</f>
        <v/>
      </c>
      <c r="G491" s="137"/>
      <c r="H491" s="137"/>
      <c r="I491" s="137"/>
      <c r="J491" s="137"/>
      <c r="K491" s="137"/>
      <c r="L491" s="137"/>
      <c r="M491" s="137"/>
      <c r="N491" s="137"/>
      <c r="O491" s="137"/>
      <c r="P491" s="137"/>
      <c r="Q491" s="137"/>
      <c r="R491" s="137"/>
      <c r="S491" s="137"/>
      <c r="T491" s="61"/>
      <c r="U491" s="62"/>
      <c r="V491" s="63"/>
      <c r="W491" s="63"/>
      <c r="X491" s="63"/>
      <c r="Y491" s="63"/>
      <c r="Z491" s="63"/>
      <c r="AA491" s="63"/>
      <c r="AB491" s="63"/>
      <c r="AC491" s="63"/>
      <c r="AD491" s="137"/>
      <c r="AE491" s="137"/>
      <c r="AF491" s="137"/>
      <c r="AG491" s="137"/>
      <c r="AH491" s="137"/>
      <c r="AI491" s="168"/>
      <c r="AJ491" s="175"/>
      <c r="AK491" s="175"/>
      <c r="AL491" s="175"/>
      <c r="AM491" s="175"/>
      <c r="AN491" s="175"/>
      <c r="AO491" s="175"/>
      <c r="AP491" s="175"/>
    </row>
    <row r="492" spans="1:42" ht="15">
      <c r="A492" s="11" t="str">
        <f>IF(F492="","",F492&amp;"_"&amp;COUNTIF($F$9:F492,F492))</f>
        <v/>
      </c>
      <c r="B492" s="135" t="str">
        <f>IF(STUDATA!B1102="","",STUDATA!B1102)</f>
        <v/>
      </c>
      <c r="C492" s="136" t="str">
        <f>IF(STUDATA!E1102="","",STUDATA!E1102)</f>
        <v/>
      </c>
      <c r="D492" s="136" t="str">
        <f>IF(STUDATA!F1102="","",STUDATA!F1102)</f>
        <v/>
      </c>
      <c r="E492" s="136" t="str">
        <f>IF(STUDATA!G1102="","",STUDATA!G1102)</f>
        <v/>
      </c>
      <c r="F492" s="136" t="str">
        <f>IF(STUDATA!C1102="","",STUDATA!C1102)</f>
        <v/>
      </c>
      <c r="G492" s="137"/>
      <c r="H492" s="137"/>
      <c r="I492" s="137"/>
      <c r="J492" s="137"/>
      <c r="K492" s="137"/>
      <c r="L492" s="137"/>
      <c r="M492" s="137"/>
      <c r="N492" s="137"/>
      <c r="O492" s="137"/>
      <c r="P492" s="137"/>
      <c r="Q492" s="137"/>
      <c r="R492" s="137"/>
      <c r="S492" s="137"/>
      <c r="T492" s="61"/>
      <c r="U492" s="62"/>
      <c r="V492" s="63"/>
      <c r="W492" s="63"/>
      <c r="X492" s="63"/>
      <c r="Y492" s="63"/>
      <c r="Z492" s="63"/>
      <c r="AA492" s="63"/>
      <c r="AB492" s="63"/>
      <c r="AC492" s="63"/>
      <c r="AD492" s="137"/>
      <c r="AE492" s="137"/>
      <c r="AF492" s="137"/>
      <c r="AG492" s="137"/>
      <c r="AH492" s="137"/>
      <c r="AI492" s="168"/>
      <c r="AJ492" s="175"/>
      <c r="AK492" s="175"/>
      <c r="AL492" s="175"/>
      <c r="AM492" s="175"/>
      <c r="AN492" s="175"/>
      <c r="AO492" s="175"/>
      <c r="AP492" s="175"/>
    </row>
    <row r="493" spans="1:42" ht="15">
      <c r="A493" s="11" t="str">
        <f>IF(F493="","",F493&amp;"_"&amp;COUNTIF($F$9:F493,F493))</f>
        <v/>
      </c>
      <c r="B493" s="135" t="str">
        <f>IF(STUDATA!B1103="","",STUDATA!B1103)</f>
        <v/>
      </c>
      <c r="C493" s="136" t="str">
        <f>IF(STUDATA!E1103="","",STUDATA!E1103)</f>
        <v/>
      </c>
      <c r="D493" s="136" t="str">
        <f>IF(STUDATA!F1103="","",STUDATA!F1103)</f>
        <v/>
      </c>
      <c r="E493" s="136" t="str">
        <f>IF(STUDATA!G1103="","",STUDATA!G1103)</f>
        <v/>
      </c>
      <c r="F493" s="136" t="str">
        <f>IF(STUDATA!C1103="","",STUDATA!C1103)</f>
        <v/>
      </c>
      <c r="G493" s="137"/>
      <c r="H493" s="137"/>
      <c r="I493" s="137"/>
      <c r="J493" s="137"/>
      <c r="K493" s="137"/>
      <c r="L493" s="137"/>
      <c r="M493" s="137"/>
      <c r="N493" s="137"/>
      <c r="O493" s="137"/>
      <c r="P493" s="137"/>
      <c r="Q493" s="137"/>
      <c r="R493" s="137"/>
      <c r="S493" s="137"/>
      <c r="T493" s="61"/>
      <c r="U493" s="62"/>
      <c r="V493" s="63"/>
      <c r="W493" s="63"/>
      <c r="X493" s="63"/>
      <c r="Y493" s="63"/>
      <c r="Z493" s="63"/>
      <c r="AA493" s="63"/>
      <c r="AB493" s="63"/>
      <c r="AC493" s="63"/>
      <c r="AD493" s="137"/>
      <c r="AE493" s="137"/>
      <c r="AF493" s="137"/>
      <c r="AG493" s="137"/>
      <c r="AH493" s="137"/>
      <c r="AI493" s="168"/>
      <c r="AJ493" s="175"/>
      <c r="AK493" s="175"/>
      <c r="AL493" s="175"/>
      <c r="AM493" s="175"/>
      <c r="AN493" s="175"/>
      <c r="AO493" s="175"/>
      <c r="AP493" s="175"/>
    </row>
    <row r="494" spans="1:42" ht="15">
      <c r="A494" s="11" t="str">
        <f>IF(F494="","",F494&amp;"_"&amp;COUNTIF($F$9:F494,F494))</f>
        <v/>
      </c>
      <c r="B494" s="135" t="str">
        <f>IF(STUDATA!B1104="","",STUDATA!B1104)</f>
        <v/>
      </c>
      <c r="C494" s="136" t="str">
        <f>IF(STUDATA!E1104="","",STUDATA!E1104)</f>
        <v/>
      </c>
      <c r="D494" s="136" t="str">
        <f>IF(STUDATA!F1104="","",STUDATA!F1104)</f>
        <v/>
      </c>
      <c r="E494" s="136" t="str">
        <f>IF(STUDATA!G1104="","",STUDATA!G1104)</f>
        <v/>
      </c>
      <c r="F494" s="136" t="str">
        <f>IF(STUDATA!C1104="","",STUDATA!C1104)</f>
        <v/>
      </c>
      <c r="G494" s="137"/>
      <c r="H494" s="137"/>
      <c r="I494" s="137"/>
      <c r="J494" s="137"/>
      <c r="K494" s="137"/>
      <c r="L494" s="137"/>
      <c r="M494" s="137"/>
      <c r="N494" s="137"/>
      <c r="O494" s="137"/>
      <c r="P494" s="137"/>
      <c r="Q494" s="137"/>
      <c r="R494" s="137"/>
      <c r="S494" s="137"/>
      <c r="T494" s="61"/>
      <c r="U494" s="62"/>
      <c r="V494" s="63"/>
      <c r="W494" s="63"/>
      <c r="X494" s="63"/>
      <c r="Y494" s="63"/>
      <c r="Z494" s="63"/>
      <c r="AA494" s="63"/>
      <c r="AB494" s="63"/>
      <c r="AC494" s="63"/>
      <c r="AD494" s="137"/>
      <c r="AE494" s="137"/>
      <c r="AF494" s="137"/>
      <c r="AG494" s="137"/>
      <c r="AH494" s="137"/>
      <c r="AI494" s="168"/>
      <c r="AJ494" s="175"/>
      <c r="AK494" s="175"/>
      <c r="AL494" s="175"/>
      <c r="AM494" s="175"/>
      <c r="AN494" s="175"/>
      <c r="AO494" s="175"/>
      <c r="AP494" s="175"/>
    </row>
    <row r="495" spans="1:42" ht="15">
      <c r="A495" s="11" t="str">
        <f>IF(F495="","",F495&amp;"_"&amp;COUNTIF($F$9:F495,F495))</f>
        <v/>
      </c>
      <c r="B495" s="135" t="str">
        <f>IF(STUDATA!B1105="","",STUDATA!B1105)</f>
        <v/>
      </c>
      <c r="C495" s="136" t="str">
        <f>IF(STUDATA!E1105="","",STUDATA!E1105)</f>
        <v/>
      </c>
      <c r="D495" s="136" t="str">
        <f>IF(STUDATA!F1105="","",STUDATA!F1105)</f>
        <v/>
      </c>
      <c r="E495" s="136" t="str">
        <f>IF(STUDATA!G1105="","",STUDATA!G1105)</f>
        <v/>
      </c>
      <c r="F495" s="136" t="str">
        <f>IF(STUDATA!C1105="","",STUDATA!C1105)</f>
        <v/>
      </c>
      <c r="G495" s="137"/>
      <c r="H495" s="137"/>
      <c r="I495" s="137"/>
      <c r="J495" s="137"/>
      <c r="K495" s="137"/>
      <c r="L495" s="137"/>
      <c r="M495" s="137"/>
      <c r="N495" s="137"/>
      <c r="O495" s="137"/>
      <c r="P495" s="137"/>
      <c r="Q495" s="137"/>
      <c r="R495" s="137"/>
      <c r="S495" s="137"/>
      <c r="T495" s="61"/>
      <c r="U495" s="62"/>
      <c r="V495" s="63"/>
      <c r="W495" s="63"/>
      <c r="X495" s="63"/>
      <c r="Y495" s="63"/>
      <c r="Z495" s="63"/>
      <c r="AA495" s="63"/>
      <c r="AB495" s="63"/>
      <c r="AC495" s="63"/>
      <c r="AD495" s="137"/>
      <c r="AE495" s="137"/>
      <c r="AF495" s="137"/>
      <c r="AG495" s="137"/>
      <c r="AH495" s="137"/>
      <c r="AI495" s="168"/>
      <c r="AJ495" s="175"/>
      <c r="AK495" s="175"/>
      <c r="AL495" s="175"/>
      <c r="AM495" s="175"/>
      <c r="AN495" s="175"/>
      <c r="AO495" s="175"/>
      <c r="AP495" s="175"/>
    </row>
    <row r="496" spans="1:42" ht="15">
      <c r="A496" s="11" t="str">
        <f>IF(F496="","",F496&amp;"_"&amp;COUNTIF($F$9:F496,F496))</f>
        <v/>
      </c>
      <c r="B496" s="135" t="str">
        <f>IF(STUDATA!B1106="","",STUDATA!B1106)</f>
        <v/>
      </c>
      <c r="C496" s="136" t="str">
        <f>IF(STUDATA!E1106="","",STUDATA!E1106)</f>
        <v/>
      </c>
      <c r="D496" s="136" t="str">
        <f>IF(STUDATA!F1106="","",STUDATA!F1106)</f>
        <v/>
      </c>
      <c r="E496" s="136" t="str">
        <f>IF(STUDATA!G1106="","",STUDATA!G1106)</f>
        <v/>
      </c>
      <c r="F496" s="136" t="str">
        <f>IF(STUDATA!C1106="","",STUDATA!C1106)</f>
        <v/>
      </c>
      <c r="G496" s="137"/>
      <c r="H496" s="137"/>
      <c r="I496" s="137"/>
      <c r="J496" s="137"/>
      <c r="K496" s="137"/>
      <c r="L496" s="137"/>
      <c r="M496" s="137"/>
      <c r="N496" s="137"/>
      <c r="O496" s="137"/>
      <c r="P496" s="137"/>
      <c r="Q496" s="137"/>
      <c r="R496" s="137"/>
      <c r="S496" s="137"/>
      <c r="T496" s="61"/>
      <c r="U496" s="62"/>
      <c r="V496" s="63"/>
      <c r="W496" s="63"/>
      <c r="X496" s="63"/>
      <c r="Y496" s="63"/>
      <c r="Z496" s="63"/>
      <c r="AA496" s="63"/>
      <c r="AB496" s="63"/>
      <c r="AC496" s="63"/>
      <c r="AD496" s="137"/>
      <c r="AE496" s="137"/>
      <c r="AF496" s="137"/>
      <c r="AG496" s="137"/>
      <c r="AH496" s="137"/>
      <c r="AI496" s="168"/>
      <c r="AJ496" s="175"/>
      <c r="AK496" s="175"/>
      <c r="AL496" s="175"/>
      <c r="AM496" s="175"/>
      <c r="AN496" s="175"/>
      <c r="AO496" s="175"/>
      <c r="AP496" s="175"/>
    </row>
    <row r="497" spans="1:42" ht="15">
      <c r="A497" s="11" t="str">
        <f>IF(F497="","",F497&amp;"_"&amp;COUNTIF($F$9:F497,F497))</f>
        <v/>
      </c>
      <c r="B497" s="135" t="str">
        <f>IF(STUDATA!B1107="","",STUDATA!B1107)</f>
        <v/>
      </c>
      <c r="C497" s="136" t="str">
        <f>IF(STUDATA!E1107="","",STUDATA!E1107)</f>
        <v/>
      </c>
      <c r="D497" s="136" t="str">
        <f>IF(STUDATA!F1107="","",STUDATA!F1107)</f>
        <v/>
      </c>
      <c r="E497" s="136" t="str">
        <f>IF(STUDATA!G1107="","",STUDATA!G1107)</f>
        <v/>
      </c>
      <c r="F497" s="136" t="str">
        <f>IF(STUDATA!C1107="","",STUDATA!C1107)</f>
        <v/>
      </c>
      <c r="G497" s="137"/>
      <c r="H497" s="137"/>
      <c r="I497" s="137"/>
      <c r="J497" s="137"/>
      <c r="K497" s="137"/>
      <c r="L497" s="137"/>
      <c r="M497" s="137"/>
      <c r="N497" s="137"/>
      <c r="O497" s="137"/>
      <c r="P497" s="137"/>
      <c r="Q497" s="137"/>
      <c r="R497" s="137"/>
      <c r="S497" s="137"/>
      <c r="T497" s="61"/>
      <c r="U497" s="62"/>
      <c r="V497" s="63"/>
      <c r="W497" s="63"/>
      <c r="X497" s="63"/>
      <c r="Y497" s="63"/>
      <c r="Z497" s="63"/>
      <c r="AA497" s="63"/>
      <c r="AB497" s="63"/>
      <c r="AC497" s="63"/>
      <c r="AD497" s="137"/>
      <c r="AE497" s="137"/>
      <c r="AF497" s="137"/>
      <c r="AG497" s="137"/>
      <c r="AH497" s="137"/>
      <c r="AI497" s="168"/>
      <c r="AJ497" s="175"/>
      <c r="AK497" s="175"/>
      <c r="AL497" s="175"/>
      <c r="AM497" s="175"/>
      <c r="AN497" s="175"/>
      <c r="AO497" s="175"/>
      <c r="AP497" s="175"/>
    </row>
    <row r="498" spans="1:42" ht="15">
      <c r="A498" s="11" t="str">
        <f>IF(F498="","",F498&amp;"_"&amp;COUNTIF($F$9:F498,F498))</f>
        <v/>
      </c>
      <c r="B498" s="135" t="str">
        <f>IF(STUDATA!B1108="","",STUDATA!B1108)</f>
        <v/>
      </c>
      <c r="C498" s="136" t="str">
        <f>IF(STUDATA!E1108="","",STUDATA!E1108)</f>
        <v/>
      </c>
      <c r="D498" s="136" t="str">
        <f>IF(STUDATA!F1108="","",STUDATA!F1108)</f>
        <v/>
      </c>
      <c r="E498" s="136" t="str">
        <f>IF(STUDATA!G1108="","",STUDATA!G1108)</f>
        <v/>
      </c>
      <c r="F498" s="136" t="str">
        <f>IF(STUDATA!C1108="","",STUDATA!C1108)</f>
        <v/>
      </c>
      <c r="G498" s="137"/>
      <c r="H498" s="137"/>
      <c r="I498" s="137"/>
      <c r="J498" s="137"/>
      <c r="K498" s="137"/>
      <c r="L498" s="137"/>
      <c r="M498" s="137"/>
      <c r="N498" s="137"/>
      <c r="O498" s="137"/>
      <c r="P498" s="137"/>
      <c r="Q498" s="137"/>
      <c r="R498" s="137"/>
      <c r="S498" s="137"/>
      <c r="T498" s="61"/>
      <c r="U498" s="62"/>
      <c r="V498" s="63"/>
      <c r="W498" s="63"/>
      <c r="X498" s="63"/>
      <c r="Y498" s="63"/>
      <c r="Z498" s="63"/>
      <c r="AA498" s="63"/>
      <c r="AB498" s="63"/>
      <c r="AC498" s="63"/>
      <c r="AD498" s="137"/>
      <c r="AE498" s="137"/>
      <c r="AF498" s="137"/>
      <c r="AG498" s="137"/>
      <c r="AH498" s="137"/>
      <c r="AI498" s="168"/>
      <c r="AJ498" s="175"/>
      <c r="AK498" s="175"/>
      <c r="AL498" s="175"/>
      <c r="AM498" s="175"/>
      <c r="AN498" s="175"/>
      <c r="AO498" s="175"/>
      <c r="AP498" s="175"/>
    </row>
    <row r="499" spans="1:42" ht="15">
      <c r="A499" s="11" t="str">
        <f>IF(F499="","",F499&amp;"_"&amp;COUNTIF($F$9:F499,F499))</f>
        <v/>
      </c>
      <c r="B499" s="135" t="str">
        <f>IF(STUDATA!B1109="","",STUDATA!B1109)</f>
        <v/>
      </c>
      <c r="C499" s="136" t="str">
        <f>IF(STUDATA!E1109="","",STUDATA!E1109)</f>
        <v/>
      </c>
      <c r="D499" s="136" t="str">
        <f>IF(STUDATA!F1109="","",STUDATA!F1109)</f>
        <v/>
      </c>
      <c r="E499" s="136" t="str">
        <f>IF(STUDATA!G1109="","",STUDATA!G1109)</f>
        <v/>
      </c>
      <c r="F499" s="136" t="str">
        <f>IF(STUDATA!C1109="","",STUDATA!C1109)</f>
        <v/>
      </c>
      <c r="G499" s="137"/>
      <c r="H499" s="137"/>
      <c r="I499" s="137"/>
      <c r="J499" s="137"/>
      <c r="K499" s="137"/>
      <c r="L499" s="137"/>
      <c r="M499" s="137"/>
      <c r="N499" s="137"/>
      <c r="O499" s="137"/>
      <c r="P499" s="137"/>
      <c r="Q499" s="137"/>
      <c r="R499" s="137"/>
      <c r="S499" s="137"/>
      <c r="T499" s="61"/>
      <c r="U499" s="62"/>
      <c r="V499" s="63"/>
      <c r="W499" s="63"/>
      <c r="X499" s="63"/>
      <c r="Y499" s="63"/>
      <c r="Z499" s="63"/>
      <c r="AA499" s="63"/>
      <c r="AB499" s="63"/>
      <c r="AC499" s="63"/>
      <c r="AD499" s="137"/>
      <c r="AE499" s="137"/>
      <c r="AF499" s="137"/>
      <c r="AG499" s="137"/>
      <c r="AH499" s="137"/>
      <c r="AI499" s="168"/>
      <c r="AJ499" s="175"/>
      <c r="AK499" s="175"/>
      <c r="AL499" s="175"/>
      <c r="AM499" s="175"/>
      <c r="AN499" s="175"/>
      <c r="AO499" s="175"/>
      <c r="AP499" s="175"/>
    </row>
    <row r="500" spans="1:42" ht="15">
      <c r="A500" s="11" t="str">
        <f>IF(F500="","",F500&amp;"_"&amp;COUNTIF($F$9:F500,F500))</f>
        <v/>
      </c>
      <c r="B500" s="135" t="str">
        <f>IF(STUDATA!B1110="","",STUDATA!B1110)</f>
        <v/>
      </c>
      <c r="C500" s="136" t="str">
        <f>IF(STUDATA!E1110="","",STUDATA!E1110)</f>
        <v/>
      </c>
      <c r="D500" s="136" t="str">
        <f>IF(STUDATA!F1110="","",STUDATA!F1110)</f>
        <v/>
      </c>
      <c r="E500" s="136" t="str">
        <f>IF(STUDATA!G1110="","",STUDATA!G1110)</f>
        <v/>
      </c>
      <c r="F500" s="136" t="str">
        <f>IF(STUDATA!C1110="","",STUDATA!C1110)</f>
        <v/>
      </c>
      <c r="G500" s="137"/>
      <c r="H500" s="137"/>
      <c r="I500" s="137"/>
      <c r="J500" s="137"/>
      <c r="K500" s="137"/>
      <c r="L500" s="137"/>
      <c r="M500" s="137"/>
      <c r="N500" s="137"/>
      <c r="O500" s="137"/>
      <c r="P500" s="137"/>
      <c r="Q500" s="137"/>
      <c r="R500" s="137"/>
      <c r="S500" s="137"/>
      <c r="T500" s="61"/>
      <c r="U500" s="62"/>
      <c r="V500" s="63"/>
      <c r="W500" s="63"/>
      <c r="X500" s="63"/>
      <c r="Y500" s="63"/>
      <c r="Z500" s="63"/>
      <c r="AA500" s="63"/>
      <c r="AB500" s="63"/>
      <c r="AC500" s="63"/>
      <c r="AD500" s="137"/>
      <c r="AE500" s="137"/>
      <c r="AF500" s="137"/>
      <c r="AG500" s="137"/>
      <c r="AH500" s="137"/>
      <c r="AI500" s="168"/>
      <c r="AJ500" s="175"/>
      <c r="AK500" s="175"/>
      <c r="AL500" s="175"/>
      <c r="AM500" s="175"/>
      <c r="AN500" s="175"/>
      <c r="AO500" s="175"/>
      <c r="AP500" s="175"/>
    </row>
    <row r="501" spans="1:42" ht="15">
      <c r="A501" s="11" t="str">
        <f>IF(F501="","",F501&amp;"_"&amp;COUNTIF($F$9:F501,F501))</f>
        <v/>
      </c>
      <c r="B501" s="135" t="str">
        <f>IF(STUDATA!B1111="","",STUDATA!B1111)</f>
        <v/>
      </c>
      <c r="C501" s="136" t="str">
        <f>IF(STUDATA!E1111="","",STUDATA!E1111)</f>
        <v/>
      </c>
      <c r="D501" s="136" t="str">
        <f>IF(STUDATA!F1111="","",STUDATA!F1111)</f>
        <v/>
      </c>
      <c r="E501" s="136" t="str">
        <f>IF(STUDATA!G1111="","",STUDATA!G1111)</f>
        <v/>
      </c>
      <c r="F501" s="136" t="str">
        <f>IF(STUDATA!C1111="","",STUDATA!C1111)</f>
        <v/>
      </c>
      <c r="G501" s="137"/>
      <c r="H501" s="137"/>
      <c r="I501" s="137"/>
      <c r="J501" s="137"/>
      <c r="K501" s="137"/>
      <c r="L501" s="137"/>
      <c r="M501" s="137"/>
      <c r="N501" s="137"/>
      <c r="O501" s="137"/>
      <c r="P501" s="137"/>
      <c r="Q501" s="137"/>
      <c r="R501" s="137"/>
      <c r="S501" s="137"/>
      <c r="T501" s="61"/>
      <c r="U501" s="62"/>
      <c r="V501" s="63"/>
      <c r="W501" s="63"/>
      <c r="X501" s="63"/>
      <c r="Y501" s="63"/>
      <c r="Z501" s="63"/>
      <c r="AA501" s="63"/>
      <c r="AB501" s="63"/>
      <c r="AC501" s="63"/>
      <c r="AD501" s="137"/>
      <c r="AE501" s="137"/>
      <c r="AF501" s="137"/>
      <c r="AG501" s="137"/>
      <c r="AH501" s="137"/>
      <c r="AI501" s="168"/>
      <c r="AJ501" s="175"/>
      <c r="AK501" s="175"/>
      <c r="AL501" s="175"/>
      <c r="AM501" s="175"/>
      <c r="AN501" s="175"/>
      <c r="AO501" s="175"/>
      <c r="AP501" s="175"/>
    </row>
    <row r="502" spans="1:42" ht="15">
      <c r="A502" s="11" t="str">
        <f>IF(F502="","",F502&amp;"_"&amp;COUNTIF($F$9:F502,F502))</f>
        <v/>
      </c>
      <c r="B502" s="135" t="str">
        <f>IF(STUDATA!B1112="","",STUDATA!B1112)</f>
        <v/>
      </c>
      <c r="C502" s="136" t="str">
        <f>IF(STUDATA!E1112="","",STUDATA!E1112)</f>
        <v/>
      </c>
      <c r="D502" s="136" t="str">
        <f>IF(STUDATA!F1112="","",STUDATA!F1112)</f>
        <v/>
      </c>
      <c r="E502" s="136" t="str">
        <f>IF(STUDATA!G1112="","",STUDATA!G1112)</f>
        <v/>
      </c>
      <c r="F502" s="136" t="str">
        <f>IF(STUDATA!C1112="","",STUDATA!C1112)</f>
        <v/>
      </c>
      <c r="G502" s="137"/>
      <c r="H502" s="137"/>
      <c r="I502" s="137"/>
      <c r="J502" s="137"/>
      <c r="K502" s="137"/>
      <c r="L502" s="137"/>
      <c r="M502" s="137"/>
      <c r="N502" s="137"/>
      <c r="O502" s="137"/>
      <c r="P502" s="137"/>
      <c r="Q502" s="137"/>
      <c r="R502" s="137"/>
      <c r="S502" s="137"/>
      <c r="T502" s="61"/>
      <c r="U502" s="62"/>
      <c r="V502" s="63"/>
      <c r="W502" s="63"/>
      <c r="X502" s="63"/>
      <c r="Y502" s="63"/>
      <c r="Z502" s="63"/>
      <c r="AA502" s="63"/>
      <c r="AB502" s="63"/>
      <c r="AC502" s="63"/>
      <c r="AD502" s="137"/>
      <c r="AE502" s="137"/>
      <c r="AF502" s="137"/>
      <c r="AG502" s="137"/>
      <c r="AH502" s="137"/>
      <c r="AI502" s="168"/>
      <c r="AJ502" s="175"/>
      <c r="AK502" s="175"/>
      <c r="AL502" s="175"/>
      <c r="AM502" s="175"/>
      <c r="AN502" s="175"/>
      <c r="AO502" s="175"/>
      <c r="AP502" s="175"/>
    </row>
    <row r="503" spans="1:42" ht="15">
      <c r="A503" s="11" t="str">
        <f>IF(F503="","",F503&amp;"_"&amp;COUNTIF($F$9:F503,F503))</f>
        <v/>
      </c>
      <c r="B503" s="135" t="str">
        <f>IF(STUDATA!B1113="","",STUDATA!B1113)</f>
        <v/>
      </c>
      <c r="C503" s="136" t="str">
        <f>IF(STUDATA!E1113="","",STUDATA!E1113)</f>
        <v/>
      </c>
      <c r="D503" s="136" t="str">
        <f>IF(STUDATA!F1113="","",STUDATA!F1113)</f>
        <v/>
      </c>
      <c r="E503" s="136" t="str">
        <f>IF(STUDATA!G1113="","",STUDATA!G1113)</f>
        <v/>
      </c>
      <c r="F503" s="136" t="str">
        <f>IF(STUDATA!C1113="","",STUDATA!C1113)</f>
        <v/>
      </c>
      <c r="G503" s="137"/>
      <c r="H503" s="137"/>
      <c r="I503" s="137"/>
      <c r="J503" s="137"/>
      <c r="K503" s="137"/>
      <c r="L503" s="137"/>
      <c r="M503" s="137"/>
      <c r="N503" s="137"/>
      <c r="O503" s="137"/>
      <c r="P503" s="137"/>
      <c r="Q503" s="137"/>
      <c r="R503" s="137"/>
      <c r="S503" s="137"/>
      <c r="T503" s="61"/>
      <c r="U503" s="62"/>
      <c r="V503" s="63"/>
      <c r="W503" s="63"/>
      <c r="X503" s="63"/>
      <c r="Y503" s="63"/>
      <c r="Z503" s="63"/>
      <c r="AA503" s="63"/>
      <c r="AB503" s="63"/>
      <c r="AC503" s="63"/>
      <c r="AD503" s="137"/>
      <c r="AE503" s="137"/>
      <c r="AF503" s="137"/>
      <c r="AG503" s="137"/>
      <c r="AH503" s="137"/>
      <c r="AI503" s="168"/>
      <c r="AJ503" s="175"/>
      <c r="AK503" s="175"/>
      <c r="AL503" s="175"/>
      <c r="AM503" s="175"/>
      <c r="AN503" s="175"/>
      <c r="AO503" s="175"/>
      <c r="AP503" s="175"/>
    </row>
    <row r="504" spans="1:42" ht="15">
      <c r="A504" s="11" t="str">
        <f>IF(F504="","",F504&amp;"_"&amp;COUNTIF($F$9:F504,F504))</f>
        <v/>
      </c>
      <c r="B504" s="135" t="str">
        <f>IF(STUDATA!B1114="","",STUDATA!B1114)</f>
        <v/>
      </c>
      <c r="C504" s="136" t="str">
        <f>IF(STUDATA!E1114="","",STUDATA!E1114)</f>
        <v/>
      </c>
      <c r="D504" s="136" t="str">
        <f>IF(STUDATA!F1114="","",STUDATA!F1114)</f>
        <v/>
      </c>
      <c r="E504" s="136" t="str">
        <f>IF(STUDATA!G1114="","",STUDATA!G1114)</f>
        <v/>
      </c>
      <c r="F504" s="136" t="str">
        <f>IF(STUDATA!C1114="","",STUDATA!C1114)</f>
        <v/>
      </c>
      <c r="G504" s="137"/>
      <c r="H504" s="137"/>
      <c r="I504" s="137"/>
      <c r="J504" s="137"/>
      <c r="K504" s="137"/>
      <c r="L504" s="137"/>
      <c r="M504" s="137"/>
      <c r="N504" s="137"/>
      <c r="O504" s="137"/>
      <c r="P504" s="137"/>
      <c r="Q504" s="137"/>
      <c r="R504" s="137"/>
      <c r="S504" s="137"/>
      <c r="T504" s="61"/>
      <c r="U504" s="62"/>
      <c r="V504" s="63"/>
      <c r="W504" s="63"/>
      <c r="X504" s="63"/>
      <c r="Y504" s="63"/>
      <c r="Z504" s="63"/>
      <c r="AA504" s="63"/>
      <c r="AB504" s="63"/>
      <c r="AC504" s="63"/>
      <c r="AD504" s="137"/>
      <c r="AE504" s="137"/>
      <c r="AF504" s="137"/>
      <c r="AG504" s="137"/>
      <c r="AH504" s="137"/>
      <c r="AI504" s="168"/>
      <c r="AJ504" s="175"/>
      <c r="AK504" s="175"/>
      <c r="AL504" s="175"/>
      <c r="AM504" s="175"/>
      <c r="AN504" s="175"/>
      <c r="AO504" s="175"/>
      <c r="AP504" s="175"/>
    </row>
    <row r="505" spans="1:42" ht="15">
      <c r="A505" s="11" t="str">
        <f>IF(F505="","",F505&amp;"_"&amp;COUNTIF($F$9:F505,F505))</f>
        <v/>
      </c>
      <c r="B505" s="135" t="str">
        <f>IF(STUDATA!B1115="","",STUDATA!B1115)</f>
        <v/>
      </c>
      <c r="C505" s="136" t="str">
        <f>IF(STUDATA!E1115="","",STUDATA!E1115)</f>
        <v/>
      </c>
      <c r="D505" s="136" t="str">
        <f>IF(STUDATA!F1115="","",STUDATA!F1115)</f>
        <v/>
      </c>
      <c r="E505" s="136" t="str">
        <f>IF(STUDATA!G1115="","",STUDATA!G1115)</f>
        <v/>
      </c>
      <c r="F505" s="136" t="str">
        <f>IF(STUDATA!C1115="","",STUDATA!C1115)</f>
        <v/>
      </c>
      <c r="G505" s="137"/>
      <c r="H505" s="137"/>
      <c r="I505" s="137"/>
      <c r="J505" s="137"/>
      <c r="K505" s="137"/>
      <c r="L505" s="137"/>
      <c r="M505" s="137"/>
      <c r="N505" s="137"/>
      <c r="O505" s="137"/>
      <c r="P505" s="137"/>
      <c r="Q505" s="137"/>
      <c r="R505" s="137"/>
      <c r="S505" s="137"/>
      <c r="T505" s="61"/>
      <c r="U505" s="62"/>
      <c r="V505" s="63"/>
      <c r="W505" s="63"/>
      <c r="X505" s="63"/>
      <c r="Y505" s="63"/>
      <c r="Z505" s="63"/>
      <c r="AA505" s="63"/>
      <c r="AB505" s="63"/>
      <c r="AC505" s="63"/>
      <c r="AD505" s="137"/>
      <c r="AE505" s="137"/>
      <c r="AF505" s="137"/>
      <c r="AG505" s="137"/>
      <c r="AH505" s="137"/>
      <c r="AI505" s="168"/>
      <c r="AJ505" s="175"/>
      <c r="AK505" s="175"/>
      <c r="AL505" s="175"/>
      <c r="AM505" s="175"/>
      <c r="AN505" s="175"/>
      <c r="AO505" s="175"/>
      <c r="AP505" s="175"/>
    </row>
    <row r="506" spans="1:42" ht="15">
      <c r="A506" s="11" t="str">
        <f>IF(F506="","",F506&amp;"_"&amp;COUNTIF($F$9:F506,F506))</f>
        <v/>
      </c>
      <c r="B506" s="135" t="str">
        <f>IF(STUDATA!B1116="","",STUDATA!B1116)</f>
        <v/>
      </c>
      <c r="C506" s="136" t="str">
        <f>IF(STUDATA!E1116="","",STUDATA!E1116)</f>
        <v/>
      </c>
      <c r="D506" s="136" t="str">
        <f>IF(STUDATA!F1116="","",STUDATA!F1116)</f>
        <v/>
      </c>
      <c r="E506" s="136" t="str">
        <f>IF(STUDATA!G1116="","",STUDATA!G1116)</f>
        <v/>
      </c>
      <c r="F506" s="136" t="str">
        <f>IF(STUDATA!C1116="","",STUDATA!C1116)</f>
        <v/>
      </c>
      <c r="G506" s="137"/>
      <c r="H506" s="137"/>
      <c r="I506" s="137"/>
      <c r="J506" s="137"/>
      <c r="K506" s="137"/>
      <c r="L506" s="137"/>
      <c r="M506" s="137"/>
      <c r="N506" s="137"/>
      <c r="O506" s="137"/>
      <c r="P506" s="137"/>
      <c r="Q506" s="137"/>
      <c r="R506" s="137"/>
      <c r="S506" s="137"/>
      <c r="T506" s="61"/>
      <c r="U506" s="62"/>
      <c r="V506" s="63"/>
      <c r="W506" s="63"/>
      <c r="X506" s="63"/>
      <c r="Y506" s="63"/>
      <c r="Z506" s="63"/>
      <c r="AA506" s="63"/>
      <c r="AB506" s="63"/>
      <c r="AC506" s="63"/>
      <c r="AD506" s="137"/>
      <c r="AE506" s="137"/>
      <c r="AF506" s="137"/>
      <c r="AG506" s="137"/>
      <c r="AH506" s="137"/>
      <c r="AI506" s="168"/>
      <c r="AJ506" s="175"/>
      <c r="AK506" s="175"/>
      <c r="AL506" s="175"/>
      <c r="AM506" s="175"/>
      <c r="AN506" s="175"/>
      <c r="AO506" s="175"/>
      <c r="AP506" s="175"/>
    </row>
    <row r="507" spans="1:42" ht="15">
      <c r="A507" s="11" t="str">
        <f>IF(F507="","",F507&amp;"_"&amp;COUNTIF($F$9:F507,F507))</f>
        <v/>
      </c>
      <c r="B507" s="135" t="str">
        <f>IF(STUDATA!B1117="","",STUDATA!B1117)</f>
        <v/>
      </c>
      <c r="C507" s="136" t="str">
        <f>IF(STUDATA!E1117="","",STUDATA!E1117)</f>
        <v/>
      </c>
      <c r="D507" s="136" t="str">
        <f>IF(STUDATA!F1117="","",STUDATA!F1117)</f>
        <v/>
      </c>
      <c r="E507" s="136" t="str">
        <f>IF(STUDATA!G1117="","",STUDATA!G1117)</f>
        <v/>
      </c>
      <c r="F507" s="136" t="str">
        <f>IF(STUDATA!C1117="","",STUDATA!C1117)</f>
        <v/>
      </c>
      <c r="G507" s="137"/>
      <c r="H507" s="137"/>
      <c r="I507" s="137"/>
      <c r="J507" s="137"/>
      <c r="K507" s="137"/>
      <c r="L507" s="137"/>
      <c r="M507" s="137"/>
      <c r="N507" s="137"/>
      <c r="O507" s="137"/>
      <c r="P507" s="137"/>
      <c r="Q507" s="137"/>
      <c r="R507" s="137"/>
      <c r="S507" s="137"/>
      <c r="T507" s="61"/>
      <c r="U507" s="62"/>
      <c r="V507" s="63"/>
      <c r="W507" s="63"/>
      <c r="X507" s="63"/>
      <c r="Y507" s="63"/>
      <c r="Z507" s="63"/>
      <c r="AA507" s="63"/>
      <c r="AB507" s="63"/>
      <c r="AC507" s="63"/>
      <c r="AD507" s="137"/>
      <c r="AE507" s="137"/>
      <c r="AF507" s="137"/>
      <c r="AG507" s="137"/>
      <c r="AH507" s="137"/>
      <c r="AI507" s="168"/>
      <c r="AJ507" s="175"/>
      <c r="AK507" s="175"/>
      <c r="AL507" s="175"/>
      <c r="AM507" s="175"/>
      <c r="AN507" s="175"/>
      <c r="AO507" s="175"/>
      <c r="AP507" s="175"/>
    </row>
    <row r="508" spans="1:42" ht="15">
      <c r="A508" s="11" t="str">
        <f>IF(F508="","",F508&amp;"_"&amp;COUNTIF($F$9:F508,F508))</f>
        <v/>
      </c>
      <c r="B508" s="135" t="str">
        <f>IF(STUDATA!B1118="","",STUDATA!B1118)</f>
        <v/>
      </c>
      <c r="C508" s="136" t="str">
        <f>IF(STUDATA!E1118="","",STUDATA!E1118)</f>
        <v/>
      </c>
      <c r="D508" s="136" t="str">
        <f>IF(STUDATA!F1118="","",STUDATA!F1118)</f>
        <v/>
      </c>
      <c r="E508" s="136" t="str">
        <f>IF(STUDATA!G1118="","",STUDATA!G1118)</f>
        <v/>
      </c>
      <c r="F508" s="136" t="str">
        <f>IF(STUDATA!C1118="","",STUDATA!C1118)</f>
        <v/>
      </c>
      <c r="G508" s="137"/>
      <c r="H508" s="137"/>
      <c r="I508" s="137"/>
      <c r="J508" s="137"/>
      <c r="K508" s="137"/>
      <c r="L508" s="137"/>
      <c r="M508" s="137"/>
      <c r="N508" s="137"/>
      <c r="O508" s="137"/>
      <c r="P508" s="137"/>
      <c r="Q508" s="137"/>
      <c r="R508" s="137"/>
      <c r="S508" s="137"/>
      <c r="T508" s="61"/>
      <c r="U508" s="62"/>
      <c r="V508" s="63"/>
      <c r="W508" s="63"/>
      <c r="X508" s="63"/>
      <c r="Y508" s="63"/>
      <c r="Z508" s="63"/>
      <c r="AA508" s="63"/>
      <c r="AB508" s="63"/>
      <c r="AC508" s="63"/>
      <c r="AD508" s="137"/>
      <c r="AE508" s="137"/>
      <c r="AF508" s="137"/>
      <c r="AG508" s="137"/>
      <c r="AH508" s="137"/>
      <c r="AI508" s="168"/>
      <c r="AJ508" s="175"/>
      <c r="AK508" s="175"/>
      <c r="AL508" s="175"/>
      <c r="AM508" s="175"/>
      <c r="AN508" s="175"/>
      <c r="AO508" s="175"/>
      <c r="AP508" s="175"/>
    </row>
    <row r="509" spans="1:42" ht="15">
      <c r="A509" s="11" t="str">
        <f>IF(F509="","",F509&amp;"_"&amp;COUNTIF($F$9:F509,F509))</f>
        <v/>
      </c>
      <c r="B509" s="135" t="str">
        <f>IF(STUDATA!B1119="","",STUDATA!B1119)</f>
        <v/>
      </c>
      <c r="C509" s="136" t="str">
        <f>IF(STUDATA!E1119="","",STUDATA!E1119)</f>
        <v/>
      </c>
      <c r="D509" s="136" t="str">
        <f>IF(STUDATA!F1119="","",STUDATA!F1119)</f>
        <v/>
      </c>
      <c r="E509" s="136" t="str">
        <f>IF(STUDATA!G1119="","",STUDATA!G1119)</f>
        <v/>
      </c>
      <c r="F509" s="136" t="str">
        <f>IF(STUDATA!C1119="","",STUDATA!C1119)</f>
        <v/>
      </c>
      <c r="G509" s="137"/>
      <c r="H509" s="137"/>
      <c r="I509" s="137"/>
      <c r="J509" s="137"/>
      <c r="K509" s="137"/>
      <c r="L509" s="137"/>
      <c r="M509" s="137"/>
      <c r="N509" s="137"/>
      <c r="O509" s="137"/>
      <c r="P509" s="137"/>
      <c r="Q509" s="137"/>
      <c r="R509" s="137"/>
      <c r="S509" s="137"/>
      <c r="T509" s="61"/>
      <c r="U509" s="62"/>
      <c r="V509" s="63"/>
      <c r="W509" s="63"/>
      <c r="X509" s="63"/>
      <c r="Y509" s="63"/>
      <c r="Z509" s="63"/>
      <c r="AA509" s="63"/>
      <c r="AB509" s="63"/>
      <c r="AC509" s="63"/>
      <c r="AD509" s="137"/>
      <c r="AE509" s="137"/>
      <c r="AF509" s="137"/>
      <c r="AG509" s="137"/>
      <c r="AH509" s="137"/>
      <c r="AI509" s="168"/>
      <c r="AJ509" s="175"/>
      <c r="AK509" s="175"/>
      <c r="AL509" s="175"/>
      <c r="AM509" s="175"/>
      <c r="AN509" s="175"/>
      <c r="AO509" s="175"/>
      <c r="AP509" s="175"/>
    </row>
    <row r="510" spans="1:42" ht="15">
      <c r="A510" s="11" t="str">
        <f>IF(F510="","",F510&amp;"_"&amp;COUNTIF($F$9:F510,F510))</f>
        <v/>
      </c>
      <c r="B510" s="135" t="str">
        <f>IF(STUDATA!B1120="","",STUDATA!B1120)</f>
        <v/>
      </c>
      <c r="C510" s="136" t="str">
        <f>IF(STUDATA!E1120="","",STUDATA!E1120)</f>
        <v/>
      </c>
      <c r="D510" s="136" t="str">
        <f>IF(STUDATA!F1120="","",STUDATA!F1120)</f>
        <v/>
      </c>
      <c r="E510" s="136" t="str">
        <f>IF(STUDATA!G1120="","",STUDATA!G1120)</f>
        <v/>
      </c>
      <c r="F510" s="136" t="str">
        <f>IF(STUDATA!C1120="","",STUDATA!C1120)</f>
        <v/>
      </c>
      <c r="G510" s="137"/>
      <c r="H510" s="137"/>
      <c r="I510" s="137"/>
      <c r="J510" s="137"/>
      <c r="K510" s="137"/>
      <c r="L510" s="137"/>
      <c r="M510" s="137"/>
      <c r="N510" s="137"/>
      <c r="O510" s="137"/>
      <c r="P510" s="137"/>
      <c r="Q510" s="137"/>
      <c r="R510" s="137"/>
      <c r="S510" s="137"/>
      <c r="T510" s="61"/>
      <c r="U510" s="62"/>
      <c r="V510" s="63"/>
      <c r="W510" s="63"/>
      <c r="X510" s="63"/>
      <c r="Y510" s="63"/>
      <c r="Z510" s="63"/>
      <c r="AA510" s="63"/>
      <c r="AB510" s="63"/>
      <c r="AC510" s="63"/>
      <c r="AD510" s="137"/>
      <c r="AE510" s="137"/>
      <c r="AF510" s="137"/>
      <c r="AG510" s="137"/>
      <c r="AH510" s="137"/>
      <c r="AI510" s="168"/>
      <c r="AJ510" s="175"/>
      <c r="AK510" s="175"/>
      <c r="AL510" s="175"/>
      <c r="AM510" s="175"/>
      <c r="AN510" s="175"/>
      <c r="AO510" s="175"/>
      <c r="AP510" s="175"/>
    </row>
    <row r="511" spans="1:42" ht="15">
      <c r="A511" s="11" t="str">
        <f>IF(F511="","",F511&amp;"_"&amp;COUNTIF($F$9:F511,F511))</f>
        <v/>
      </c>
      <c r="B511" s="135" t="str">
        <f>IF(STUDATA!B1121="","",STUDATA!B1121)</f>
        <v/>
      </c>
      <c r="C511" s="136" t="str">
        <f>IF(STUDATA!E1121="","",STUDATA!E1121)</f>
        <v/>
      </c>
      <c r="D511" s="136" t="str">
        <f>IF(STUDATA!F1121="","",STUDATA!F1121)</f>
        <v/>
      </c>
      <c r="E511" s="136" t="str">
        <f>IF(STUDATA!G1121="","",STUDATA!G1121)</f>
        <v/>
      </c>
      <c r="F511" s="136" t="str">
        <f>IF(STUDATA!C1121="","",STUDATA!C1121)</f>
        <v/>
      </c>
      <c r="G511" s="137"/>
      <c r="H511" s="137"/>
      <c r="I511" s="137"/>
      <c r="J511" s="137"/>
      <c r="K511" s="137"/>
      <c r="L511" s="137"/>
      <c r="M511" s="137"/>
      <c r="N511" s="137"/>
      <c r="O511" s="137"/>
      <c r="P511" s="137"/>
      <c r="Q511" s="137"/>
      <c r="R511" s="137"/>
      <c r="S511" s="137"/>
      <c r="T511" s="61"/>
      <c r="U511" s="62"/>
      <c r="V511" s="63"/>
      <c r="W511" s="63"/>
      <c r="X511" s="63"/>
      <c r="Y511" s="63"/>
      <c r="Z511" s="63"/>
      <c r="AA511" s="63"/>
      <c r="AB511" s="63"/>
      <c r="AC511" s="63"/>
      <c r="AD511" s="137"/>
      <c r="AE511" s="137"/>
      <c r="AF511" s="137"/>
      <c r="AG511" s="137"/>
      <c r="AH511" s="137"/>
      <c r="AI511" s="168"/>
      <c r="AJ511" s="175"/>
      <c r="AK511" s="175"/>
      <c r="AL511" s="175"/>
      <c r="AM511" s="175"/>
      <c r="AN511" s="175"/>
      <c r="AO511" s="175"/>
      <c r="AP511" s="175"/>
    </row>
    <row r="512" spans="1:42" ht="15">
      <c r="A512" s="11" t="str">
        <f>IF(F512="","",F512&amp;"_"&amp;COUNTIF($F$9:F512,F512))</f>
        <v/>
      </c>
      <c r="B512" s="135" t="str">
        <f>IF(STUDATA!B1122="","",STUDATA!B1122)</f>
        <v/>
      </c>
      <c r="C512" s="136" t="str">
        <f>IF(STUDATA!E1122="","",STUDATA!E1122)</f>
        <v/>
      </c>
      <c r="D512" s="136" t="str">
        <f>IF(STUDATA!F1122="","",STUDATA!F1122)</f>
        <v/>
      </c>
      <c r="E512" s="136" t="str">
        <f>IF(STUDATA!G1122="","",STUDATA!G1122)</f>
        <v/>
      </c>
      <c r="F512" s="136" t="str">
        <f>IF(STUDATA!C1122="","",STUDATA!C1122)</f>
        <v/>
      </c>
      <c r="G512" s="137"/>
      <c r="H512" s="137"/>
      <c r="I512" s="137"/>
      <c r="J512" s="137"/>
      <c r="K512" s="137"/>
      <c r="L512" s="137"/>
      <c r="M512" s="137"/>
      <c r="N512" s="137"/>
      <c r="O512" s="137"/>
      <c r="P512" s="137"/>
      <c r="Q512" s="137"/>
      <c r="R512" s="137"/>
      <c r="S512" s="137"/>
      <c r="T512" s="61"/>
      <c r="U512" s="62"/>
      <c r="V512" s="63"/>
      <c r="W512" s="63"/>
      <c r="X512" s="63"/>
      <c r="Y512" s="63"/>
      <c r="Z512" s="63"/>
      <c r="AA512" s="63"/>
      <c r="AB512" s="63"/>
      <c r="AC512" s="63"/>
      <c r="AD512" s="137"/>
      <c r="AE512" s="137"/>
      <c r="AF512" s="137"/>
      <c r="AG512" s="137"/>
      <c r="AH512" s="137"/>
      <c r="AI512" s="168"/>
      <c r="AJ512" s="175"/>
      <c r="AK512" s="175"/>
      <c r="AL512" s="175"/>
      <c r="AM512" s="175"/>
      <c r="AN512" s="175"/>
      <c r="AO512" s="175"/>
      <c r="AP512" s="175"/>
    </row>
    <row r="513" spans="1:42" ht="15">
      <c r="A513" s="11" t="str">
        <f>IF(F513="","",F513&amp;"_"&amp;COUNTIF($F$9:F513,F513))</f>
        <v/>
      </c>
      <c r="B513" s="135" t="str">
        <f>IF(STUDATA!B1123="","",STUDATA!B1123)</f>
        <v/>
      </c>
      <c r="C513" s="136" t="str">
        <f>IF(STUDATA!E1123="","",STUDATA!E1123)</f>
        <v/>
      </c>
      <c r="D513" s="136" t="str">
        <f>IF(STUDATA!F1123="","",STUDATA!F1123)</f>
        <v/>
      </c>
      <c r="E513" s="136" t="str">
        <f>IF(STUDATA!G1123="","",STUDATA!G1123)</f>
        <v/>
      </c>
      <c r="F513" s="136" t="str">
        <f>IF(STUDATA!C1123="","",STUDATA!C1123)</f>
        <v/>
      </c>
      <c r="G513" s="137"/>
      <c r="H513" s="137"/>
      <c r="I513" s="137"/>
      <c r="J513" s="137"/>
      <c r="K513" s="137"/>
      <c r="L513" s="137"/>
      <c r="M513" s="137"/>
      <c r="N513" s="137"/>
      <c r="O513" s="137"/>
      <c r="P513" s="137"/>
      <c r="Q513" s="137"/>
      <c r="R513" s="137"/>
      <c r="S513" s="137"/>
      <c r="T513" s="61"/>
      <c r="U513" s="62"/>
      <c r="V513" s="63"/>
      <c r="W513" s="63"/>
      <c r="X513" s="63"/>
      <c r="Y513" s="63"/>
      <c r="Z513" s="63"/>
      <c r="AA513" s="63"/>
      <c r="AB513" s="63"/>
      <c r="AC513" s="63"/>
      <c r="AD513" s="137"/>
      <c r="AE513" s="137"/>
      <c r="AF513" s="137"/>
      <c r="AG513" s="137"/>
      <c r="AH513" s="137"/>
      <c r="AI513" s="168"/>
      <c r="AJ513" s="175"/>
      <c r="AK513" s="175"/>
      <c r="AL513" s="175"/>
      <c r="AM513" s="175"/>
      <c r="AN513" s="175"/>
      <c r="AO513" s="175"/>
      <c r="AP513" s="175"/>
    </row>
    <row r="514" spans="1:42" ht="15">
      <c r="A514" s="11" t="str">
        <f>IF(F514="","",F514&amp;"_"&amp;COUNTIF($F$9:F514,F514))</f>
        <v/>
      </c>
      <c r="B514" s="135" t="str">
        <f>IF(STUDATA!B1124="","",STUDATA!B1124)</f>
        <v/>
      </c>
      <c r="C514" s="136" t="str">
        <f>IF(STUDATA!E1124="","",STUDATA!E1124)</f>
        <v/>
      </c>
      <c r="D514" s="136" t="str">
        <f>IF(STUDATA!F1124="","",STUDATA!F1124)</f>
        <v/>
      </c>
      <c r="E514" s="136" t="str">
        <f>IF(STUDATA!G1124="","",STUDATA!G1124)</f>
        <v/>
      </c>
      <c r="F514" s="136" t="str">
        <f>IF(STUDATA!C1124="","",STUDATA!C1124)</f>
        <v/>
      </c>
      <c r="G514" s="137"/>
      <c r="H514" s="137"/>
      <c r="I514" s="137"/>
      <c r="J514" s="137"/>
      <c r="K514" s="137"/>
      <c r="L514" s="137"/>
      <c r="M514" s="137"/>
      <c r="N514" s="137"/>
      <c r="O514" s="137"/>
      <c r="P514" s="137"/>
      <c r="Q514" s="137"/>
      <c r="R514" s="137"/>
      <c r="S514" s="137"/>
      <c r="T514" s="61"/>
      <c r="U514" s="62"/>
      <c r="V514" s="63"/>
      <c r="W514" s="63"/>
      <c r="X514" s="63"/>
      <c r="Y514" s="63"/>
      <c r="Z514" s="63"/>
      <c r="AA514" s="63"/>
      <c r="AB514" s="63"/>
      <c r="AC514" s="63"/>
      <c r="AD514" s="137"/>
      <c r="AE514" s="137"/>
      <c r="AF514" s="137"/>
      <c r="AG514" s="137"/>
      <c r="AH514" s="137"/>
      <c r="AI514" s="168"/>
      <c r="AJ514" s="175"/>
      <c r="AK514" s="175"/>
      <c r="AL514" s="175"/>
      <c r="AM514" s="175"/>
      <c r="AN514" s="175"/>
      <c r="AO514" s="175"/>
      <c r="AP514" s="175"/>
    </row>
    <row r="515" spans="1:42" ht="15">
      <c r="A515" s="11" t="str">
        <f>IF(F515="","",F515&amp;"_"&amp;COUNTIF($F$9:F515,F515))</f>
        <v/>
      </c>
      <c r="B515" s="135" t="str">
        <f>IF(STUDATA!B1125="","",STUDATA!B1125)</f>
        <v/>
      </c>
      <c r="C515" s="136" t="str">
        <f>IF(STUDATA!E1125="","",STUDATA!E1125)</f>
        <v/>
      </c>
      <c r="D515" s="136" t="str">
        <f>IF(STUDATA!F1125="","",STUDATA!F1125)</f>
        <v/>
      </c>
      <c r="E515" s="136" t="str">
        <f>IF(STUDATA!G1125="","",STUDATA!G1125)</f>
        <v/>
      </c>
      <c r="F515" s="136" t="str">
        <f>IF(STUDATA!C1125="","",STUDATA!C1125)</f>
        <v/>
      </c>
      <c r="G515" s="137"/>
      <c r="H515" s="137"/>
      <c r="I515" s="137"/>
      <c r="J515" s="137"/>
      <c r="K515" s="137"/>
      <c r="L515" s="137"/>
      <c r="M515" s="137"/>
      <c r="N515" s="137"/>
      <c r="O515" s="137"/>
      <c r="P515" s="137"/>
      <c r="Q515" s="137"/>
      <c r="R515" s="137"/>
      <c r="S515" s="137"/>
      <c r="T515" s="61"/>
      <c r="U515" s="62"/>
      <c r="V515" s="63"/>
      <c r="W515" s="63"/>
      <c r="X515" s="63"/>
      <c r="Y515" s="63"/>
      <c r="Z515" s="63"/>
      <c r="AA515" s="63"/>
      <c r="AB515" s="63"/>
      <c r="AC515" s="63"/>
      <c r="AD515" s="137"/>
      <c r="AE515" s="137"/>
      <c r="AF515" s="137"/>
      <c r="AG515" s="137"/>
      <c r="AH515" s="137"/>
      <c r="AI515" s="168"/>
      <c r="AJ515" s="175"/>
      <c r="AK515" s="175"/>
      <c r="AL515" s="175"/>
      <c r="AM515" s="175"/>
      <c r="AN515" s="175"/>
      <c r="AO515" s="175"/>
      <c r="AP515" s="175"/>
    </row>
    <row r="516" spans="1:42" ht="15">
      <c r="A516" s="11" t="str">
        <f>IF(F516="","",F516&amp;"_"&amp;COUNTIF($F$9:F516,F516))</f>
        <v/>
      </c>
      <c r="B516" s="135" t="str">
        <f>IF(STUDATA!B1126="","",STUDATA!B1126)</f>
        <v/>
      </c>
      <c r="C516" s="136" t="str">
        <f>IF(STUDATA!E1126="","",STUDATA!E1126)</f>
        <v/>
      </c>
      <c r="D516" s="136" t="str">
        <f>IF(STUDATA!F1126="","",STUDATA!F1126)</f>
        <v/>
      </c>
      <c r="E516" s="136" t="str">
        <f>IF(STUDATA!G1126="","",STUDATA!G1126)</f>
        <v/>
      </c>
      <c r="F516" s="136" t="str">
        <f>IF(STUDATA!C1126="","",STUDATA!C1126)</f>
        <v/>
      </c>
      <c r="G516" s="137"/>
      <c r="H516" s="137"/>
      <c r="I516" s="137"/>
      <c r="J516" s="137"/>
      <c r="K516" s="137"/>
      <c r="L516" s="137"/>
      <c r="M516" s="137"/>
      <c r="N516" s="137"/>
      <c r="O516" s="137"/>
      <c r="P516" s="137"/>
      <c r="Q516" s="137"/>
      <c r="R516" s="137"/>
      <c r="S516" s="137"/>
      <c r="T516" s="61"/>
      <c r="U516" s="62"/>
      <c r="V516" s="63"/>
      <c r="W516" s="63"/>
      <c r="X516" s="63"/>
      <c r="Y516" s="63"/>
      <c r="Z516" s="63"/>
      <c r="AA516" s="63"/>
      <c r="AB516" s="63"/>
      <c r="AC516" s="63"/>
      <c r="AD516" s="137"/>
      <c r="AE516" s="137"/>
      <c r="AF516" s="137"/>
      <c r="AG516" s="137"/>
      <c r="AH516" s="137"/>
      <c r="AI516" s="168"/>
      <c r="AJ516" s="175"/>
      <c r="AK516" s="175"/>
      <c r="AL516" s="175"/>
      <c r="AM516" s="175"/>
      <c r="AN516" s="175"/>
      <c r="AO516" s="175"/>
      <c r="AP516" s="175"/>
    </row>
    <row r="517" spans="1:42" ht="15">
      <c r="A517" s="11" t="str">
        <f>IF(F517="","",F517&amp;"_"&amp;COUNTIF($F$9:F517,F517))</f>
        <v/>
      </c>
      <c r="B517" s="135" t="str">
        <f>IF(STUDATA!B1127="","",STUDATA!B1127)</f>
        <v/>
      </c>
      <c r="C517" s="136" t="str">
        <f>IF(STUDATA!E1127="","",STUDATA!E1127)</f>
        <v/>
      </c>
      <c r="D517" s="136" t="str">
        <f>IF(STUDATA!F1127="","",STUDATA!F1127)</f>
        <v/>
      </c>
      <c r="E517" s="136" t="str">
        <f>IF(STUDATA!G1127="","",STUDATA!G1127)</f>
        <v/>
      </c>
      <c r="F517" s="136" t="str">
        <f>IF(STUDATA!C1127="","",STUDATA!C1127)</f>
        <v/>
      </c>
      <c r="G517" s="137"/>
      <c r="H517" s="137"/>
      <c r="I517" s="137"/>
      <c r="J517" s="137"/>
      <c r="K517" s="137"/>
      <c r="L517" s="137"/>
      <c r="M517" s="137"/>
      <c r="N517" s="137"/>
      <c r="O517" s="137"/>
      <c r="P517" s="137"/>
      <c r="Q517" s="137"/>
      <c r="R517" s="137"/>
      <c r="S517" s="137"/>
      <c r="T517" s="61"/>
      <c r="U517" s="62"/>
      <c r="V517" s="63"/>
      <c r="W517" s="63"/>
      <c r="X517" s="63"/>
      <c r="Y517" s="63"/>
      <c r="Z517" s="63"/>
      <c r="AA517" s="63"/>
      <c r="AB517" s="63"/>
      <c r="AC517" s="63"/>
      <c r="AD517" s="137"/>
      <c r="AE517" s="137"/>
      <c r="AF517" s="137"/>
      <c r="AG517" s="137"/>
      <c r="AH517" s="137"/>
      <c r="AI517" s="168"/>
      <c r="AJ517" s="175"/>
      <c r="AK517" s="175"/>
      <c r="AL517" s="175"/>
      <c r="AM517" s="175"/>
      <c r="AN517" s="175"/>
      <c r="AO517" s="175"/>
      <c r="AP517" s="175"/>
    </row>
    <row r="518" spans="1:42" ht="15">
      <c r="A518" s="11" t="str">
        <f>IF(F518="","",F518&amp;"_"&amp;COUNTIF($F$9:F518,F518))</f>
        <v/>
      </c>
      <c r="B518" s="135" t="str">
        <f>IF(STUDATA!B1128="","",STUDATA!B1128)</f>
        <v/>
      </c>
      <c r="C518" s="136" t="str">
        <f>IF(STUDATA!E1128="","",STUDATA!E1128)</f>
        <v/>
      </c>
      <c r="D518" s="136" t="str">
        <f>IF(STUDATA!F1128="","",STUDATA!F1128)</f>
        <v/>
      </c>
      <c r="E518" s="136" t="str">
        <f>IF(STUDATA!G1128="","",STUDATA!G1128)</f>
        <v/>
      </c>
      <c r="F518" s="136" t="str">
        <f>IF(STUDATA!C1128="","",STUDATA!C1128)</f>
        <v/>
      </c>
      <c r="G518" s="137"/>
      <c r="H518" s="137"/>
      <c r="I518" s="137"/>
      <c r="J518" s="137"/>
      <c r="K518" s="137"/>
      <c r="L518" s="137"/>
      <c r="M518" s="137"/>
      <c r="N518" s="137"/>
      <c r="O518" s="137"/>
      <c r="P518" s="137"/>
      <c r="Q518" s="137"/>
      <c r="R518" s="137"/>
      <c r="S518" s="137"/>
      <c r="T518" s="61"/>
      <c r="U518" s="62"/>
      <c r="V518" s="63"/>
      <c r="W518" s="63"/>
      <c r="X518" s="63"/>
      <c r="Y518" s="63"/>
      <c r="Z518" s="63"/>
      <c r="AA518" s="63"/>
      <c r="AB518" s="63"/>
      <c r="AC518" s="63"/>
      <c r="AD518" s="137"/>
      <c r="AE518" s="137"/>
      <c r="AF518" s="137"/>
      <c r="AG518" s="137"/>
      <c r="AH518" s="137"/>
      <c r="AI518" s="168"/>
      <c r="AJ518" s="175"/>
      <c r="AK518" s="175"/>
      <c r="AL518" s="175"/>
      <c r="AM518" s="175"/>
      <c r="AN518" s="175"/>
      <c r="AO518" s="175"/>
      <c r="AP518" s="175"/>
    </row>
    <row r="519" spans="1:42" ht="15">
      <c r="A519" s="11" t="str">
        <f>IF(F519="","",F519&amp;"_"&amp;COUNTIF($F$9:F519,F519))</f>
        <v/>
      </c>
      <c r="B519" s="135" t="str">
        <f>IF(STUDATA!B1129="","",STUDATA!B1129)</f>
        <v/>
      </c>
      <c r="C519" s="136" t="str">
        <f>IF(STUDATA!E1129="","",STUDATA!E1129)</f>
        <v/>
      </c>
      <c r="D519" s="136" t="str">
        <f>IF(STUDATA!F1129="","",STUDATA!F1129)</f>
        <v/>
      </c>
      <c r="E519" s="136" t="str">
        <f>IF(STUDATA!G1129="","",STUDATA!G1129)</f>
        <v/>
      </c>
      <c r="F519" s="136" t="str">
        <f>IF(STUDATA!C1129="","",STUDATA!C1129)</f>
        <v/>
      </c>
      <c r="G519" s="137"/>
      <c r="H519" s="137"/>
      <c r="I519" s="137"/>
      <c r="J519" s="137"/>
      <c r="K519" s="137"/>
      <c r="L519" s="137"/>
      <c r="M519" s="137"/>
      <c r="N519" s="137"/>
      <c r="O519" s="137"/>
      <c r="P519" s="137"/>
      <c r="Q519" s="137"/>
      <c r="R519" s="137"/>
      <c r="S519" s="137"/>
      <c r="T519" s="61"/>
      <c r="U519" s="62"/>
      <c r="V519" s="63"/>
      <c r="W519" s="63"/>
      <c r="X519" s="63"/>
      <c r="Y519" s="63"/>
      <c r="Z519" s="63"/>
      <c r="AA519" s="63"/>
      <c r="AB519" s="63"/>
      <c r="AC519" s="63"/>
      <c r="AD519" s="137"/>
      <c r="AE519" s="137"/>
      <c r="AF519" s="137"/>
      <c r="AG519" s="137"/>
      <c r="AH519" s="137"/>
      <c r="AI519" s="168"/>
      <c r="AJ519" s="175"/>
      <c r="AK519" s="175"/>
      <c r="AL519" s="175"/>
      <c r="AM519" s="175"/>
      <c r="AN519" s="175"/>
      <c r="AO519" s="175"/>
      <c r="AP519" s="175"/>
    </row>
    <row r="520" spans="1:42" ht="15">
      <c r="A520" s="11" t="str">
        <f>IF(F520="","",F520&amp;"_"&amp;COUNTIF($F$9:F520,F520))</f>
        <v/>
      </c>
      <c r="B520" s="135" t="str">
        <f>IF(STUDATA!B1130="","",STUDATA!B1130)</f>
        <v/>
      </c>
      <c r="C520" s="136" t="str">
        <f>IF(STUDATA!E1130="","",STUDATA!E1130)</f>
        <v/>
      </c>
      <c r="D520" s="136" t="str">
        <f>IF(STUDATA!F1130="","",STUDATA!F1130)</f>
        <v/>
      </c>
      <c r="E520" s="136" t="str">
        <f>IF(STUDATA!G1130="","",STUDATA!G1130)</f>
        <v/>
      </c>
      <c r="F520" s="136" t="str">
        <f>IF(STUDATA!C1130="","",STUDATA!C1130)</f>
        <v/>
      </c>
      <c r="G520" s="137"/>
      <c r="H520" s="137"/>
      <c r="I520" s="137"/>
      <c r="J520" s="137"/>
      <c r="K520" s="137"/>
      <c r="L520" s="137"/>
      <c r="M520" s="137"/>
      <c r="N520" s="137"/>
      <c r="O520" s="137"/>
      <c r="P520" s="137"/>
      <c r="Q520" s="137"/>
      <c r="R520" s="137"/>
      <c r="S520" s="137"/>
      <c r="T520" s="61"/>
      <c r="U520" s="62"/>
      <c r="V520" s="63"/>
      <c r="W520" s="63"/>
      <c r="X520" s="63"/>
      <c r="Y520" s="63"/>
      <c r="Z520" s="63"/>
      <c r="AA520" s="63"/>
      <c r="AB520" s="63"/>
      <c r="AC520" s="63"/>
      <c r="AD520" s="137"/>
      <c r="AE520" s="137"/>
      <c r="AF520" s="137"/>
      <c r="AG520" s="137"/>
      <c r="AH520" s="137"/>
      <c r="AI520" s="168"/>
      <c r="AJ520" s="175"/>
      <c r="AK520" s="175"/>
      <c r="AL520" s="175"/>
      <c r="AM520" s="175"/>
      <c r="AN520" s="175"/>
      <c r="AO520" s="175"/>
      <c r="AP520" s="175"/>
    </row>
    <row r="521" spans="1:42" ht="15">
      <c r="A521" s="11" t="str">
        <f>IF(F521="","",F521&amp;"_"&amp;COUNTIF($F$9:F521,F521))</f>
        <v/>
      </c>
      <c r="B521" s="135" t="str">
        <f>IF(STUDATA!B1131="","",STUDATA!B1131)</f>
        <v/>
      </c>
      <c r="C521" s="136" t="str">
        <f>IF(STUDATA!E1131="","",STUDATA!E1131)</f>
        <v/>
      </c>
      <c r="D521" s="136" t="str">
        <f>IF(STUDATA!F1131="","",STUDATA!F1131)</f>
        <v/>
      </c>
      <c r="E521" s="136" t="str">
        <f>IF(STUDATA!G1131="","",STUDATA!G1131)</f>
        <v/>
      </c>
      <c r="F521" s="136" t="str">
        <f>IF(STUDATA!C1131="","",STUDATA!C1131)</f>
        <v/>
      </c>
      <c r="G521" s="137"/>
      <c r="H521" s="137"/>
      <c r="I521" s="137"/>
      <c r="J521" s="137"/>
      <c r="K521" s="137"/>
      <c r="L521" s="137"/>
      <c r="M521" s="137"/>
      <c r="N521" s="137"/>
      <c r="O521" s="137"/>
      <c r="P521" s="137"/>
      <c r="Q521" s="137"/>
      <c r="R521" s="137"/>
      <c r="S521" s="137"/>
      <c r="T521" s="61"/>
      <c r="U521" s="62"/>
      <c r="V521" s="63"/>
      <c r="W521" s="63"/>
      <c r="X521" s="63"/>
      <c r="Y521" s="63"/>
      <c r="Z521" s="63"/>
      <c r="AA521" s="63"/>
      <c r="AB521" s="63"/>
      <c r="AC521" s="63"/>
      <c r="AD521" s="137"/>
      <c r="AE521" s="137"/>
      <c r="AF521" s="137"/>
      <c r="AG521" s="137"/>
      <c r="AH521" s="137"/>
      <c r="AI521" s="168"/>
      <c r="AJ521" s="175"/>
      <c r="AK521" s="175"/>
      <c r="AL521" s="175"/>
      <c r="AM521" s="175"/>
      <c r="AN521" s="175"/>
      <c r="AO521" s="175"/>
      <c r="AP521" s="175"/>
    </row>
    <row r="522" spans="1:42" ht="15">
      <c r="A522" s="11" t="str">
        <f>IF(F522="","",F522&amp;"_"&amp;COUNTIF($F$9:F522,F522))</f>
        <v/>
      </c>
      <c r="B522" s="135" t="str">
        <f>IF(STUDATA!B1132="","",STUDATA!B1132)</f>
        <v/>
      </c>
      <c r="C522" s="136" t="str">
        <f>IF(STUDATA!E1132="","",STUDATA!E1132)</f>
        <v/>
      </c>
      <c r="D522" s="136" t="str">
        <f>IF(STUDATA!F1132="","",STUDATA!F1132)</f>
        <v/>
      </c>
      <c r="E522" s="136" t="str">
        <f>IF(STUDATA!G1132="","",STUDATA!G1132)</f>
        <v/>
      </c>
      <c r="F522" s="136" t="str">
        <f>IF(STUDATA!C1132="","",STUDATA!C1132)</f>
        <v/>
      </c>
      <c r="G522" s="137"/>
      <c r="H522" s="137"/>
      <c r="I522" s="137"/>
      <c r="J522" s="137"/>
      <c r="K522" s="137"/>
      <c r="L522" s="137"/>
      <c r="M522" s="137"/>
      <c r="N522" s="137"/>
      <c r="O522" s="137"/>
      <c r="P522" s="137"/>
      <c r="Q522" s="137"/>
      <c r="R522" s="137"/>
      <c r="S522" s="137"/>
      <c r="T522" s="61"/>
      <c r="U522" s="62"/>
      <c r="V522" s="63"/>
      <c r="W522" s="63"/>
      <c r="X522" s="63"/>
      <c r="Y522" s="63"/>
      <c r="Z522" s="63"/>
      <c r="AA522" s="63"/>
      <c r="AB522" s="63"/>
      <c r="AC522" s="63"/>
      <c r="AD522" s="137"/>
      <c r="AE522" s="137"/>
      <c r="AF522" s="137"/>
      <c r="AG522" s="137"/>
      <c r="AH522" s="137"/>
      <c r="AI522" s="168"/>
      <c r="AJ522" s="175"/>
      <c r="AK522" s="175"/>
      <c r="AL522" s="175"/>
      <c r="AM522" s="175"/>
      <c r="AN522" s="175"/>
      <c r="AO522" s="175"/>
      <c r="AP522" s="175"/>
    </row>
    <row r="523" spans="1:42" ht="15">
      <c r="A523" s="11" t="str">
        <f>IF(F523="","",F523&amp;"_"&amp;COUNTIF($F$9:F523,F523))</f>
        <v/>
      </c>
      <c r="B523" s="135" t="str">
        <f>IF(STUDATA!B1133="","",STUDATA!B1133)</f>
        <v/>
      </c>
      <c r="C523" s="136" t="str">
        <f>IF(STUDATA!E1133="","",STUDATA!E1133)</f>
        <v/>
      </c>
      <c r="D523" s="136" t="str">
        <f>IF(STUDATA!F1133="","",STUDATA!F1133)</f>
        <v/>
      </c>
      <c r="E523" s="136" t="str">
        <f>IF(STUDATA!G1133="","",STUDATA!G1133)</f>
        <v/>
      </c>
      <c r="F523" s="136" t="str">
        <f>IF(STUDATA!C1133="","",STUDATA!C1133)</f>
        <v/>
      </c>
      <c r="G523" s="137"/>
      <c r="H523" s="137"/>
      <c r="I523" s="137"/>
      <c r="J523" s="137"/>
      <c r="K523" s="137"/>
      <c r="L523" s="137"/>
      <c r="M523" s="137"/>
      <c r="N523" s="137"/>
      <c r="O523" s="137"/>
      <c r="P523" s="137"/>
      <c r="Q523" s="137"/>
      <c r="R523" s="137"/>
      <c r="S523" s="137"/>
      <c r="T523" s="61"/>
      <c r="U523" s="62"/>
      <c r="V523" s="63"/>
      <c r="W523" s="63"/>
      <c r="X523" s="63"/>
      <c r="Y523" s="63"/>
      <c r="Z523" s="63"/>
      <c r="AA523" s="63"/>
      <c r="AB523" s="63"/>
      <c r="AC523" s="63"/>
      <c r="AD523" s="137"/>
      <c r="AE523" s="137"/>
      <c r="AF523" s="137"/>
      <c r="AG523" s="137"/>
      <c r="AH523" s="137"/>
      <c r="AI523" s="168"/>
      <c r="AJ523" s="175"/>
      <c r="AK523" s="175"/>
      <c r="AL523" s="175"/>
      <c r="AM523" s="175"/>
      <c r="AN523" s="175"/>
      <c r="AO523" s="175"/>
      <c r="AP523" s="175"/>
    </row>
    <row r="524" spans="1:42" ht="15">
      <c r="A524" s="11" t="str">
        <f>IF(F524="","",F524&amp;"_"&amp;COUNTIF($F$9:F524,F524))</f>
        <v/>
      </c>
      <c r="B524" s="135" t="str">
        <f>IF(STUDATA!B1134="","",STUDATA!B1134)</f>
        <v/>
      </c>
      <c r="C524" s="136" t="str">
        <f>IF(STUDATA!E1134="","",STUDATA!E1134)</f>
        <v/>
      </c>
      <c r="D524" s="136" t="str">
        <f>IF(STUDATA!F1134="","",STUDATA!F1134)</f>
        <v/>
      </c>
      <c r="E524" s="136" t="str">
        <f>IF(STUDATA!G1134="","",STUDATA!G1134)</f>
        <v/>
      </c>
      <c r="F524" s="136" t="str">
        <f>IF(STUDATA!C1134="","",STUDATA!C1134)</f>
        <v/>
      </c>
      <c r="G524" s="137"/>
      <c r="H524" s="137"/>
      <c r="I524" s="137"/>
      <c r="J524" s="137"/>
      <c r="K524" s="137"/>
      <c r="L524" s="137"/>
      <c r="M524" s="137"/>
      <c r="N524" s="137"/>
      <c r="O524" s="137"/>
      <c r="P524" s="137"/>
      <c r="Q524" s="137"/>
      <c r="R524" s="137"/>
      <c r="S524" s="137"/>
      <c r="T524" s="61"/>
      <c r="U524" s="62"/>
      <c r="V524" s="63"/>
      <c r="W524" s="63"/>
      <c r="X524" s="63"/>
      <c r="Y524" s="63"/>
      <c r="Z524" s="63"/>
      <c r="AA524" s="63"/>
      <c r="AB524" s="63"/>
      <c r="AC524" s="63"/>
      <c r="AD524" s="137"/>
      <c r="AE524" s="137"/>
      <c r="AF524" s="137"/>
      <c r="AG524" s="137"/>
      <c r="AH524" s="137"/>
      <c r="AI524" s="168"/>
      <c r="AJ524" s="175"/>
      <c r="AK524" s="175"/>
      <c r="AL524" s="175"/>
      <c r="AM524" s="175"/>
      <c r="AN524" s="175"/>
      <c r="AO524" s="175"/>
      <c r="AP524" s="175"/>
    </row>
    <row r="525" spans="1:42" ht="15">
      <c r="A525" s="11" t="str">
        <f>IF(F525="","",F525&amp;"_"&amp;COUNTIF($F$9:F525,F525))</f>
        <v/>
      </c>
      <c r="B525" s="135" t="str">
        <f>IF(STUDATA!B1135="","",STUDATA!B1135)</f>
        <v/>
      </c>
      <c r="C525" s="136" t="str">
        <f>IF(STUDATA!E1135="","",STUDATA!E1135)</f>
        <v/>
      </c>
      <c r="D525" s="136" t="str">
        <f>IF(STUDATA!F1135="","",STUDATA!F1135)</f>
        <v/>
      </c>
      <c r="E525" s="136" t="str">
        <f>IF(STUDATA!G1135="","",STUDATA!G1135)</f>
        <v/>
      </c>
      <c r="F525" s="136" t="str">
        <f>IF(STUDATA!C1135="","",STUDATA!C1135)</f>
        <v/>
      </c>
      <c r="G525" s="137"/>
      <c r="H525" s="137"/>
      <c r="I525" s="137"/>
      <c r="J525" s="137"/>
      <c r="K525" s="137"/>
      <c r="L525" s="137"/>
      <c r="M525" s="137"/>
      <c r="N525" s="137"/>
      <c r="O525" s="137"/>
      <c r="P525" s="137"/>
      <c r="Q525" s="137"/>
      <c r="R525" s="137"/>
      <c r="S525" s="137"/>
      <c r="T525" s="61"/>
      <c r="U525" s="62"/>
      <c r="V525" s="63"/>
      <c r="W525" s="63"/>
      <c r="X525" s="63"/>
      <c r="Y525" s="63"/>
      <c r="Z525" s="63"/>
      <c r="AA525" s="63"/>
      <c r="AB525" s="63"/>
      <c r="AC525" s="63"/>
      <c r="AD525" s="137"/>
      <c r="AE525" s="137"/>
      <c r="AF525" s="137"/>
      <c r="AG525" s="137"/>
      <c r="AH525" s="137"/>
      <c r="AI525" s="168"/>
      <c r="AJ525" s="175"/>
      <c r="AK525" s="175"/>
      <c r="AL525" s="175"/>
      <c r="AM525" s="175"/>
      <c r="AN525" s="175"/>
      <c r="AO525" s="175"/>
      <c r="AP525" s="175"/>
    </row>
    <row r="526" spans="1:42" ht="15">
      <c r="A526" s="11" t="str">
        <f>IF(F526="","",F526&amp;"_"&amp;COUNTIF($F$9:F526,F526))</f>
        <v/>
      </c>
      <c r="B526" s="135" t="str">
        <f>IF(STUDATA!B1136="","",STUDATA!B1136)</f>
        <v/>
      </c>
      <c r="C526" s="136" t="str">
        <f>IF(STUDATA!E1136="","",STUDATA!E1136)</f>
        <v/>
      </c>
      <c r="D526" s="136" t="str">
        <f>IF(STUDATA!F1136="","",STUDATA!F1136)</f>
        <v/>
      </c>
      <c r="E526" s="136" t="str">
        <f>IF(STUDATA!G1136="","",STUDATA!G1136)</f>
        <v/>
      </c>
      <c r="F526" s="136" t="str">
        <f>IF(STUDATA!C1136="","",STUDATA!C1136)</f>
        <v/>
      </c>
      <c r="G526" s="137"/>
      <c r="H526" s="137"/>
      <c r="I526" s="137"/>
      <c r="J526" s="137"/>
      <c r="K526" s="137"/>
      <c r="L526" s="137"/>
      <c r="M526" s="137"/>
      <c r="N526" s="137"/>
      <c r="O526" s="137"/>
      <c r="P526" s="137"/>
      <c r="Q526" s="137"/>
      <c r="R526" s="137"/>
      <c r="S526" s="137"/>
      <c r="T526" s="61"/>
      <c r="U526" s="62"/>
      <c r="V526" s="63"/>
      <c r="W526" s="63"/>
      <c r="X526" s="63"/>
      <c r="Y526" s="63"/>
      <c r="Z526" s="63"/>
      <c r="AA526" s="63"/>
      <c r="AB526" s="63"/>
      <c r="AC526" s="63"/>
      <c r="AD526" s="137"/>
      <c r="AE526" s="137"/>
      <c r="AF526" s="137"/>
      <c r="AG526" s="137"/>
      <c r="AH526" s="137"/>
      <c r="AI526" s="168"/>
      <c r="AJ526" s="175"/>
      <c r="AK526" s="175"/>
      <c r="AL526" s="175"/>
      <c r="AM526" s="175"/>
      <c r="AN526" s="175"/>
      <c r="AO526" s="175"/>
      <c r="AP526" s="175"/>
    </row>
    <row r="527" spans="1:42" ht="15">
      <c r="A527" s="11" t="str">
        <f>IF(F527="","",F527&amp;"_"&amp;COUNTIF($F$9:F527,F527))</f>
        <v/>
      </c>
      <c r="B527" s="135" t="str">
        <f>IF(STUDATA!B1137="","",STUDATA!B1137)</f>
        <v/>
      </c>
      <c r="C527" s="136" t="str">
        <f>IF(STUDATA!E1137="","",STUDATA!E1137)</f>
        <v/>
      </c>
      <c r="D527" s="136" t="str">
        <f>IF(STUDATA!F1137="","",STUDATA!F1137)</f>
        <v/>
      </c>
      <c r="E527" s="136" t="str">
        <f>IF(STUDATA!G1137="","",STUDATA!G1137)</f>
        <v/>
      </c>
      <c r="F527" s="136" t="str">
        <f>IF(STUDATA!C1137="","",STUDATA!C1137)</f>
        <v/>
      </c>
      <c r="G527" s="137"/>
      <c r="H527" s="137"/>
      <c r="I527" s="137"/>
      <c r="J527" s="137"/>
      <c r="K527" s="137"/>
      <c r="L527" s="137"/>
      <c r="M527" s="137"/>
      <c r="N527" s="137"/>
      <c r="O527" s="137"/>
      <c r="P527" s="137"/>
      <c r="Q527" s="137"/>
      <c r="R527" s="137"/>
      <c r="S527" s="137"/>
      <c r="T527" s="61"/>
      <c r="U527" s="62"/>
      <c r="V527" s="63"/>
      <c r="W527" s="63"/>
      <c r="X527" s="63"/>
      <c r="Y527" s="63"/>
      <c r="Z527" s="63"/>
      <c r="AA527" s="63"/>
      <c r="AB527" s="63"/>
      <c r="AC527" s="63"/>
      <c r="AD527" s="137"/>
      <c r="AE527" s="137"/>
      <c r="AF527" s="137"/>
      <c r="AG527" s="137"/>
      <c r="AH527" s="137"/>
      <c r="AI527" s="168"/>
      <c r="AJ527" s="175"/>
      <c r="AK527" s="175"/>
      <c r="AL527" s="175"/>
      <c r="AM527" s="175"/>
      <c r="AN527" s="175"/>
      <c r="AO527" s="175"/>
      <c r="AP527" s="175"/>
    </row>
    <row r="528" spans="1:42" ht="15">
      <c r="A528" s="11" t="str">
        <f>IF(F528="","",F528&amp;"_"&amp;COUNTIF($F$9:F528,F528))</f>
        <v/>
      </c>
      <c r="B528" s="135" t="str">
        <f>IF(STUDATA!B1138="","",STUDATA!B1138)</f>
        <v/>
      </c>
      <c r="C528" s="136" t="str">
        <f>IF(STUDATA!E1138="","",STUDATA!E1138)</f>
        <v/>
      </c>
      <c r="D528" s="136" t="str">
        <f>IF(STUDATA!F1138="","",STUDATA!F1138)</f>
        <v/>
      </c>
      <c r="E528" s="136" t="str">
        <f>IF(STUDATA!G1138="","",STUDATA!G1138)</f>
        <v/>
      </c>
      <c r="F528" s="136" t="str">
        <f>IF(STUDATA!C1138="","",STUDATA!C1138)</f>
        <v/>
      </c>
      <c r="G528" s="137"/>
      <c r="H528" s="137"/>
      <c r="I528" s="137"/>
      <c r="J528" s="137"/>
      <c r="K528" s="137"/>
      <c r="L528" s="137"/>
      <c r="M528" s="137"/>
      <c r="N528" s="137"/>
      <c r="O528" s="137"/>
      <c r="P528" s="137"/>
      <c r="Q528" s="137"/>
      <c r="R528" s="137"/>
      <c r="S528" s="137"/>
      <c r="T528" s="61"/>
      <c r="U528" s="62"/>
      <c r="V528" s="63"/>
      <c r="W528" s="63"/>
      <c r="X528" s="63"/>
      <c r="Y528" s="63"/>
      <c r="Z528" s="63"/>
      <c r="AA528" s="63"/>
      <c r="AB528" s="63"/>
      <c r="AC528" s="63"/>
      <c r="AD528" s="137"/>
      <c r="AE528" s="137"/>
      <c r="AF528" s="137"/>
      <c r="AG528" s="137"/>
      <c r="AH528" s="137"/>
      <c r="AI528" s="168"/>
      <c r="AJ528" s="175"/>
      <c r="AK528" s="175"/>
      <c r="AL528" s="175"/>
      <c r="AM528" s="175"/>
      <c r="AN528" s="175"/>
      <c r="AO528" s="175"/>
      <c r="AP528" s="175"/>
    </row>
    <row r="529" spans="1:42" ht="15">
      <c r="A529" s="11" t="str">
        <f>IF(F529="","",F529&amp;"_"&amp;COUNTIF($F$9:F529,F529))</f>
        <v/>
      </c>
      <c r="B529" s="135" t="str">
        <f>IF(STUDATA!B1139="","",STUDATA!B1139)</f>
        <v/>
      </c>
      <c r="C529" s="136" t="str">
        <f>IF(STUDATA!E1139="","",STUDATA!E1139)</f>
        <v/>
      </c>
      <c r="D529" s="136" t="str">
        <f>IF(STUDATA!F1139="","",STUDATA!F1139)</f>
        <v/>
      </c>
      <c r="E529" s="136" t="str">
        <f>IF(STUDATA!G1139="","",STUDATA!G1139)</f>
        <v/>
      </c>
      <c r="F529" s="136" t="str">
        <f>IF(STUDATA!C1139="","",STUDATA!C1139)</f>
        <v/>
      </c>
      <c r="G529" s="137"/>
      <c r="H529" s="137"/>
      <c r="I529" s="137"/>
      <c r="J529" s="137"/>
      <c r="K529" s="137"/>
      <c r="L529" s="137"/>
      <c r="M529" s="137"/>
      <c r="N529" s="137"/>
      <c r="O529" s="137"/>
      <c r="P529" s="137"/>
      <c r="Q529" s="137"/>
      <c r="R529" s="137"/>
      <c r="S529" s="137"/>
      <c r="T529" s="61"/>
      <c r="U529" s="62"/>
      <c r="V529" s="63"/>
      <c r="W529" s="63"/>
      <c r="X529" s="63"/>
      <c r="Y529" s="63"/>
      <c r="Z529" s="63"/>
      <c r="AA529" s="63"/>
      <c r="AB529" s="63"/>
      <c r="AC529" s="63"/>
      <c r="AD529" s="137"/>
      <c r="AE529" s="137"/>
      <c r="AF529" s="137"/>
      <c r="AG529" s="137"/>
      <c r="AH529" s="137"/>
      <c r="AI529" s="168"/>
      <c r="AJ529" s="175"/>
      <c r="AK529" s="175"/>
      <c r="AL529" s="175"/>
      <c r="AM529" s="175"/>
      <c r="AN529" s="175"/>
      <c r="AO529" s="175"/>
      <c r="AP529" s="175"/>
    </row>
    <row r="530" spans="1:42" ht="15">
      <c r="A530" s="11" t="str">
        <f>IF(F530="","",F530&amp;"_"&amp;COUNTIF($F$9:F530,F530))</f>
        <v/>
      </c>
      <c r="B530" s="135" t="str">
        <f>IF(STUDATA!B1140="","",STUDATA!B1140)</f>
        <v/>
      </c>
      <c r="C530" s="136" t="str">
        <f>IF(STUDATA!E1140="","",STUDATA!E1140)</f>
        <v/>
      </c>
      <c r="D530" s="136" t="str">
        <f>IF(STUDATA!F1140="","",STUDATA!F1140)</f>
        <v/>
      </c>
      <c r="E530" s="136" t="str">
        <f>IF(STUDATA!G1140="","",STUDATA!G1140)</f>
        <v/>
      </c>
      <c r="F530" s="136" t="str">
        <f>IF(STUDATA!C1140="","",STUDATA!C1140)</f>
        <v/>
      </c>
      <c r="G530" s="137"/>
      <c r="H530" s="137"/>
      <c r="I530" s="137"/>
      <c r="J530" s="137"/>
      <c r="K530" s="137"/>
      <c r="L530" s="137"/>
      <c r="M530" s="137"/>
      <c r="N530" s="137"/>
      <c r="O530" s="137"/>
      <c r="P530" s="137"/>
      <c r="Q530" s="137"/>
      <c r="R530" s="137"/>
      <c r="S530" s="137"/>
      <c r="T530" s="61"/>
      <c r="U530" s="62"/>
      <c r="V530" s="63"/>
      <c r="W530" s="63"/>
      <c r="X530" s="63"/>
      <c r="Y530" s="63"/>
      <c r="Z530" s="63"/>
      <c r="AA530" s="63"/>
      <c r="AB530" s="63"/>
      <c r="AC530" s="63"/>
      <c r="AD530" s="137"/>
      <c r="AE530" s="137"/>
      <c r="AF530" s="137"/>
      <c r="AG530" s="137"/>
      <c r="AH530" s="137"/>
      <c r="AI530" s="168"/>
      <c r="AJ530" s="175"/>
      <c r="AK530" s="175"/>
      <c r="AL530" s="175"/>
      <c r="AM530" s="175"/>
      <c r="AN530" s="175"/>
      <c r="AO530" s="175"/>
      <c r="AP530" s="175"/>
    </row>
    <row r="531" spans="1:42" ht="15">
      <c r="A531" s="11" t="str">
        <f>IF(F531="","",F531&amp;"_"&amp;COUNTIF($F$9:F531,F531))</f>
        <v/>
      </c>
      <c r="B531" s="135" t="str">
        <f>IF(STUDATA!B1141="","",STUDATA!B1141)</f>
        <v/>
      </c>
      <c r="C531" s="136" t="str">
        <f>IF(STUDATA!E1141="","",STUDATA!E1141)</f>
        <v/>
      </c>
      <c r="D531" s="136" t="str">
        <f>IF(STUDATA!F1141="","",STUDATA!F1141)</f>
        <v/>
      </c>
      <c r="E531" s="136" t="str">
        <f>IF(STUDATA!G1141="","",STUDATA!G1141)</f>
        <v/>
      </c>
      <c r="F531" s="136" t="str">
        <f>IF(STUDATA!C1141="","",STUDATA!C1141)</f>
        <v/>
      </c>
      <c r="G531" s="137"/>
      <c r="H531" s="137"/>
      <c r="I531" s="137"/>
      <c r="J531" s="137"/>
      <c r="K531" s="137"/>
      <c r="L531" s="137"/>
      <c r="M531" s="137"/>
      <c r="N531" s="137"/>
      <c r="O531" s="137"/>
      <c r="P531" s="137"/>
      <c r="Q531" s="137"/>
      <c r="R531" s="137"/>
      <c r="S531" s="137"/>
      <c r="T531" s="61"/>
      <c r="U531" s="62"/>
      <c r="V531" s="63"/>
      <c r="W531" s="63"/>
      <c r="X531" s="63"/>
      <c r="Y531" s="63"/>
      <c r="Z531" s="63"/>
      <c r="AA531" s="63"/>
      <c r="AB531" s="63"/>
      <c r="AC531" s="63"/>
      <c r="AD531" s="137"/>
      <c r="AE531" s="137"/>
      <c r="AF531" s="137"/>
      <c r="AG531" s="137"/>
      <c r="AH531" s="137"/>
      <c r="AI531" s="168"/>
      <c r="AJ531" s="175"/>
      <c r="AK531" s="175"/>
      <c r="AL531" s="175"/>
      <c r="AM531" s="175"/>
      <c r="AN531" s="175"/>
      <c r="AO531" s="175"/>
      <c r="AP531" s="175"/>
    </row>
    <row r="532" spans="1:42" ht="15">
      <c r="A532" s="11" t="str">
        <f>IF(F532="","",F532&amp;"_"&amp;COUNTIF($F$9:F532,F532))</f>
        <v/>
      </c>
      <c r="B532" s="135" t="str">
        <f>IF(STUDATA!B1142="","",STUDATA!B1142)</f>
        <v/>
      </c>
      <c r="C532" s="136" t="str">
        <f>IF(STUDATA!E1142="","",STUDATA!E1142)</f>
        <v/>
      </c>
      <c r="D532" s="136" t="str">
        <f>IF(STUDATA!F1142="","",STUDATA!F1142)</f>
        <v/>
      </c>
      <c r="E532" s="136" t="str">
        <f>IF(STUDATA!G1142="","",STUDATA!G1142)</f>
        <v/>
      </c>
      <c r="F532" s="136" t="str">
        <f>IF(STUDATA!C1142="","",STUDATA!C1142)</f>
        <v/>
      </c>
      <c r="G532" s="137"/>
      <c r="H532" s="137"/>
      <c r="I532" s="137"/>
      <c r="J532" s="137"/>
      <c r="K532" s="137"/>
      <c r="L532" s="137"/>
      <c r="M532" s="137"/>
      <c r="N532" s="137"/>
      <c r="O532" s="137"/>
      <c r="P532" s="137"/>
      <c r="Q532" s="137"/>
      <c r="R532" s="137"/>
      <c r="S532" s="137"/>
      <c r="T532" s="61"/>
      <c r="U532" s="62"/>
      <c r="V532" s="63"/>
      <c r="W532" s="63"/>
      <c r="X532" s="63"/>
      <c r="Y532" s="63"/>
      <c r="Z532" s="63"/>
      <c r="AA532" s="63"/>
      <c r="AB532" s="63"/>
      <c r="AC532" s="63"/>
      <c r="AD532" s="137"/>
      <c r="AE532" s="137"/>
      <c r="AF532" s="137"/>
      <c r="AG532" s="137"/>
      <c r="AH532" s="137"/>
      <c r="AI532" s="168"/>
      <c r="AJ532" s="175"/>
      <c r="AK532" s="175"/>
      <c r="AL532" s="175"/>
      <c r="AM532" s="175"/>
      <c r="AN532" s="175"/>
      <c r="AO532" s="175"/>
      <c r="AP532" s="175"/>
    </row>
    <row r="533" spans="1:42" ht="15">
      <c r="A533" s="11" t="str">
        <f>IF(F533="","",F533&amp;"_"&amp;COUNTIF($F$9:F533,F533))</f>
        <v/>
      </c>
      <c r="B533" s="135" t="str">
        <f>IF(STUDATA!B1143="","",STUDATA!B1143)</f>
        <v/>
      </c>
      <c r="C533" s="136" t="str">
        <f>IF(STUDATA!E1143="","",STUDATA!E1143)</f>
        <v/>
      </c>
      <c r="D533" s="136" t="str">
        <f>IF(STUDATA!F1143="","",STUDATA!F1143)</f>
        <v/>
      </c>
      <c r="E533" s="136" t="str">
        <f>IF(STUDATA!G1143="","",STUDATA!G1143)</f>
        <v/>
      </c>
      <c r="F533" s="136" t="str">
        <f>IF(STUDATA!C1143="","",STUDATA!C1143)</f>
        <v/>
      </c>
      <c r="G533" s="137"/>
      <c r="H533" s="137"/>
      <c r="I533" s="137"/>
      <c r="J533" s="137"/>
      <c r="K533" s="137"/>
      <c r="L533" s="137"/>
      <c r="M533" s="137"/>
      <c r="N533" s="137"/>
      <c r="O533" s="137"/>
      <c r="P533" s="137"/>
      <c r="Q533" s="137"/>
      <c r="R533" s="137"/>
      <c r="S533" s="137"/>
      <c r="T533" s="61"/>
      <c r="U533" s="62"/>
      <c r="V533" s="63"/>
      <c r="W533" s="63"/>
      <c r="X533" s="63"/>
      <c r="Y533" s="63"/>
      <c r="Z533" s="63"/>
      <c r="AA533" s="63"/>
      <c r="AB533" s="63"/>
      <c r="AC533" s="63"/>
      <c r="AD533" s="137"/>
      <c r="AE533" s="137"/>
      <c r="AF533" s="137"/>
      <c r="AG533" s="137"/>
      <c r="AH533" s="137"/>
      <c r="AI533" s="168"/>
      <c r="AJ533" s="175"/>
      <c r="AK533" s="175"/>
      <c r="AL533" s="175"/>
      <c r="AM533" s="175"/>
      <c r="AN533" s="175"/>
      <c r="AO533" s="175"/>
      <c r="AP533" s="175"/>
    </row>
    <row r="534" spans="1:42" ht="15">
      <c r="A534" s="11" t="str">
        <f>IF(F534="","",F534&amp;"_"&amp;COUNTIF($F$9:F534,F534))</f>
        <v/>
      </c>
      <c r="B534" s="135" t="str">
        <f>IF(STUDATA!B1144="","",STUDATA!B1144)</f>
        <v/>
      </c>
      <c r="C534" s="136" t="str">
        <f>IF(STUDATA!E1144="","",STUDATA!E1144)</f>
        <v/>
      </c>
      <c r="D534" s="136" t="str">
        <f>IF(STUDATA!F1144="","",STUDATA!F1144)</f>
        <v/>
      </c>
      <c r="E534" s="136" t="str">
        <f>IF(STUDATA!G1144="","",STUDATA!G1144)</f>
        <v/>
      </c>
      <c r="F534" s="136" t="str">
        <f>IF(STUDATA!C1144="","",STUDATA!C1144)</f>
        <v/>
      </c>
      <c r="G534" s="137"/>
      <c r="H534" s="137"/>
      <c r="I534" s="137"/>
      <c r="J534" s="137"/>
      <c r="K534" s="137"/>
      <c r="L534" s="137"/>
      <c r="M534" s="137"/>
      <c r="N534" s="137"/>
      <c r="O534" s="137"/>
      <c r="P534" s="137"/>
      <c r="Q534" s="137"/>
      <c r="R534" s="137"/>
      <c r="S534" s="137"/>
      <c r="T534" s="61"/>
      <c r="U534" s="62"/>
      <c r="V534" s="63"/>
      <c r="W534" s="63"/>
      <c r="X534" s="63"/>
      <c r="Y534" s="63"/>
      <c r="Z534" s="63"/>
      <c r="AA534" s="63"/>
      <c r="AB534" s="63"/>
      <c r="AC534" s="63"/>
      <c r="AD534" s="137"/>
      <c r="AE534" s="137"/>
      <c r="AF534" s="137"/>
      <c r="AG534" s="137"/>
      <c r="AH534" s="137"/>
      <c r="AI534" s="168"/>
      <c r="AJ534" s="175"/>
      <c r="AK534" s="175"/>
      <c r="AL534" s="175"/>
      <c r="AM534" s="175"/>
      <c r="AN534" s="175"/>
      <c r="AO534" s="175"/>
      <c r="AP534" s="175"/>
    </row>
    <row r="535" spans="1:42" ht="15">
      <c r="A535" s="11" t="str">
        <f>IF(F535="","",F535&amp;"_"&amp;COUNTIF($F$9:F535,F535))</f>
        <v/>
      </c>
      <c r="B535" s="135" t="str">
        <f>IF(STUDATA!B1145="","",STUDATA!B1145)</f>
        <v/>
      </c>
      <c r="C535" s="136" t="str">
        <f>IF(STUDATA!E1145="","",STUDATA!E1145)</f>
        <v/>
      </c>
      <c r="D535" s="136" t="str">
        <f>IF(STUDATA!F1145="","",STUDATA!F1145)</f>
        <v/>
      </c>
      <c r="E535" s="136" t="str">
        <f>IF(STUDATA!G1145="","",STUDATA!G1145)</f>
        <v/>
      </c>
      <c r="F535" s="136" t="str">
        <f>IF(STUDATA!C1145="","",STUDATA!C1145)</f>
        <v/>
      </c>
      <c r="G535" s="137"/>
      <c r="H535" s="137"/>
      <c r="I535" s="137"/>
      <c r="J535" s="137"/>
      <c r="K535" s="137"/>
      <c r="L535" s="137"/>
      <c r="M535" s="137"/>
      <c r="N535" s="137"/>
      <c r="O535" s="137"/>
      <c r="P535" s="137"/>
      <c r="Q535" s="137"/>
      <c r="R535" s="137"/>
      <c r="S535" s="137"/>
      <c r="T535" s="61"/>
      <c r="U535" s="62"/>
      <c r="V535" s="63"/>
      <c r="W535" s="63"/>
      <c r="X535" s="63"/>
      <c r="Y535" s="63"/>
      <c r="Z535" s="63"/>
      <c r="AA535" s="63"/>
      <c r="AB535" s="63"/>
      <c r="AC535" s="63"/>
      <c r="AD535" s="137"/>
      <c r="AE535" s="137"/>
      <c r="AF535" s="137"/>
      <c r="AG535" s="137"/>
      <c r="AH535" s="137"/>
      <c r="AI535" s="168"/>
      <c r="AJ535" s="175"/>
      <c r="AK535" s="175"/>
      <c r="AL535" s="175"/>
      <c r="AM535" s="175"/>
      <c r="AN535" s="175"/>
      <c r="AO535" s="175"/>
      <c r="AP535" s="175"/>
    </row>
    <row r="536" spans="1:42" ht="15">
      <c r="A536" s="11" t="str">
        <f>IF(F536="","",F536&amp;"_"&amp;COUNTIF($F$9:F536,F536))</f>
        <v/>
      </c>
      <c r="B536" s="135" t="str">
        <f>IF(STUDATA!B1146="","",STUDATA!B1146)</f>
        <v/>
      </c>
      <c r="C536" s="136" t="str">
        <f>IF(STUDATA!E1146="","",STUDATA!E1146)</f>
        <v/>
      </c>
      <c r="D536" s="136" t="str">
        <f>IF(STUDATA!F1146="","",STUDATA!F1146)</f>
        <v/>
      </c>
      <c r="E536" s="136" t="str">
        <f>IF(STUDATA!G1146="","",STUDATA!G1146)</f>
        <v/>
      </c>
      <c r="F536" s="136" t="str">
        <f>IF(STUDATA!C1146="","",STUDATA!C1146)</f>
        <v/>
      </c>
      <c r="G536" s="137"/>
      <c r="H536" s="137"/>
      <c r="I536" s="137"/>
      <c r="J536" s="137"/>
      <c r="K536" s="137"/>
      <c r="L536" s="137"/>
      <c r="M536" s="137"/>
      <c r="N536" s="137"/>
      <c r="O536" s="137"/>
      <c r="P536" s="137"/>
      <c r="Q536" s="137"/>
      <c r="R536" s="137"/>
      <c r="S536" s="137"/>
      <c r="T536" s="61"/>
      <c r="U536" s="62"/>
      <c r="V536" s="63"/>
      <c r="W536" s="63"/>
      <c r="X536" s="63"/>
      <c r="Y536" s="63"/>
      <c r="Z536" s="63"/>
      <c r="AA536" s="63"/>
      <c r="AB536" s="63"/>
      <c r="AC536" s="63"/>
      <c r="AD536" s="137"/>
      <c r="AE536" s="137"/>
      <c r="AF536" s="137"/>
      <c r="AG536" s="137"/>
      <c r="AH536" s="137"/>
      <c r="AI536" s="168"/>
      <c r="AJ536" s="175"/>
      <c r="AK536" s="175"/>
      <c r="AL536" s="175"/>
      <c r="AM536" s="175"/>
      <c r="AN536" s="175"/>
      <c r="AO536" s="175"/>
      <c r="AP536" s="175"/>
    </row>
    <row r="537" spans="1:42" ht="15">
      <c r="A537" s="11" t="str">
        <f>IF(F537="","",F537&amp;"_"&amp;COUNTIF($F$9:F537,F537))</f>
        <v/>
      </c>
      <c r="B537" s="135" t="str">
        <f>IF(STUDATA!B1147="","",STUDATA!B1147)</f>
        <v/>
      </c>
      <c r="C537" s="136" t="str">
        <f>IF(STUDATA!E1147="","",STUDATA!E1147)</f>
        <v/>
      </c>
      <c r="D537" s="136" t="str">
        <f>IF(STUDATA!F1147="","",STUDATA!F1147)</f>
        <v/>
      </c>
      <c r="E537" s="136" t="str">
        <f>IF(STUDATA!G1147="","",STUDATA!G1147)</f>
        <v/>
      </c>
      <c r="F537" s="136" t="str">
        <f>IF(STUDATA!C1147="","",STUDATA!C1147)</f>
        <v/>
      </c>
      <c r="G537" s="137"/>
      <c r="H537" s="137"/>
      <c r="I537" s="137"/>
      <c r="J537" s="137"/>
      <c r="K537" s="137"/>
      <c r="L537" s="137"/>
      <c r="M537" s="137"/>
      <c r="N537" s="137"/>
      <c r="O537" s="137"/>
      <c r="P537" s="137"/>
      <c r="Q537" s="137"/>
      <c r="R537" s="137"/>
      <c r="S537" s="137"/>
      <c r="T537" s="61"/>
      <c r="U537" s="62"/>
      <c r="V537" s="63"/>
      <c r="W537" s="63"/>
      <c r="X537" s="63"/>
      <c r="Y537" s="63"/>
      <c r="Z537" s="63"/>
      <c r="AA537" s="63"/>
      <c r="AB537" s="63"/>
      <c r="AC537" s="63"/>
      <c r="AD537" s="137"/>
      <c r="AE537" s="137"/>
      <c r="AF537" s="137"/>
      <c r="AG537" s="137"/>
      <c r="AH537" s="137"/>
      <c r="AI537" s="168"/>
      <c r="AJ537" s="175"/>
      <c r="AK537" s="175"/>
      <c r="AL537" s="175"/>
      <c r="AM537" s="175"/>
      <c r="AN537" s="175"/>
      <c r="AO537" s="175"/>
      <c r="AP537" s="175"/>
    </row>
    <row r="538" spans="1:42" ht="15">
      <c r="A538" s="11" t="str">
        <f>IF(F538="","",F538&amp;"_"&amp;COUNTIF($F$9:F538,F538))</f>
        <v/>
      </c>
      <c r="B538" s="135" t="str">
        <f>IF(STUDATA!B1148="","",STUDATA!B1148)</f>
        <v/>
      </c>
      <c r="C538" s="136" t="str">
        <f>IF(STUDATA!E1148="","",STUDATA!E1148)</f>
        <v/>
      </c>
      <c r="D538" s="136" t="str">
        <f>IF(STUDATA!F1148="","",STUDATA!F1148)</f>
        <v/>
      </c>
      <c r="E538" s="136" t="str">
        <f>IF(STUDATA!G1148="","",STUDATA!G1148)</f>
        <v/>
      </c>
      <c r="F538" s="136" t="str">
        <f>IF(STUDATA!C1148="","",STUDATA!C1148)</f>
        <v/>
      </c>
      <c r="G538" s="137"/>
      <c r="H538" s="137"/>
      <c r="I538" s="137"/>
      <c r="J538" s="137"/>
      <c r="K538" s="137"/>
      <c r="L538" s="137"/>
      <c r="M538" s="137"/>
      <c r="N538" s="137"/>
      <c r="O538" s="137"/>
      <c r="P538" s="137"/>
      <c r="Q538" s="137"/>
      <c r="R538" s="137"/>
      <c r="S538" s="137"/>
      <c r="T538" s="61"/>
      <c r="U538" s="62"/>
      <c r="V538" s="63"/>
      <c r="W538" s="63"/>
      <c r="X538" s="63"/>
      <c r="Y538" s="63"/>
      <c r="Z538" s="63"/>
      <c r="AA538" s="63"/>
      <c r="AB538" s="63"/>
      <c r="AC538" s="63"/>
      <c r="AD538" s="137"/>
      <c r="AE538" s="137"/>
      <c r="AF538" s="137"/>
      <c r="AG538" s="137"/>
      <c r="AH538" s="137"/>
      <c r="AI538" s="168"/>
      <c r="AJ538" s="175"/>
      <c r="AK538" s="175"/>
      <c r="AL538" s="175"/>
      <c r="AM538" s="175"/>
      <c r="AN538" s="175"/>
      <c r="AO538" s="175"/>
      <c r="AP538" s="175"/>
    </row>
    <row r="539" spans="1:42" ht="15">
      <c r="A539" s="11" t="str">
        <f>IF(F539="","",F539&amp;"_"&amp;COUNTIF($F$9:F539,F539))</f>
        <v/>
      </c>
      <c r="B539" s="135" t="str">
        <f>IF(STUDATA!B1149="","",STUDATA!B1149)</f>
        <v/>
      </c>
      <c r="C539" s="136" t="str">
        <f>IF(STUDATA!E1149="","",STUDATA!E1149)</f>
        <v/>
      </c>
      <c r="D539" s="136" t="str">
        <f>IF(STUDATA!F1149="","",STUDATA!F1149)</f>
        <v/>
      </c>
      <c r="E539" s="136" t="str">
        <f>IF(STUDATA!G1149="","",STUDATA!G1149)</f>
        <v/>
      </c>
      <c r="F539" s="136" t="str">
        <f>IF(STUDATA!C1149="","",STUDATA!C1149)</f>
        <v/>
      </c>
      <c r="G539" s="137"/>
      <c r="H539" s="137"/>
      <c r="I539" s="137"/>
      <c r="J539" s="137"/>
      <c r="K539" s="137"/>
      <c r="L539" s="137"/>
      <c r="M539" s="137"/>
      <c r="N539" s="137"/>
      <c r="O539" s="137"/>
      <c r="P539" s="137"/>
      <c r="Q539" s="137"/>
      <c r="R539" s="137"/>
      <c r="S539" s="137"/>
      <c r="T539" s="61"/>
      <c r="U539" s="62"/>
      <c r="V539" s="63"/>
      <c r="W539" s="63"/>
      <c r="X539" s="63"/>
      <c r="Y539" s="63"/>
      <c r="Z539" s="63"/>
      <c r="AA539" s="63"/>
      <c r="AB539" s="63"/>
      <c r="AC539" s="63"/>
      <c r="AD539" s="137"/>
      <c r="AE539" s="137"/>
      <c r="AF539" s="137"/>
      <c r="AG539" s="137"/>
      <c r="AH539" s="137"/>
      <c r="AI539" s="168"/>
      <c r="AJ539" s="175"/>
      <c r="AK539" s="175"/>
      <c r="AL539" s="175"/>
      <c r="AM539" s="175"/>
      <c r="AN539" s="175"/>
      <c r="AO539" s="175"/>
      <c r="AP539" s="175"/>
    </row>
    <row r="540" spans="1:42" ht="15">
      <c r="A540" s="11" t="str">
        <f>IF(F540="","",F540&amp;"_"&amp;COUNTIF($F$9:F540,F540))</f>
        <v/>
      </c>
      <c r="B540" s="135" t="str">
        <f>IF(STUDATA!B1150="","",STUDATA!B1150)</f>
        <v/>
      </c>
      <c r="C540" s="136" t="str">
        <f>IF(STUDATA!E1150="","",STUDATA!E1150)</f>
        <v/>
      </c>
      <c r="D540" s="136" t="str">
        <f>IF(STUDATA!F1150="","",STUDATA!F1150)</f>
        <v/>
      </c>
      <c r="E540" s="136" t="str">
        <f>IF(STUDATA!G1150="","",STUDATA!G1150)</f>
        <v/>
      </c>
      <c r="F540" s="136" t="str">
        <f>IF(STUDATA!C1150="","",STUDATA!C1150)</f>
        <v/>
      </c>
      <c r="G540" s="137"/>
      <c r="H540" s="137"/>
      <c r="I540" s="137"/>
      <c r="J540" s="137"/>
      <c r="K540" s="137"/>
      <c r="L540" s="137"/>
      <c r="M540" s="137"/>
      <c r="N540" s="137"/>
      <c r="O540" s="137"/>
      <c r="P540" s="137"/>
      <c r="Q540" s="137"/>
      <c r="R540" s="137"/>
      <c r="S540" s="137"/>
      <c r="T540" s="61"/>
      <c r="U540" s="62"/>
      <c r="V540" s="63"/>
      <c r="W540" s="63"/>
      <c r="X540" s="63"/>
      <c r="Y540" s="63"/>
      <c r="Z540" s="63"/>
      <c r="AA540" s="63"/>
      <c r="AB540" s="63"/>
      <c r="AC540" s="63"/>
      <c r="AD540" s="137"/>
      <c r="AE540" s="137"/>
      <c r="AF540" s="137"/>
      <c r="AG540" s="137"/>
      <c r="AH540" s="137"/>
      <c r="AI540" s="168"/>
      <c r="AJ540" s="175"/>
      <c r="AK540" s="175"/>
      <c r="AL540" s="175"/>
      <c r="AM540" s="175"/>
      <c r="AN540" s="175"/>
      <c r="AO540" s="175"/>
      <c r="AP540" s="175"/>
    </row>
    <row r="541" spans="1:42" ht="15">
      <c r="A541" s="11" t="str">
        <f>IF(F541="","",F541&amp;"_"&amp;COUNTIF($F$9:F541,F541))</f>
        <v/>
      </c>
      <c r="B541" s="135" t="str">
        <f>IF(STUDATA!B1151="","",STUDATA!B1151)</f>
        <v/>
      </c>
      <c r="C541" s="136" t="str">
        <f>IF(STUDATA!E1151="","",STUDATA!E1151)</f>
        <v/>
      </c>
      <c r="D541" s="136" t="str">
        <f>IF(STUDATA!F1151="","",STUDATA!F1151)</f>
        <v/>
      </c>
      <c r="E541" s="136" t="str">
        <f>IF(STUDATA!G1151="","",STUDATA!G1151)</f>
        <v/>
      </c>
      <c r="F541" s="136" t="str">
        <f>IF(STUDATA!C1151="","",STUDATA!C1151)</f>
        <v/>
      </c>
      <c r="G541" s="137"/>
      <c r="H541" s="137"/>
      <c r="I541" s="137"/>
      <c r="J541" s="137"/>
      <c r="K541" s="137"/>
      <c r="L541" s="137"/>
      <c r="M541" s="137"/>
      <c r="N541" s="137"/>
      <c r="O541" s="137"/>
      <c r="P541" s="137"/>
      <c r="Q541" s="137"/>
      <c r="R541" s="137"/>
      <c r="S541" s="137"/>
      <c r="T541" s="61"/>
      <c r="U541" s="62"/>
      <c r="V541" s="63"/>
      <c r="W541" s="63"/>
      <c r="X541" s="63"/>
      <c r="Y541" s="63"/>
      <c r="Z541" s="63"/>
      <c r="AA541" s="63"/>
      <c r="AB541" s="63"/>
      <c r="AC541" s="63"/>
      <c r="AD541" s="137"/>
      <c r="AE541" s="137"/>
      <c r="AF541" s="137"/>
      <c r="AG541" s="137"/>
      <c r="AH541" s="137"/>
      <c r="AI541" s="168"/>
      <c r="AJ541" s="175"/>
      <c r="AK541" s="175"/>
      <c r="AL541" s="175"/>
      <c r="AM541" s="175"/>
      <c r="AN541" s="175"/>
      <c r="AO541" s="175"/>
      <c r="AP541" s="175"/>
    </row>
    <row r="542" spans="1:42" ht="15">
      <c r="A542" s="11" t="str">
        <f>IF(F542="","",F542&amp;"_"&amp;COUNTIF($F$9:F542,F542))</f>
        <v/>
      </c>
      <c r="B542" s="135" t="str">
        <f>IF(STUDATA!B1152="","",STUDATA!B1152)</f>
        <v/>
      </c>
      <c r="C542" s="136" t="str">
        <f>IF(STUDATA!E1152="","",STUDATA!E1152)</f>
        <v/>
      </c>
      <c r="D542" s="136" t="str">
        <f>IF(STUDATA!F1152="","",STUDATA!F1152)</f>
        <v/>
      </c>
      <c r="E542" s="136" t="str">
        <f>IF(STUDATA!G1152="","",STUDATA!G1152)</f>
        <v/>
      </c>
      <c r="F542" s="136" t="str">
        <f>IF(STUDATA!C1152="","",STUDATA!C1152)</f>
        <v/>
      </c>
      <c r="G542" s="137"/>
      <c r="H542" s="137"/>
      <c r="I542" s="137"/>
      <c r="J542" s="137"/>
      <c r="K542" s="137"/>
      <c r="L542" s="137"/>
      <c r="M542" s="137"/>
      <c r="N542" s="137"/>
      <c r="O542" s="137"/>
      <c r="P542" s="137"/>
      <c r="Q542" s="137"/>
      <c r="R542" s="137"/>
      <c r="S542" s="137"/>
      <c r="T542" s="61"/>
      <c r="U542" s="62"/>
      <c r="V542" s="63"/>
      <c r="W542" s="63"/>
      <c r="X542" s="63"/>
      <c r="Y542" s="63"/>
      <c r="Z542" s="63"/>
      <c r="AA542" s="63"/>
      <c r="AB542" s="63"/>
      <c r="AC542" s="63"/>
      <c r="AD542" s="137"/>
      <c r="AE542" s="137"/>
      <c r="AF542" s="137"/>
      <c r="AG542" s="137"/>
      <c r="AH542" s="137"/>
      <c r="AI542" s="168"/>
      <c r="AJ542" s="175"/>
      <c r="AK542" s="175"/>
      <c r="AL542" s="175"/>
      <c r="AM542" s="175"/>
      <c r="AN542" s="175"/>
      <c r="AO542" s="175"/>
      <c r="AP542" s="175"/>
    </row>
    <row r="543" spans="1:42" ht="15">
      <c r="A543" s="11" t="str">
        <f>IF(F543="","",F543&amp;"_"&amp;COUNTIF($F$9:F543,F543))</f>
        <v/>
      </c>
      <c r="B543" s="135" t="str">
        <f>IF(STUDATA!B1153="","",STUDATA!B1153)</f>
        <v/>
      </c>
      <c r="C543" s="136" t="str">
        <f>IF(STUDATA!E1153="","",STUDATA!E1153)</f>
        <v/>
      </c>
      <c r="D543" s="136" t="str">
        <f>IF(STUDATA!F1153="","",STUDATA!F1153)</f>
        <v/>
      </c>
      <c r="E543" s="136" t="str">
        <f>IF(STUDATA!G1153="","",STUDATA!G1153)</f>
        <v/>
      </c>
      <c r="F543" s="136" t="str">
        <f>IF(STUDATA!C1153="","",STUDATA!C1153)</f>
        <v/>
      </c>
      <c r="G543" s="137"/>
      <c r="H543" s="137"/>
      <c r="I543" s="137"/>
      <c r="J543" s="137"/>
      <c r="K543" s="137"/>
      <c r="L543" s="137"/>
      <c r="M543" s="137"/>
      <c r="N543" s="137"/>
      <c r="O543" s="137"/>
      <c r="P543" s="137"/>
      <c r="Q543" s="137"/>
      <c r="R543" s="137"/>
      <c r="S543" s="137"/>
      <c r="T543" s="61"/>
      <c r="U543" s="62"/>
      <c r="V543" s="63"/>
      <c r="W543" s="63"/>
      <c r="X543" s="63"/>
      <c r="Y543" s="63"/>
      <c r="Z543" s="63"/>
      <c r="AA543" s="63"/>
      <c r="AB543" s="63"/>
      <c r="AC543" s="63"/>
      <c r="AD543" s="137"/>
      <c r="AE543" s="137"/>
      <c r="AF543" s="137"/>
      <c r="AG543" s="137"/>
      <c r="AH543" s="137"/>
      <c r="AI543" s="168"/>
      <c r="AJ543" s="175"/>
      <c r="AK543" s="175"/>
      <c r="AL543" s="175"/>
      <c r="AM543" s="175"/>
      <c r="AN543" s="175"/>
      <c r="AO543" s="175"/>
      <c r="AP543" s="175"/>
    </row>
    <row r="544" spans="1:42" ht="15">
      <c r="A544" s="11" t="str">
        <f>IF(F544="","",F544&amp;"_"&amp;COUNTIF($F$9:F544,F544))</f>
        <v/>
      </c>
      <c r="B544" s="135" t="str">
        <f>IF(STUDATA!B1154="","",STUDATA!B1154)</f>
        <v/>
      </c>
      <c r="C544" s="136" t="str">
        <f>IF(STUDATA!E1154="","",STUDATA!E1154)</f>
        <v/>
      </c>
      <c r="D544" s="136" t="str">
        <f>IF(STUDATA!F1154="","",STUDATA!F1154)</f>
        <v/>
      </c>
      <c r="E544" s="136" t="str">
        <f>IF(STUDATA!G1154="","",STUDATA!G1154)</f>
        <v/>
      </c>
      <c r="F544" s="136" t="str">
        <f>IF(STUDATA!C1154="","",STUDATA!C1154)</f>
        <v/>
      </c>
      <c r="G544" s="137"/>
      <c r="H544" s="137"/>
      <c r="I544" s="137"/>
      <c r="J544" s="137"/>
      <c r="K544" s="137"/>
      <c r="L544" s="137"/>
      <c r="M544" s="137"/>
      <c r="N544" s="137"/>
      <c r="O544" s="137"/>
      <c r="P544" s="137"/>
      <c r="Q544" s="137"/>
      <c r="R544" s="137"/>
      <c r="S544" s="137"/>
      <c r="T544" s="61"/>
      <c r="U544" s="62"/>
      <c r="V544" s="63"/>
      <c r="W544" s="63"/>
      <c r="X544" s="63"/>
      <c r="Y544" s="63"/>
      <c r="Z544" s="63"/>
      <c r="AA544" s="63"/>
      <c r="AB544" s="63"/>
      <c r="AC544" s="63"/>
      <c r="AD544" s="137"/>
      <c r="AE544" s="137"/>
      <c r="AF544" s="137"/>
      <c r="AG544" s="137"/>
      <c r="AH544" s="137"/>
      <c r="AI544" s="168"/>
      <c r="AJ544" s="175"/>
      <c r="AK544" s="175"/>
      <c r="AL544" s="175"/>
      <c r="AM544" s="175"/>
      <c r="AN544" s="175"/>
      <c r="AO544" s="175"/>
      <c r="AP544" s="175"/>
    </row>
    <row r="545" spans="1:42" ht="15">
      <c r="A545" s="11" t="str">
        <f>IF(F545="","",F545&amp;"_"&amp;COUNTIF($F$9:F545,F545))</f>
        <v/>
      </c>
      <c r="B545" s="135" t="str">
        <f>IF(STUDATA!B1155="","",STUDATA!B1155)</f>
        <v/>
      </c>
      <c r="C545" s="136" t="str">
        <f>IF(STUDATA!E1155="","",STUDATA!E1155)</f>
        <v/>
      </c>
      <c r="D545" s="136" t="str">
        <f>IF(STUDATA!F1155="","",STUDATA!F1155)</f>
        <v/>
      </c>
      <c r="E545" s="136" t="str">
        <f>IF(STUDATA!G1155="","",STUDATA!G1155)</f>
        <v/>
      </c>
      <c r="F545" s="136" t="str">
        <f>IF(STUDATA!C1155="","",STUDATA!C1155)</f>
        <v/>
      </c>
      <c r="G545" s="137"/>
      <c r="H545" s="137"/>
      <c r="I545" s="137"/>
      <c r="J545" s="137"/>
      <c r="K545" s="137"/>
      <c r="L545" s="137"/>
      <c r="M545" s="137"/>
      <c r="N545" s="137"/>
      <c r="O545" s="137"/>
      <c r="P545" s="137"/>
      <c r="Q545" s="137"/>
      <c r="R545" s="137"/>
      <c r="S545" s="137"/>
      <c r="T545" s="61"/>
      <c r="U545" s="62"/>
      <c r="V545" s="63"/>
      <c r="W545" s="63"/>
      <c r="X545" s="63"/>
      <c r="Y545" s="63"/>
      <c r="Z545" s="63"/>
      <c r="AA545" s="63"/>
      <c r="AB545" s="63"/>
      <c r="AC545" s="63"/>
      <c r="AD545" s="137"/>
      <c r="AE545" s="137"/>
      <c r="AF545" s="137"/>
      <c r="AG545" s="137"/>
      <c r="AH545" s="137"/>
      <c r="AI545" s="168"/>
      <c r="AJ545" s="175"/>
      <c r="AK545" s="175"/>
      <c r="AL545" s="175"/>
      <c r="AM545" s="175"/>
      <c r="AN545" s="175"/>
      <c r="AO545" s="175"/>
      <c r="AP545" s="175"/>
    </row>
    <row r="546" spans="1:42" ht="15">
      <c r="A546" s="11" t="str">
        <f>IF(F546="","",F546&amp;"_"&amp;COUNTIF($F$9:F546,F546))</f>
        <v/>
      </c>
      <c r="B546" s="135" t="str">
        <f>IF(STUDATA!B1156="","",STUDATA!B1156)</f>
        <v/>
      </c>
      <c r="C546" s="136" t="str">
        <f>IF(STUDATA!E1156="","",STUDATA!E1156)</f>
        <v/>
      </c>
      <c r="D546" s="136" t="str">
        <f>IF(STUDATA!F1156="","",STUDATA!F1156)</f>
        <v/>
      </c>
      <c r="E546" s="136" t="str">
        <f>IF(STUDATA!G1156="","",STUDATA!G1156)</f>
        <v/>
      </c>
      <c r="F546" s="136" t="str">
        <f>IF(STUDATA!C1156="","",STUDATA!C1156)</f>
        <v/>
      </c>
      <c r="G546" s="137"/>
      <c r="H546" s="137"/>
      <c r="I546" s="137"/>
      <c r="J546" s="137"/>
      <c r="K546" s="137"/>
      <c r="L546" s="137"/>
      <c r="M546" s="137"/>
      <c r="N546" s="137"/>
      <c r="O546" s="137"/>
      <c r="P546" s="137"/>
      <c r="Q546" s="137"/>
      <c r="R546" s="137"/>
      <c r="S546" s="137"/>
      <c r="T546" s="61"/>
      <c r="U546" s="62"/>
      <c r="V546" s="63"/>
      <c r="W546" s="63"/>
      <c r="X546" s="63"/>
      <c r="Y546" s="63"/>
      <c r="Z546" s="63"/>
      <c r="AA546" s="63"/>
      <c r="AB546" s="63"/>
      <c r="AC546" s="63"/>
      <c r="AD546" s="137"/>
      <c r="AE546" s="137"/>
      <c r="AF546" s="137"/>
      <c r="AG546" s="137"/>
      <c r="AH546" s="137"/>
      <c r="AI546" s="168"/>
      <c r="AJ546" s="175"/>
      <c r="AK546" s="175"/>
      <c r="AL546" s="175"/>
      <c r="AM546" s="175"/>
      <c r="AN546" s="175"/>
      <c r="AO546" s="175"/>
      <c r="AP546" s="175"/>
    </row>
    <row r="547" spans="1:42" ht="15">
      <c r="A547" s="11" t="str">
        <f>IF(F547="","",F547&amp;"_"&amp;COUNTIF($F$9:F547,F547))</f>
        <v/>
      </c>
      <c r="B547" s="135" t="str">
        <f>IF(STUDATA!B1157="","",STUDATA!B1157)</f>
        <v/>
      </c>
      <c r="C547" s="136" t="str">
        <f>IF(STUDATA!E1157="","",STUDATA!E1157)</f>
        <v/>
      </c>
      <c r="D547" s="136" t="str">
        <f>IF(STUDATA!F1157="","",STUDATA!F1157)</f>
        <v/>
      </c>
      <c r="E547" s="136" t="str">
        <f>IF(STUDATA!G1157="","",STUDATA!G1157)</f>
        <v/>
      </c>
      <c r="F547" s="136" t="str">
        <f>IF(STUDATA!C1157="","",STUDATA!C1157)</f>
        <v/>
      </c>
      <c r="G547" s="137"/>
      <c r="H547" s="137"/>
      <c r="I547" s="137"/>
      <c r="J547" s="137"/>
      <c r="K547" s="137"/>
      <c r="L547" s="137"/>
      <c r="M547" s="137"/>
      <c r="N547" s="137"/>
      <c r="O547" s="137"/>
      <c r="P547" s="137"/>
      <c r="Q547" s="137"/>
      <c r="R547" s="137"/>
      <c r="S547" s="137"/>
      <c r="T547" s="61"/>
      <c r="U547" s="62"/>
      <c r="V547" s="63"/>
      <c r="W547" s="63"/>
      <c r="X547" s="63"/>
      <c r="Y547" s="63"/>
      <c r="Z547" s="63"/>
      <c r="AA547" s="63"/>
      <c r="AB547" s="63"/>
      <c r="AC547" s="63"/>
      <c r="AD547" s="137"/>
      <c r="AE547" s="137"/>
      <c r="AF547" s="137"/>
      <c r="AG547" s="137"/>
      <c r="AH547" s="137"/>
      <c r="AI547" s="168"/>
      <c r="AJ547" s="175"/>
      <c r="AK547" s="175"/>
      <c r="AL547" s="175"/>
      <c r="AM547" s="175"/>
      <c r="AN547" s="175"/>
      <c r="AO547" s="175"/>
      <c r="AP547" s="175"/>
    </row>
    <row r="548" spans="1:42" ht="15">
      <c r="A548" s="11" t="str">
        <f>IF(F548="","",F548&amp;"_"&amp;COUNTIF($F$9:F548,F548))</f>
        <v/>
      </c>
      <c r="B548" s="135" t="str">
        <f>IF(STUDATA!B1158="","",STUDATA!B1158)</f>
        <v/>
      </c>
      <c r="C548" s="136" t="str">
        <f>IF(STUDATA!E1158="","",STUDATA!E1158)</f>
        <v/>
      </c>
      <c r="D548" s="136" t="str">
        <f>IF(STUDATA!F1158="","",STUDATA!F1158)</f>
        <v/>
      </c>
      <c r="E548" s="136" t="str">
        <f>IF(STUDATA!G1158="","",STUDATA!G1158)</f>
        <v/>
      </c>
      <c r="F548" s="136" t="str">
        <f>IF(STUDATA!C1158="","",STUDATA!C1158)</f>
        <v/>
      </c>
      <c r="G548" s="137"/>
      <c r="H548" s="137"/>
      <c r="I548" s="137"/>
      <c r="J548" s="137"/>
      <c r="K548" s="137"/>
      <c r="L548" s="137"/>
      <c r="M548" s="137"/>
      <c r="N548" s="137"/>
      <c r="O548" s="137"/>
      <c r="P548" s="137"/>
      <c r="Q548" s="137"/>
      <c r="R548" s="137"/>
      <c r="S548" s="137"/>
      <c r="T548" s="61"/>
      <c r="U548" s="62"/>
      <c r="V548" s="63"/>
      <c r="W548" s="63"/>
      <c r="X548" s="63"/>
      <c r="Y548" s="63"/>
      <c r="Z548" s="63"/>
      <c r="AA548" s="63"/>
      <c r="AB548" s="63"/>
      <c r="AC548" s="63"/>
      <c r="AD548" s="137"/>
      <c r="AE548" s="137"/>
      <c r="AF548" s="137"/>
      <c r="AG548" s="137"/>
      <c r="AH548" s="137"/>
      <c r="AI548" s="168"/>
      <c r="AJ548" s="175"/>
      <c r="AK548" s="175"/>
      <c r="AL548" s="175"/>
      <c r="AM548" s="175"/>
      <c r="AN548" s="175"/>
      <c r="AO548" s="175"/>
      <c r="AP548" s="175"/>
    </row>
    <row r="549" spans="1:42" ht="15">
      <c r="A549" s="11" t="str">
        <f>IF(F549="","",F549&amp;"_"&amp;COUNTIF($F$9:F549,F549))</f>
        <v/>
      </c>
      <c r="B549" s="135" t="str">
        <f>IF(STUDATA!B1159="","",STUDATA!B1159)</f>
        <v/>
      </c>
      <c r="C549" s="136" t="str">
        <f>IF(STUDATA!E1159="","",STUDATA!E1159)</f>
        <v/>
      </c>
      <c r="D549" s="136" t="str">
        <f>IF(STUDATA!F1159="","",STUDATA!F1159)</f>
        <v/>
      </c>
      <c r="E549" s="136" t="str">
        <f>IF(STUDATA!G1159="","",STUDATA!G1159)</f>
        <v/>
      </c>
      <c r="F549" s="136" t="str">
        <f>IF(STUDATA!C1159="","",STUDATA!C1159)</f>
        <v/>
      </c>
      <c r="G549" s="137"/>
      <c r="H549" s="137"/>
      <c r="I549" s="137"/>
      <c r="J549" s="137"/>
      <c r="K549" s="137"/>
      <c r="L549" s="137"/>
      <c r="M549" s="137"/>
      <c r="N549" s="137"/>
      <c r="O549" s="137"/>
      <c r="P549" s="137"/>
      <c r="Q549" s="137"/>
      <c r="R549" s="137"/>
      <c r="S549" s="137"/>
      <c r="T549" s="61"/>
      <c r="U549" s="62"/>
      <c r="V549" s="63"/>
      <c r="W549" s="63"/>
      <c r="X549" s="63"/>
      <c r="Y549" s="63"/>
      <c r="Z549" s="63"/>
      <c r="AA549" s="63"/>
      <c r="AB549" s="63"/>
      <c r="AC549" s="63"/>
      <c r="AD549" s="137"/>
      <c r="AE549" s="137"/>
      <c r="AF549" s="137"/>
      <c r="AG549" s="137"/>
      <c r="AH549" s="137"/>
      <c r="AI549" s="168"/>
      <c r="AJ549" s="175"/>
      <c r="AK549" s="175"/>
      <c r="AL549" s="175"/>
      <c r="AM549" s="175"/>
      <c r="AN549" s="175"/>
      <c r="AO549" s="175"/>
      <c r="AP549" s="175"/>
    </row>
    <row r="550" spans="1:42" ht="15">
      <c r="A550" s="11" t="str">
        <f>IF(F550="","",F550&amp;"_"&amp;COUNTIF($F$9:F550,F550))</f>
        <v/>
      </c>
      <c r="B550" s="135" t="str">
        <f>IF(STUDATA!B1160="","",STUDATA!B1160)</f>
        <v/>
      </c>
      <c r="C550" s="136" t="str">
        <f>IF(STUDATA!E1160="","",STUDATA!E1160)</f>
        <v/>
      </c>
      <c r="D550" s="136" t="str">
        <f>IF(STUDATA!F1160="","",STUDATA!F1160)</f>
        <v/>
      </c>
      <c r="E550" s="136" t="str">
        <f>IF(STUDATA!G1160="","",STUDATA!G1160)</f>
        <v/>
      </c>
      <c r="F550" s="136" t="str">
        <f>IF(STUDATA!C1160="","",STUDATA!C1160)</f>
        <v/>
      </c>
      <c r="G550" s="137"/>
      <c r="H550" s="137"/>
      <c r="I550" s="137"/>
      <c r="J550" s="137"/>
      <c r="K550" s="137"/>
      <c r="L550" s="137"/>
      <c r="M550" s="137"/>
      <c r="N550" s="137"/>
      <c r="O550" s="137"/>
      <c r="P550" s="137"/>
      <c r="Q550" s="137"/>
      <c r="R550" s="137"/>
      <c r="S550" s="137"/>
      <c r="T550" s="61"/>
      <c r="U550" s="62"/>
      <c r="V550" s="63"/>
      <c r="W550" s="63"/>
      <c r="X550" s="63"/>
      <c r="Y550" s="63"/>
      <c r="Z550" s="63"/>
      <c r="AA550" s="63"/>
      <c r="AB550" s="63"/>
      <c r="AC550" s="63"/>
      <c r="AD550" s="137"/>
      <c r="AE550" s="137"/>
      <c r="AF550" s="137"/>
      <c r="AG550" s="137"/>
      <c r="AH550" s="137"/>
      <c r="AI550" s="168"/>
      <c r="AJ550" s="175"/>
      <c r="AK550" s="175"/>
      <c r="AL550" s="175"/>
      <c r="AM550" s="175"/>
      <c r="AN550" s="175"/>
      <c r="AO550" s="175"/>
      <c r="AP550" s="175"/>
    </row>
    <row r="551" spans="1:42" ht="15">
      <c r="A551" s="11" t="str">
        <f>IF(F551="","",F551&amp;"_"&amp;COUNTIF($F$9:F551,F551))</f>
        <v/>
      </c>
      <c r="B551" s="135" t="str">
        <f>IF(STUDATA!B1161="","",STUDATA!B1161)</f>
        <v/>
      </c>
      <c r="C551" s="136" t="str">
        <f>IF(STUDATA!E1161="","",STUDATA!E1161)</f>
        <v/>
      </c>
      <c r="D551" s="136" t="str">
        <f>IF(STUDATA!F1161="","",STUDATA!F1161)</f>
        <v/>
      </c>
      <c r="E551" s="136" t="str">
        <f>IF(STUDATA!G1161="","",STUDATA!G1161)</f>
        <v/>
      </c>
      <c r="F551" s="136" t="str">
        <f>IF(STUDATA!C1161="","",STUDATA!C1161)</f>
        <v/>
      </c>
      <c r="G551" s="137"/>
      <c r="H551" s="137"/>
      <c r="I551" s="137"/>
      <c r="J551" s="137"/>
      <c r="K551" s="137"/>
      <c r="L551" s="137"/>
      <c r="M551" s="137"/>
      <c r="N551" s="137"/>
      <c r="O551" s="137"/>
      <c r="P551" s="137"/>
      <c r="Q551" s="137"/>
      <c r="R551" s="137"/>
      <c r="S551" s="137"/>
      <c r="T551" s="61"/>
      <c r="U551" s="62"/>
      <c r="V551" s="63"/>
      <c r="W551" s="63"/>
      <c r="X551" s="63"/>
      <c r="Y551" s="63"/>
      <c r="Z551" s="63"/>
      <c r="AA551" s="63"/>
      <c r="AB551" s="63"/>
      <c r="AC551" s="63"/>
      <c r="AD551" s="137"/>
      <c r="AE551" s="137"/>
      <c r="AF551" s="137"/>
      <c r="AG551" s="137"/>
      <c r="AH551" s="137"/>
      <c r="AI551" s="168"/>
      <c r="AJ551" s="175"/>
      <c r="AK551" s="175"/>
      <c r="AL551" s="175"/>
      <c r="AM551" s="175"/>
      <c r="AN551" s="175"/>
      <c r="AO551" s="175"/>
      <c r="AP551" s="175"/>
    </row>
    <row r="552" spans="1:42" ht="15">
      <c r="A552" s="11" t="str">
        <f>IF(F552="","",F552&amp;"_"&amp;COUNTIF($F$9:F552,F552))</f>
        <v/>
      </c>
      <c r="B552" s="135" t="str">
        <f>IF(STUDATA!B1162="","",STUDATA!B1162)</f>
        <v/>
      </c>
      <c r="C552" s="136" t="str">
        <f>IF(STUDATA!E1162="","",STUDATA!E1162)</f>
        <v/>
      </c>
      <c r="D552" s="136" t="str">
        <f>IF(STUDATA!F1162="","",STUDATA!F1162)</f>
        <v/>
      </c>
      <c r="E552" s="136" t="str">
        <f>IF(STUDATA!G1162="","",STUDATA!G1162)</f>
        <v/>
      </c>
      <c r="F552" s="136" t="str">
        <f>IF(STUDATA!C1162="","",STUDATA!C1162)</f>
        <v/>
      </c>
      <c r="G552" s="137"/>
      <c r="H552" s="137"/>
      <c r="I552" s="137"/>
      <c r="J552" s="137"/>
      <c r="K552" s="137"/>
      <c r="L552" s="137"/>
      <c r="M552" s="137"/>
      <c r="N552" s="137"/>
      <c r="O552" s="137"/>
      <c r="P552" s="137"/>
      <c r="Q552" s="137"/>
      <c r="R552" s="137"/>
      <c r="S552" s="137"/>
      <c r="T552" s="61"/>
      <c r="U552" s="62"/>
      <c r="V552" s="63"/>
      <c r="W552" s="63"/>
      <c r="X552" s="63"/>
      <c r="Y552" s="63"/>
      <c r="Z552" s="63"/>
      <c r="AA552" s="63"/>
      <c r="AB552" s="63"/>
      <c r="AC552" s="63"/>
      <c r="AD552" s="137"/>
      <c r="AE552" s="137"/>
      <c r="AF552" s="137"/>
      <c r="AG552" s="137"/>
      <c r="AH552" s="137"/>
      <c r="AI552" s="168"/>
      <c r="AJ552" s="175"/>
      <c r="AK552" s="175"/>
      <c r="AL552" s="175"/>
      <c r="AM552" s="175"/>
      <c r="AN552" s="175"/>
      <c r="AO552" s="175"/>
      <c r="AP552" s="175"/>
    </row>
    <row r="553" spans="1:42" ht="15">
      <c r="A553" s="11" t="str">
        <f>IF(F553="","",F553&amp;"_"&amp;COUNTIF($F$9:F553,F553))</f>
        <v/>
      </c>
      <c r="B553" s="135" t="str">
        <f>IF(STUDATA!B1163="","",STUDATA!B1163)</f>
        <v/>
      </c>
      <c r="C553" s="136" t="str">
        <f>IF(STUDATA!E1163="","",STUDATA!E1163)</f>
        <v/>
      </c>
      <c r="D553" s="136" t="str">
        <f>IF(STUDATA!F1163="","",STUDATA!F1163)</f>
        <v/>
      </c>
      <c r="E553" s="136" t="str">
        <f>IF(STUDATA!G1163="","",STUDATA!G1163)</f>
        <v/>
      </c>
      <c r="F553" s="136" t="str">
        <f>IF(STUDATA!C1163="","",STUDATA!C1163)</f>
        <v/>
      </c>
      <c r="G553" s="137"/>
      <c r="H553" s="137"/>
      <c r="I553" s="137"/>
      <c r="J553" s="137"/>
      <c r="K553" s="137"/>
      <c r="L553" s="137"/>
      <c r="M553" s="137"/>
      <c r="N553" s="137"/>
      <c r="O553" s="137"/>
      <c r="P553" s="137"/>
      <c r="Q553" s="137"/>
      <c r="R553" s="137"/>
      <c r="S553" s="137"/>
      <c r="T553" s="61"/>
      <c r="U553" s="62"/>
      <c r="V553" s="63"/>
      <c r="W553" s="63"/>
      <c r="X553" s="63"/>
      <c r="Y553" s="63"/>
      <c r="Z553" s="63"/>
      <c r="AA553" s="63"/>
      <c r="AB553" s="63"/>
      <c r="AC553" s="63"/>
      <c r="AD553" s="137"/>
      <c r="AE553" s="137"/>
      <c r="AF553" s="137"/>
      <c r="AG553" s="137"/>
      <c r="AH553" s="137"/>
      <c r="AI553" s="168"/>
      <c r="AJ553" s="175"/>
      <c r="AK553" s="175"/>
      <c r="AL553" s="175"/>
      <c r="AM553" s="175"/>
      <c r="AN553" s="175"/>
      <c r="AO553" s="175"/>
      <c r="AP553" s="175"/>
    </row>
    <row r="554" spans="1:42" ht="15">
      <c r="A554" s="11" t="str">
        <f>IF(F554="","",F554&amp;"_"&amp;COUNTIF($F$9:F554,F554))</f>
        <v/>
      </c>
      <c r="B554" s="135" t="str">
        <f>IF(STUDATA!B1164="","",STUDATA!B1164)</f>
        <v/>
      </c>
      <c r="C554" s="136" t="str">
        <f>IF(STUDATA!E1164="","",STUDATA!E1164)</f>
        <v/>
      </c>
      <c r="D554" s="136" t="str">
        <f>IF(STUDATA!F1164="","",STUDATA!F1164)</f>
        <v/>
      </c>
      <c r="E554" s="136" t="str">
        <f>IF(STUDATA!G1164="","",STUDATA!G1164)</f>
        <v/>
      </c>
      <c r="F554" s="136" t="str">
        <f>IF(STUDATA!C1164="","",STUDATA!C1164)</f>
        <v/>
      </c>
      <c r="G554" s="137"/>
      <c r="H554" s="137"/>
      <c r="I554" s="137"/>
      <c r="J554" s="137"/>
      <c r="K554" s="137"/>
      <c r="L554" s="137"/>
      <c r="M554" s="137"/>
      <c r="N554" s="137"/>
      <c r="O554" s="137"/>
      <c r="P554" s="137"/>
      <c r="Q554" s="137"/>
      <c r="R554" s="137"/>
      <c r="S554" s="137"/>
      <c r="T554" s="61"/>
      <c r="U554" s="62"/>
      <c r="V554" s="63"/>
      <c r="W554" s="63"/>
      <c r="X554" s="63"/>
      <c r="Y554" s="63"/>
      <c r="Z554" s="63"/>
      <c r="AA554" s="63"/>
      <c r="AB554" s="63"/>
      <c r="AC554" s="63"/>
      <c r="AD554" s="137"/>
      <c r="AE554" s="137"/>
      <c r="AF554" s="137"/>
      <c r="AG554" s="137"/>
      <c r="AH554" s="137"/>
      <c r="AI554" s="168"/>
      <c r="AJ554" s="175"/>
      <c r="AK554" s="175"/>
      <c r="AL554" s="175"/>
      <c r="AM554" s="175"/>
      <c r="AN554" s="175"/>
      <c r="AO554" s="175"/>
      <c r="AP554" s="175"/>
    </row>
    <row r="555" spans="1:42" ht="15">
      <c r="A555" s="11" t="str">
        <f>IF(F555="","",F555&amp;"_"&amp;COUNTIF($F$9:F555,F555))</f>
        <v/>
      </c>
      <c r="B555" s="135" t="str">
        <f>IF(STUDATA!B1165="","",STUDATA!B1165)</f>
        <v/>
      </c>
      <c r="C555" s="136" t="str">
        <f>IF(STUDATA!E1165="","",STUDATA!E1165)</f>
        <v/>
      </c>
      <c r="D555" s="136" t="str">
        <f>IF(STUDATA!F1165="","",STUDATA!F1165)</f>
        <v/>
      </c>
      <c r="E555" s="136" t="str">
        <f>IF(STUDATA!G1165="","",STUDATA!G1165)</f>
        <v/>
      </c>
      <c r="F555" s="136" t="str">
        <f>IF(STUDATA!C1165="","",STUDATA!C1165)</f>
        <v/>
      </c>
      <c r="G555" s="137"/>
      <c r="H555" s="137"/>
      <c r="I555" s="137"/>
      <c r="J555" s="137"/>
      <c r="K555" s="137"/>
      <c r="L555" s="137"/>
      <c r="M555" s="137"/>
      <c r="N555" s="137"/>
      <c r="O555" s="137"/>
      <c r="P555" s="137"/>
      <c r="Q555" s="137"/>
      <c r="R555" s="137"/>
      <c r="S555" s="137"/>
      <c r="T555" s="61"/>
      <c r="U555" s="62"/>
      <c r="V555" s="63"/>
      <c r="W555" s="63"/>
      <c r="X555" s="63"/>
      <c r="Y555" s="63"/>
      <c r="Z555" s="63"/>
      <c r="AA555" s="63"/>
      <c r="AB555" s="63"/>
      <c r="AC555" s="63"/>
      <c r="AD555" s="137"/>
      <c r="AE555" s="137"/>
      <c r="AF555" s="137"/>
      <c r="AG555" s="137"/>
      <c r="AH555" s="137"/>
      <c r="AI555" s="168"/>
      <c r="AJ555" s="175"/>
      <c r="AK555" s="175"/>
      <c r="AL555" s="175"/>
      <c r="AM555" s="175"/>
      <c r="AN555" s="175"/>
      <c r="AO555" s="175"/>
      <c r="AP555" s="175"/>
    </row>
    <row r="556" spans="1:42" ht="15">
      <c r="A556" s="11" t="str">
        <f>IF(F556="","",F556&amp;"_"&amp;COUNTIF($F$9:F556,F556))</f>
        <v/>
      </c>
      <c r="B556" s="135" t="str">
        <f>IF(STUDATA!B1166="","",STUDATA!B1166)</f>
        <v/>
      </c>
      <c r="C556" s="136" t="str">
        <f>IF(STUDATA!E1166="","",STUDATA!E1166)</f>
        <v/>
      </c>
      <c r="D556" s="136" t="str">
        <f>IF(STUDATA!F1166="","",STUDATA!F1166)</f>
        <v/>
      </c>
      <c r="E556" s="136" t="str">
        <f>IF(STUDATA!G1166="","",STUDATA!G1166)</f>
        <v/>
      </c>
      <c r="F556" s="136" t="str">
        <f>IF(STUDATA!C1166="","",STUDATA!C1166)</f>
        <v/>
      </c>
      <c r="G556" s="137"/>
      <c r="H556" s="137"/>
      <c r="I556" s="137"/>
      <c r="J556" s="137"/>
      <c r="K556" s="137"/>
      <c r="L556" s="137"/>
      <c r="M556" s="137"/>
      <c r="N556" s="137"/>
      <c r="O556" s="137"/>
      <c r="P556" s="137"/>
      <c r="Q556" s="137"/>
      <c r="R556" s="137"/>
      <c r="S556" s="137"/>
      <c r="T556" s="61"/>
      <c r="U556" s="62"/>
      <c r="V556" s="63"/>
      <c r="W556" s="63"/>
      <c r="X556" s="63"/>
      <c r="Y556" s="63"/>
      <c r="Z556" s="63"/>
      <c r="AA556" s="63"/>
      <c r="AB556" s="63"/>
      <c r="AC556" s="63"/>
      <c r="AD556" s="137"/>
      <c r="AE556" s="137"/>
      <c r="AF556" s="137"/>
      <c r="AG556" s="137"/>
      <c r="AH556" s="137"/>
      <c r="AI556" s="168"/>
      <c r="AJ556" s="175"/>
      <c r="AK556" s="175"/>
      <c r="AL556" s="175"/>
      <c r="AM556" s="175"/>
      <c r="AN556" s="175"/>
      <c r="AO556" s="175"/>
      <c r="AP556" s="175"/>
    </row>
    <row r="557" spans="1:42" ht="15">
      <c r="A557" s="11" t="str">
        <f>IF(F557="","",F557&amp;"_"&amp;COUNTIF($F$9:F557,F557))</f>
        <v/>
      </c>
      <c r="B557" s="135" t="str">
        <f>IF(STUDATA!B1167="","",STUDATA!B1167)</f>
        <v/>
      </c>
      <c r="C557" s="136" t="str">
        <f>IF(STUDATA!E1167="","",STUDATA!E1167)</f>
        <v/>
      </c>
      <c r="D557" s="136" t="str">
        <f>IF(STUDATA!F1167="","",STUDATA!F1167)</f>
        <v/>
      </c>
      <c r="E557" s="136" t="str">
        <f>IF(STUDATA!G1167="","",STUDATA!G1167)</f>
        <v/>
      </c>
      <c r="F557" s="136" t="str">
        <f>IF(STUDATA!C1167="","",STUDATA!C1167)</f>
        <v/>
      </c>
      <c r="G557" s="137"/>
      <c r="H557" s="137"/>
      <c r="I557" s="137"/>
      <c r="J557" s="137"/>
      <c r="K557" s="137"/>
      <c r="L557" s="137"/>
      <c r="M557" s="137"/>
      <c r="N557" s="137"/>
      <c r="O557" s="137"/>
      <c r="P557" s="137"/>
      <c r="Q557" s="137"/>
      <c r="R557" s="137"/>
      <c r="S557" s="137"/>
      <c r="T557" s="61"/>
      <c r="U557" s="62"/>
      <c r="V557" s="63"/>
      <c r="W557" s="63"/>
      <c r="X557" s="63"/>
      <c r="Y557" s="63"/>
      <c r="Z557" s="63"/>
      <c r="AA557" s="63"/>
      <c r="AB557" s="63"/>
      <c r="AC557" s="63"/>
      <c r="AD557" s="137"/>
      <c r="AE557" s="137"/>
      <c r="AF557" s="137"/>
      <c r="AG557" s="137"/>
      <c r="AH557" s="137"/>
      <c r="AI557" s="168"/>
      <c r="AJ557" s="175"/>
      <c r="AK557" s="175"/>
      <c r="AL557" s="175"/>
      <c r="AM557" s="175"/>
      <c r="AN557" s="175"/>
      <c r="AO557" s="175"/>
      <c r="AP557" s="175"/>
    </row>
    <row r="558" spans="1:42" ht="15">
      <c r="A558" s="11" t="str">
        <f>IF(F558="","",F558&amp;"_"&amp;COUNTIF($F$9:F558,F558))</f>
        <v/>
      </c>
      <c r="B558" s="135" t="str">
        <f>IF(STUDATA!B1168="","",STUDATA!B1168)</f>
        <v/>
      </c>
      <c r="C558" s="136" t="str">
        <f>IF(STUDATA!E1168="","",STUDATA!E1168)</f>
        <v/>
      </c>
      <c r="D558" s="136" t="str">
        <f>IF(STUDATA!F1168="","",STUDATA!F1168)</f>
        <v/>
      </c>
      <c r="E558" s="136" t="str">
        <f>IF(STUDATA!G1168="","",STUDATA!G1168)</f>
        <v/>
      </c>
      <c r="F558" s="136" t="str">
        <f>IF(STUDATA!C1168="","",STUDATA!C1168)</f>
        <v/>
      </c>
      <c r="G558" s="137"/>
      <c r="H558" s="137"/>
      <c r="I558" s="137"/>
      <c r="J558" s="137"/>
      <c r="K558" s="137"/>
      <c r="L558" s="137"/>
      <c r="M558" s="137"/>
      <c r="N558" s="137"/>
      <c r="O558" s="137"/>
      <c r="P558" s="137"/>
      <c r="Q558" s="137"/>
      <c r="R558" s="137"/>
      <c r="S558" s="137"/>
      <c r="T558" s="61"/>
      <c r="U558" s="62"/>
      <c r="V558" s="63"/>
      <c r="W558" s="63"/>
      <c r="X558" s="63"/>
      <c r="Y558" s="63"/>
      <c r="Z558" s="63"/>
      <c r="AA558" s="63"/>
      <c r="AB558" s="63"/>
      <c r="AC558" s="63"/>
      <c r="AD558" s="137"/>
      <c r="AE558" s="137"/>
      <c r="AF558" s="137"/>
      <c r="AG558" s="137"/>
      <c r="AH558" s="137"/>
      <c r="AI558" s="168"/>
      <c r="AJ558" s="175"/>
      <c r="AK558" s="175"/>
      <c r="AL558" s="175"/>
      <c r="AM558" s="175"/>
      <c r="AN558" s="175"/>
      <c r="AO558" s="175"/>
      <c r="AP558" s="175"/>
    </row>
    <row r="559" spans="1:42" ht="15">
      <c r="A559" s="11" t="str">
        <f>IF(F559="","",F559&amp;"_"&amp;COUNTIF($F$9:F559,F559))</f>
        <v/>
      </c>
      <c r="B559" s="135" t="str">
        <f>IF(STUDATA!B1169="","",STUDATA!B1169)</f>
        <v/>
      </c>
      <c r="C559" s="136" t="str">
        <f>IF(STUDATA!E1169="","",STUDATA!E1169)</f>
        <v/>
      </c>
      <c r="D559" s="136" t="str">
        <f>IF(STUDATA!F1169="","",STUDATA!F1169)</f>
        <v/>
      </c>
      <c r="E559" s="136" t="str">
        <f>IF(STUDATA!G1169="","",STUDATA!G1169)</f>
        <v/>
      </c>
      <c r="F559" s="136" t="str">
        <f>IF(STUDATA!C1169="","",STUDATA!C1169)</f>
        <v/>
      </c>
      <c r="G559" s="137"/>
      <c r="H559" s="137"/>
      <c r="I559" s="137"/>
      <c r="J559" s="137"/>
      <c r="K559" s="137"/>
      <c r="L559" s="137"/>
      <c r="M559" s="137"/>
      <c r="N559" s="137"/>
      <c r="O559" s="137"/>
      <c r="P559" s="137"/>
      <c r="Q559" s="137"/>
      <c r="R559" s="137"/>
      <c r="S559" s="137"/>
      <c r="T559" s="61"/>
      <c r="U559" s="62"/>
      <c r="V559" s="63"/>
      <c r="W559" s="63"/>
      <c r="X559" s="63"/>
      <c r="Y559" s="63"/>
      <c r="Z559" s="63"/>
      <c r="AA559" s="63"/>
      <c r="AB559" s="63"/>
      <c r="AC559" s="63"/>
      <c r="AD559" s="137"/>
      <c r="AE559" s="137"/>
      <c r="AF559" s="137"/>
      <c r="AG559" s="137"/>
      <c r="AH559" s="137"/>
      <c r="AI559" s="168"/>
      <c r="AJ559" s="175"/>
      <c r="AK559" s="175"/>
      <c r="AL559" s="175"/>
      <c r="AM559" s="175"/>
      <c r="AN559" s="175"/>
      <c r="AO559" s="175"/>
      <c r="AP559" s="175"/>
    </row>
    <row r="560" spans="1:42" ht="15">
      <c r="A560" s="11" t="str">
        <f>IF(F560="","",F560&amp;"_"&amp;COUNTIF($F$9:F560,F560))</f>
        <v/>
      </c>
      <c r="B560" s="135" t="str">
        <f>IF(STUDATA!B1170="","",STUDATA!B1170)</f>
        <v/>
      </c>
      <c r="C560" s="136" t="str">
        <f>IF(STUDATA!E1170="","",STUDATA!E1170)</f>
        <v/>
      </c>
      <c r="D560" s="136" t="str">
        <f>IF(STUDATA!F1170="","",STUDATA!F1170)</f>
        <v/>
      </c>
      <c r="E560" s="136" t="str">
        <f>IF(STUDATA!G1170="","",STUDATA!G1170)</f>
        <v/>
      </c>
      <c r="F560" s="136" t="str">
        <f>IF(STUDATA!C1170="","",STUDATA!C1170)</f>
        <v/>
      </c>
      <c r="G560" s="137"/>
      <c r="H560" s="137"/>
      <c r="I560" s="137"/>
      <c r="J560" s="137"/>
      <c r="K560" s="137"/>
      <c r="L560" s="137"/>
      <c r="M560" s="137"/>
      <c r="N560" s="137"/>
      <c r="O560" s="137"/>
      <c r="P560" s="137"/>
      <c r="Q560" s="137"/>
      <c r="R560" s="137"/>
      <c r="S560" s="137"/>
      <c r="T560" s="61"/>
      <c r="U560" s="62"/>
      <c r="V560" s="63"/>
      <c r="W560" s="63"/>
      <c r="X560" s="63"/>
      <c r="Y560" s="63"/>
      <c r="Z560" s="63"/>
      <c r="AA560" s="63"/>
      <c r="AB560" s="63"/>
      <c r="AC560" s="63"/>
      <c r="AD560" s="137"/>
      <c r="AE560" s="137"/>
      <c r="AF560" s="137"/>
      <c r="AG560" s="137"/>
      <c r="AH560" s="137"/>
      <c r="AI560" s="168"/>
      <c r="AJ560" s="175"/>
      <c r="AK560" s="175"/>
      <c r="AL560" s="175"/>
      <c r="AM560" s="175"/>
      <c r="AN560" s="175"/>
      <c r="AO560" s="175"/>
      <c r="AP560" s="175"/>
    </row>
    <row r="561" spans="1:42" ht="15">
      <c r="A561" s="11" t="str">
        <f>IF(F561="","",F561&amp;"_"&amp;COUNTIF($F$9:F561,F561))</f>
        <v/>
      </c>
      <c r="B561" s="135" t="str">
        <f>IF(STUDATA!B1171="","",STUDATA!B1171)</f>
        <v/>
      </c>
      <c r="C561" s="136" t="str">
        <f>IF(STUDATA!E1171="","",STUDATA!E1171)</f>
        <v/>
      </c>
      <c r="D561" s="136" t="str">
        <f>IF(STUDATA!F1171="","",STUDATA!F1171)</f>
        <v/>
      </c>
      <c r="E561" s="136" t="str">
        <f>IF(STUDATA!G1171="","",STUDATA!G1171)</f>
        <v/>
      </c>
      <c r="F561" s="136" t="str">
        <f>IF(STUDATA!C1171="","",STUDATA!C1171)</f>
        <v/>
      </c>
      <c r="G561" s="137"/>
      <c r="H561" s="137"/>
      <c r="I561" s="137"/>
      <c r="J561" s="137"/>
      <c r="K561" s="137"/>
      <c r="L561" s="137"/>
      <c r="M561" s="137"/>
      <c r="N561" s="137"/>
      <c r="O561" s="137"/>
      <c r="P561" s="137"/>
      <c r="Q561" s="137"/>
      <c r="R561" s="137"/>
      <c r="S561" s="137"/>
      <c r="T561" s="61"/>
      <c r="U561" s="62"/>
      <c r="V561" s="63"/>
      <c r="W561" s="63"/>
      <c r="X561" s="63"/>
      <c r="Y561" s="63"/>
      <c r="Z561" s="63"/>
      <c r="AA561" s="63"/>
      <c r="AB561" s="63"/>
      <c r="AC561" s="63"/>
      <c r="AD561" s="137"/>
      <c r="AE561" s="137"/>
      <c r="AF561" s="137"/>
      <c r="AG561" s="137"/>
      <c r="AH561" s="137"/>
      <c r="AI561" s="168"/>
      <c r="AJ561" s="175"/>
      <c r="AK561" s="175"/>
      <c r="AL561" s="175"/>
      <c r="AM561" s="175"/>
      <c r="AN561" s="175"/>
      <c r="AO561" s="175"/>
      <c r="AP561" s="175"/>
    </row>
    <row r="562" spans="1:42" ht="15">
      <c r="A562" s="11" t="str">
        <f>IF(F562="","",F562&amp;"_"&amp;COUNTIF($F$9:F562,F562))</f>
        <v/>
      </c>
      <c r="B562" s="135" t="str">
        <f>IF(STUDATA!B1172="","",STUDATA!B1172)</f>
        <v/>
      </c>
      <c r="C562" s="136" t="str">
        <f>IF(STUDATA!E1172="","",STUDATA!E1172)</f>
        <v/>
      </c>
      <c r="D562" s="136" t="str">
        <f>IF(STUDATA!F1172="","",STUDATA!F1172)</f>
        <v/>
      </c>
      <c r="E562" s="136" t="str">
        <f>IF(STUDATA!G1172="","",STUDATA!G1172)</f>
        <v/>
      </c>
      <c r="F562" s="136" t="str">
        <f>IF(STUDATA!C1172="","",STUDATA!C1172)</f>
        <v/>
      </c>
      <c r="G562" s="137"/>
      <c r="H562" s="137"/>
      <c r="I562" s="137"/>
      <c r="J562" s="137"/>
      <c r="K562" s="137"/>
      <c r="L562" s="137"/>
      <c r="M562" s="137"/>
      <c r="N562" s="137"/>
      <c r="O562" s="137"/>
      <c r="P562" s="137"/>
      <c r="Q562" s="137"/>
      <c r="R562" s="137"/>
      <c r="S562" s="137"/>
      <c r="T562" s="61"/>
      <c r="U562" s="62"/>
      <c r="V562" s="63"/>
      <c r="W562" s="63"/>
      <c r="X562" s="63"/>
      <c r="Y562" s="63"/>
      <c r="Z562" s="63"/>
      <c r="AA562" s="63"/>
      <c r="AB562" s="63"/>
      <c r="AC562" s="63"/>
      <c r="AD562" s="137"/>
      <c r="AE562" s="137"/>
      <c r="AF562" s="137"/>
      <c r="AG562" s="137"/>
      <c r="AH562" s="137"/>
      <c r="AI562" s="168"/>
      <c r="AJ562" s="175"/>
      <c r="AK562" s="175"/>
      <c r="AL562" s="175"/>
      <c r="AM562" s="175"/>
      <c r="AN562" s="175"/>
      <c r="AO562" s="175"/>
      <c r="AP562" s="175"/>
    </row>
    <row r="563" spans="1:42" ht="15">
      <c r="A563" s="11" t="str">
        <f>IF(F563="","",F563&amp;"_"&amp;COUNTIF($F$9:F563,F563))</f>
        <v/>
      </c>
      <c r="B563" s="135" t="str">
        <f>IF(STUDATA!B1173="","",STUDATA!B1173)</f>
        <v/>
      </c>
      <c r="C563" s="136" t="str">
        <f>IF(STUDATA!E1173="","",STUDATA!E1173)</f>
        <v/>
      </c>
      <c r="D563" s="136" t="str">
        <f>IF(STUDATA!F1173="","",STUDATA!F1173)</f>
        <v/>
      </c>
      <c r="E563" s="136" t="str">
        <f>IF(STUDATA!G1173="","",STUDATA!G1173)</f>
        <v/>
      </c>
      <c r="F563" s="136" t="str">
        <f>IF(STUDATA!C1173="","",STUDATA!C1173)</f>
        <v/>
      </c>
      <c r="G563" s="137"/>
      <c r="H563" s="137"/>
      <c r="I563" s="137"/>
      <c r="J563" s="137"/>
      <c r="K563" s="137"/>
      <c r="L563" s="137"/>
      <c r="M563" s="137"/>
      <c r="N563" s="137"/>
      <c r="O563" s="137"/>
      <c r="P563" s="137"/>
      <c r="Q563" s="137"/>
      <c r="R563" s="137"/>
      <c r="S563" s="137"/>
      <c r="T563" s="61"/>
      <c r="U563" s="62"/>
      <c r="V563" s="63"/>
      <c r="W563" s="63"/>
      <c r="X563" s="63"/>
      <c r="Y563" s="63"/>
      <c r="Z563" s="63"/>
      <c r="AA563" s="63"/>
      <c r="AB563" s="63"/>
      <c r="AC563" s="63"/>
      <c r="AD563" s="137"/>
      <c r="AE563" s="137"/>
      <c r="AF563" s="137"/>
      <c r="AG563" s="137"/>
      <c r="AH563" s="137"/>
      <c r="AI563" s="168"/>
      <c r="AJ563" s="175"/>
      <c r="AK563" s="175"/>
      <c r="AL563" s="175"/>
      <c r="AM563" s="175"/>
      <c r="AN563" s="175"/>
      <c r="AO563" s="175"/>
      <c r="AP563" s="175"/>
    </row>
    <row r="564" spans="1:42" ht="15">
      <c r="A564" s="11" t="str">
        <f>IF(F564="","",F564&amp;"_"&amp;COUNTIF($F$9:F564,F564))</f>
        <v/>
      </c>
      <c r="B564" s="135" t="str">
        <f>IF(STUDATA!B1174="","",STUDATA!B1174)</f>
        <v/>
      </c>
      <c r="C564" s="136" t="str">
        <f>IF(STUDATA!E1174="","",STUDATA!E1174)</f>
        <v/>
      </c>
      <c r="D564" s="136" t="str">
        <f>IF(STUDATA!F1174="","",STUDATA!F1174)</f>
        <v/>
      </c>
      <c r="E564" s="136" t="str">
        <f>IF(STUDATA!G1174="","",STUDATA!G1174)</f>
        <v/>
      </c>
      <c r="F564" s="136" t="str">
        <f>IF(STUDATA!C1174="","",STUDATA!C1174)</f>
        <v/>
      </c>
      <c r="G564" s="137"/>
      <c r="H564" s="137"/>
      <c r="I564" s="137"/>
      <c r="J564" s="137"/>
      <c r="K564" s="137"/>
      <c r="L564" s="137"/>
      <c r="M564" s="137"/>
      <c r="N564" s="137"/>
      <c r="O564" s="137"/>
      <c r="P564" s="137"/>
      <c r="Q564" s="137"/>
      <c r="R564" s="137"/>
      <c r="S564" s="137"/>
      <c r="T564" s="61"/>
      <c r="U564" s="62"/>
      <c r="V564" s="63"/>
      <c r="W564" s="63"/>
      <c r="X564" s="63"/>
      <c r="Y564" s="63"/>
      <c r="Z564" s="63"/>
      <c r="AA564" s="63"/>
      <c r="AB564" s="63"/>
      <c r="AC564" s="63"/>
      <c r="AD564" s="137"/>
      <c r="AE564" s="137"/>
      <c r="AF564" s="137"/>
      <c r="AG564" s="137"/>
      <c r="AH564" s="137"/>
      <c r="AI564" s="168"/>
      <c r="AJ564" s="175"/>
      <c r="AK564" s="175"/>
      <c r="AL564" s="175"/>
      <c r="AM564" s="175"/>
      <c r="AN564" s="175"/>
      <c r="AO564" s="175"/>
      <c r="AP564" s="175"/>
    </row>
    <row r="565" spans="1:42" ht="15">
      <c r="A565" s="11" t="str">
        <f>IF(F565="","",F565&amp;"_"&amp;COUNTIF($F$9:F565,F565))</f>
        <v/>
      </c>
      <c r="B565" s="135" t="str">
        <f>IF(STUDATA!B1175="","",STUDATA!B1175)</f>
        <v/>
      </c>
      <c r="C565" s="136" t="str">
        <f>IF(STUDATA!E1175="","",STUDATA!E1175)</f>
        <v/>
      </c>
      <c r="D565" s="136" t="str">
        <f>IF(STUDATA!F1175="","",STUDATA!F1175)</f>
        <v/>
      </c>
      <c r="E565" s="136" t="str">
        <f>IF(STUDATA!G1175="","",STUDATA!G1175)</f>
        <v/>
      </c>
      <c r="F565" s="136" t="str">
        <f>IF(STUDATA!C1175="","",STUDATA!C1175)</f>
        <v/>
      </c>
      <c r="G565" s="137"/>
      <c r="H565" s="137"/>
      <c r="I565" s="137"/>
      <c r="J565" s="137"/>
      <c r="K565" s="137"/>
      <c r="L565" s="137"/>
      <c r="M565" s="137"/>
      <c r="N565" s="137"/>
      <c r="O565" s="137"/>
      <c r="P565" s="137"/>
      <c r="Q565" s="137"/>
      <c r="R565" s="137"/>
      <c r="S565" s="137"/>
      <c r="T565" s="61"/>
      <c r="U565" s="62"/>
      <c r="V565" s="63"/>
      <c r="W565" s="63"/>
      <c r="X565" s="63"/>
      <c r="Y565" s="63"/>
      <c r="Z565" s="63"/>
      <c r="AA565" s="63"/>
      <c r="AB565" s="63"/>
      <c r="AC565" s="63"/>
      <c r="AD565" s="137"/>
      <c r="AE565" s="137"/>
      <c r="AF565" s="137"/>
      <c r="AG565" s="137"/>
      <c r="AH565" s="137"/>
      <c r="AI565" s="168"/>
      <c r="AJ565" s="175"/>
      <c r="AK565" s="175"/>
      <c r="AL565" s="175"/>
      <c r="AM565" s="175"/>
      <c r="AN565" s="175"/>
      <c r="AO565" s="175"/>
      <c r="AP565" s="175"/>
    </row>
    <row r="566" spans="1:42" ht="15">
      <c r="A566" s="11" t="str">
        <f>IF(F566="","",F566&amp;"_"&amp;COUNTIF($F$9:F566,F566))</f>
        <v/>
      </c>
      <c r="B566" s="135" t="str">
        <f>IF(STUDATA!B1176="","",STUDATA!B1176)</f>
        <v/>
      </c>
      <c r="C566" s="136" t="str">
        <f>IF(STUDATA!E1176="","",STUDATA!E1176)</f>
        <v/>
      </c>
      <c r="D566" s="136" t="str">
        <f>IF(STUDATA!F1176="","",STUDATA!F1176)</f>
        <v/>
      </c>
      <c r="E566" s="136" t="str">
        <f>IF(STUDATA!G1176="","",STUDATA!G1176)</f>
        <v/>
      </c>
      <c r="F566" s="136" t="str">
        <f>IF(STUDATA!C1176="","",STUDATA!C1176)</f>
        <v/>
      </c>
      <c r="G566" s="137"/>
      <c r="H566" s="137"/>
      <c r="I566" s="137"/>
      <c r="J566" s="137"/>
      <c r="K566" s="137"/>
      <c r="L566" s="137"/>
      <c r="M566" s="137"/>
      <c r="N566" s="137"/>
      <c r="O566" s="137"/>
      <c r="P566" s="137"/>
      <c r="Q566" s="137"/>
      <c r="R566" s="137"/>
      <c r="S566" s="137"/>
      <c r="T566" s="61"/>
      <c r="U566" s="62"/>
      <c r="V566" s="63"/>
      <c r="W566" s="63"/>
      <c r="X566" s="63"/>
      <c r="Y566" s="63"/>
      <c r="Z566" s="63"/>
      <c r="AA566" s="63"/>
      <c r="AB566" s="63"/>
      <c r="AC566" s="63"/>
      <c r="AD566" s="137"/>
      <c r="AE566" s="137"/>
      <c r="AF566" s="137"/>
      <c r="AG566" s="137"/>
      <c r="AH566" s="137"/>
      <c r="AI566" s="168"/>
      <c r="AJ566" s="175"/>
      <c r="AK566" s="175"/>
      <c r="AL566" s="175"/>
      <c r="AM566" s="175"/>
      <c r="AN566" s="175"/>
      <c r="AO566" s="175"/>
      <c r="AP566" s="175"/>
    </row>
    <row r="567" spans="1:42" ht="15">
      <c r="A567" s="11" t="str">
        <f>IF(F567="","",F567&amp;"_"&amp;COUNTIF($F$9:F567,F567))</f>
        <v/>
      </c>
      <c r="B567" s="135" t="str">
        <f>IF(STUDATA!B1177="","",STUDATA!B1177)</f>
        <v/>
      </c>
      <c r="C567" s="136" t="str">
        <f>IF(STUDATA!E1177="","",STUDATA!E1177)</f>
        <v/>
      </c>
      <c r="D567" s="136" t="str">
        <f>IF(STUDATA!F1177="","",STUDATA!F1177)</f>
        <v/>
      </c>
      <c r="E567" s="136" t="str">
        <f>IF(STUDATA!G1177="","",STUDATA!G1177)</f>
        <v/>
      </c>
      <c r="F567" s="136" t="str">
        <f>IF(STUDATA!C1177="","",STUDATA!C1177)</f>
        <v/>
      </c>
      <c r="G567" s="137"/>
      <c r="H567" s="137"/>
      <c r="I567" s="137"/>
      <c r="J567" s="137"/>
      <c r="K567" s="137"/>
      <c r="L567" s="137"/>
      <c r="M567" s="137"/>
      <c r="N567" s="137"/>
      <c r="O567" s="137"/>
      <c r="P567" s="137"/>
      <c r="Q567" s="137"/>
      <c r="R567" s="137"/>
      <c r="S567" s="137"/>
      <c r="T567" s="61"/>
      <c r="U567" s="62"/>
      <c r="V567" s="63"/>
      <c r="W567" s="63"/>
      <c r="X567" s="63"/>
      <c r="Y567" s="63"/>
      <c r="Z567" s="63"/>
      <c r="AA567" s="63"/>
      <c r="AB567" s="63"/>
      <c r="AC567" s="63"/>
      <c r="AD567" s="137"/>
      <c r="AE567" s="137"/>
      <c r="AF567" s="137"/>
      <c r="AG567" s="137"/>
      <c r="AH567" s="137"/>
      <c r="AI567" s="168"/>
      <c r="AJ567" s="175"/>
      <c r="AK567" s="175"/>
      <c r="AL567" s="175"/>
      <c r="AM567" s="175"/>
      <c r="AN567" s="175"/>
      <c r="AO567" s="175"/>
      <c r="AP567" s="175"/>
    </row>
    <row r="568" spans="1:42" ht="15">
      <c r="A568" s="11" t="str">
        <f>IF(F568="","",F568&amp;"_"&amp;COUNTIF($F$9:F568,F568))</f>
        <v/>
      </c>
      <c r="B568" s="135" t="str">
        <f>IF(STUDATA!B1178="","",STUDATA!B1178)</f>
        <v/>
      </c>
      <c r="C568" s="136" t="str">
        <f>IF(STUDATA!E1178="","",STUDATA!E1178)</f>
        <v/>
      </c>
      <c r="D568" s="136" t="str">
        <f>IF(STUDATA!F1178="","",STUDATA!F1178)</f>
        <v/>
      </c>
      <c r="E568" s="136" t="str">
        <f>IF(STUDATA!G1178="","",STUDATA!G1178)</f>
        <v/>
      </c>
      <c r="F568" s="136" t="str">
        <f>IF(STUDATA!C1178="","",STUDATA!C1178)</f>
        <v/>
      </c>
      <c r="G568" s="137"/>
      <c r="H568" s="137"/>
      <c r="I568" s="137"/>
      <c r="J568" s="137"/>
      <c r="K568" s="137"/>
      <c r="L568" s="137"/>
      <c r="M568" s="137"/>
      <c r="N568" s="137"/>
      <c r="O568" s="137"/>
      <c r="P568" s="137"/>
      <c r="Q568" s="137"/>
      <c r="R568" s="137"/>
      <c r="S568" s="137"/>
      <c r="T568" s="61"/>
      <c r="U568" s="62"/>
      <c r="V568" s="63"/>
      <c r="W568" s="63"/>
      <c r="X568" s="63"/>
      <c r="Y568" s="63"/>
      <c r="Z568" s="63"/>
      <c r="AA568" s="63"/>
      <c r="AB568" s="63"/>
      <c r="AC568" s="63"/>
      <c r="AD568" s="137"/>
      <c r="AE568" s="137"/>
      <c r="AF568" s="137"/>
      <c r="AG568" s="137"/>
      <c r="AH568" s="137"/>
      <c r="AI568" s="168"/>
      <c r="AJ568" s="175"/>
      <c r="AK568" s="175"/>
      <c r="AL568" s="175"/>
      <c r="AM568" s="175"/>
      <c r="AN568" s="175"/>
      <c r="AO568" s="175"/>
      <c r="AP568" s="175"/>
    </row>
    <row r="569" spans="1:42" ht="15">
      <c r="A569" s="11" t="str">
        <f>IF(F569="","",F569&amp;"_"&amp;COUNTIF($F$9:F569,F569))</f>
        <v/>
      </c>
      <c r="B569" s="135" t="str">
        <f>IF(STUDATA!B1179="","",STUDATA!B1179)</f>
        <v/>
      </c>
      <c r="C569" s="136" t="str">
        <f>IF(STUDATA!E1179="","",STUDATA!E1179)</f>
        <v/>
      </c>
      <c r="D569" s="136" t="str">
        <f>IF(STUDATA!F1179="","",STUDATA!F1179)</f>
        <v/>
      </c>
      <c r="E569" s="136" t="str">
        <f>IF(STUDATA!G1179="","",STUDATA!G1179)</f>
        <v/>
      </c>
      <c r="F569" s="136" t="str">
        <f>IF(STUDATA!C1179="","",STUDATA!C1179)</f>
        <v/>
      </c>
      <c r="G569" s="137"/>
      <c r="H569" s="137"/>
      <c r="I569" s="137"/>
      <c r="J569" s="137"/>
      <c r="K569" s="137"/>
      <c r="L569" s="137"/>
      <c r="M569" s="137"/>
      <c r="N569" s="137"/>
      <c r="O569" s="137"/>
      <c r="P569" s="137"/>
      <c r="Q569" s="137"/>
      <c r="R569" s="137"/>
      <c r="S569" s="137"/>
      <c r="T569" s="61"/>
      <c r="U569" s="62"/>
      <c r="V569" s="63"/>
      <c r="W569" s="63"/>
      <c r="X569" s="63"/>
      <c r="Y569" s="63"/>
      <c r="Z569" s="63"/>
      <c r="AA569" s="63"/>
      <c r="AB569" s="63"/>
      <c r="AC569" s="63"/>
      <c r="AD569" s="137"/>
      <c r="AE569" s="137"/>
      <c r="AF569" s="137"/>
      <c r="AG569" s="137"/>
      <c r="AH569" s="137"/>
      <c r="AI569" s="168"/>
      <c r="AJ569" s="175"/>
      <c r="AK569" s="175"/>
      <c r="AL569" s="175"/>
      <c r="AM569" s="175"/>
      <c r="AN569" s="175"/>
      <c r="AO569" s="175"/>
      <c r="AP569" s="175"/>
    </row>
    <row r="570" spans="1:42" ht="15">
      <c r="A570" s="11" t="str">
        <f>IF(F570="","",F570&amp;"_"&amp;COUNTIF($F$9:F570,F570))</f>
        <v/>
      </c>
      <c r="B570" s="135" t="str">
        <f>IF(STUDATA!B1180="","",STUDATA!B1180)</f>
        <v/>
      </c>
      <c r="C570" s="136" t="str">
        <f>IF(STUDATA!E1180="","",STUDATA!E1180)</f>
        <v/>
      </c>
      <c r="D570" s="136" t="str">
        <f>IF(STUDATA!F1180="","",STUDATA!F1180)</f>
        <v/>
      </c>
      <c r="E570" s="136" t="str">
        <f>IF(STUDATA!G1180="","",STUDATA!G1180)</f>
        <v/>
      </c>
      <c r="F570" s="136" t="str">
        <f>IF(STUDATA!C1180="","",STUDATA!C1180)</f>
        <v/>
      </c>
      <c r="G570" s="137"/>
      <c r="H570" s="137"/>
      <c r="I570" s="137"/>
      <c r="J570" s="137"/>
      <c r="K570" s="137"/>
      <c r="L570" s="137"/>
      <c r="M570" s="137"/>
      <c r="N570" s="137"/>
      <c r="O570" s="137"/>
      <c r="P570" s="137"/>
      <c r="Q570" s="137"/>
      <c r="R570" s="137"/>
      <c r="S570" s="137"/>
      <c r="T570" s="61"/>
      <c r="U570" s="62"/>
      <c r="V570" s="63"/>
      <c r="W570" s="63"/>
      <c r="X570" s="63"/>
      <c r="Y570" s="63"/>
      <c r="Z570" s="63"/>
      <c r="AA570" s="63"/>
      <c r="AB570" s="63"/>
      <c r="AC570" s="63"/>
      <c r="AD570" s="137"/>
      <c r="AE570" s="137"/>
      <c r="AF570" s="137"/>
      <c r="AG570" s="137"/>
      <c r="AH570" s="137"/>
      <c r="AI570" s="168"/>
      <c r="AJ570" s="175"/>
      <c r="AK570" s="175"/>
      <c r="AL570" s="175"/>
      <c r="AM570" s="175"/>
      <c r="AN570" s="175"/>
      <c r="AO570" s="175"/>
      <c r="AP570" s="175"/>
    </row>
    <row r="571" spans="1:42" ht="15">
      <c r="A571" s="11" t="str">
        <f>IF(F571="","",F571&amp;"_"&amp;COUNTIF($F$9:F571,F571))</f>
        <v/>
      </c>
      <c r="B571" s="135" t="str">
        <f>IF(STUDATA!B1181="","",STUDATA!B1181)</f>
        <v/>
      </c>
      <c r="C571" s="136" t="str">
        <f>IF(STUDATA!E1181="","",STUDATA!E1181)</f>
        <v/>
      </c>
      <c r="D571" s="136" t="str">
        <f>IF(STUDATA!F1181="","",STUDATA!F1181)</f>
        <v/>
      </c>
      <c r="E571" s="136" t="str">
        <f>IF(STUDATA!G1181="","",STUDATA!G1181)</f>
        <v/>
      </c>
      <c r="F571" s="136" t="str">
        <f>IF(STUDATA!C1181="","",STUDATA!C1181)</f>
        <v/>
      </c>
      <c r="G571" s="137"/>
      <c r="H571" s="137"/>
      <c r="I571" s="137"/>
      <c r="J571" s="137"/>
      <c r="K571" s="137"/>
      <c r="L571" s="137"/>
      <c r="M571" s="137"/>
      <c r="N571" s="137"/>
      <c r="O571" s="137"/>
      <c r="P571" s="137"/>
      <c r="Q571" s="137"/>
      <c r="R571" s="137"/>
      <c r="S571" s="137"/>
      <c r="T571" s="61"/>
      <c r="U571" s="62"/>
      <c r="V571" s="63"/>
      <c r="W571" s="63"/>
      <c r="X571" s="63"/>
      <c r="Y571" s="63"/>
      <c r="Z571" s="63"/>
      <c r="AA571" s="63"/>
      <c r="AB571" s="63"/>
      <c r="AC571" s="63"/>
      <c r="AD571" s="137"/>
      <c r="AE571" s="137"/>
      <c r="AF571" s="137"/>
      <c r="AG571" s="137"/>
      <c r="AH571" s="137"/>
      <c r="AI571" s="168"/>
      <c r="AJ571" s="175"/>
      <c r="AK571" s="175"/>
      <c r="AL571" s="175"/>
      <c r="AM571" s="175"/>
      <c r="AN571" s="175"/>
      <c r="AO571" s="175"/>
      <c r="AP571" s="175"/>
    </row>
    <row r="572" spans="1:42" ht="15">
      <c r="A572" s="11" t="str">
        <f>IF(F572="","",F572&amp;"_"&amp;COUNTIF($F$9:F572,F572))</f>
        <v/>
      </c>
      <c r="B572" s="135" t="str">
        <f>IF(STUDATA!B1182="","",STUDATA!B1182)</f>
        <v/>
      </c>
      <c r="C572" s="136" t="str">
        <f>IF(STUDATA!E1182="","",STUDATA!E1182)</f>
        <v/>
      </c>
      <c r="D572" s="136" t="str">
        <f>IF(STUDATA!F1182="","",STUDATA!F1182)</f>
        <v/>
      </c>
      <c r="E572" s="136" t="str">
        <f>IF(STUDATA!G1182="","",STUDATA!G1182)</f>
        <v/>
      </c>
      <c r="F572" s="136" t="str">
        <f>IF(STUDATA!C1182="","",STUDATA!C1182)</f>
        <v/>
      </c>
      <c r="G572" s="137"/>
      <c r="H572" s="137"/>
      <c r="I572" s="137"/>
      <c r="J572" s="137"/>
      <c r="K572" s="137"/>
      <c r="L572" s="137"/>
      <c r="M572" s="137"/>
      <c r="N572" s="137"/>
      <c r="O572" s="137"/>
      <c r="P572" s="137"/>
      <c r="Q572" s="137"/>
      <c r="R572" s="137"/>
      <c r="S572" s="137"/>
      <c r="T572" s="61"/>
      <c r="U572" s="62"/>
      <c r="V572" s="63"/>
      <c r="W572" s="63"/>
      <c r="X572" s="63"/>
      <c r="Y572" s="63"/>
      <c r="Z572" s="63"/>
      <c r="AA572" s="63"/>
      <c r="AB572" s="63"/>
      <c r="AC572" s="63"/>
      <c r="AD572" s="137"/>
      <c r="AE572" s="137"/>
      <c r="AF572" s="137"/>
      <c r="AG572" s="137"/>
      <c r="AH572" s="137"/>
      <c r="AI572" s="168"/>
      <c r="AJ572" s="175"/>
      <c r="AK572" s="175"/>
      <c r="AL572" s="175"/>
      <c r="AM572" s="175"/>
      <c r="AN572" s="175"/>
      <c r="AO572" s="175"/>
      <c r="AP572" s="175"/>
    </row>
    <row r="573" spans="1:42" ht="15">
      <c r="A573" s="11" t="str">
        <f>IF(F573="","",F573&amp;"_"&amp;COUNTIF($F$9:F573,F573))</f>
        <v/>
      </c>
      <c r="B573" s="135" t="str">
        <f>IF(STUDATA!B1183="","",STUDATA!B1183)</f>
        <v/>
      </c>
      <c r="C573" s="136" t="str">
        <f>IF(STUDATA!E1183="","",STUDATA!E1183)</f>
        <v/>
      </c>
      <c r="D573" s="136" t="str">
        <f>IF(STUDATA!F1183="","",STUDATA!F1183)</f>
        <v/>
      </c>
      <c r="E573" s="136" t="str">
        <f>IF(STUDATA!G1183="","",STUDATA!G1183)</f>
        <v/>
      </c>
      <c r="F573" s="136" t="str">
        <f>IF(STUDATA!C1183="","",STUDATA!C1183)</f>
        <v/>
      </c>
      <c r="G573" s="137"/>
      <c r="H573" s="137"/>
      <c r="I573" s="137"/>
      <c r="J573" s="137"/>
      <c r="K573" s="137"/>
      <c r="L573" s="137"/>
      <c r="M573" s="137"/>
      <c r="N573" s="137"/>
      <c r="O573" s="137"/>
      <c r="P573" s="137"/>
      <c r="Q573" s="137"/>
      <c r="R573" s="137"/>
      <c r="S573" s="137"/>
      <c r="T573" s="61"/>
      <c r="U573" s="62"/>
      <c r="V573" s="63"/>
      <c r="W573" s="63"/>
      <c r="X573" s="63"/>
      <c r="Y573" s="63"/>
      <c r="Z573" s="63"/>
      <c r="AA573" s="63"/>
      <c r="AB573" s="63"/>
      <c r="AC573" s="63"/>
      <c r="AD573" s="137"/>
      <c r="AE573" s="137"/>
      <c r="AF573" s="137"/>
      <c r="AG573" s="137"/>
      <c r="AH573" s="137"/>
      <c r="AI573" s="168"/>
      <c r="AJ573" s="175"/>
      <c r="AK573" s="175"/>
      <c r="AL573" s="175"/>
      <c r="AM573" s="175"/>
      <c r="AN573" s="175"/>
      <c r="AO573" s="175"/>
      <c r="AP573" s="175"/>
    </row>
    <row r="574" spans="1:42" ht="15">
      <c r="A574" s="11" t="str">
        <f>IF(F574="","",F574&amp;"_"&amp;COUNTIF($F$9:F574,F574))</f>
        <v/>
      </c>
      <c r="B574" s="135" t="str">
        <f>IF(STUDATA!B1184="","",STUDATA!B1184)</f>
        <v/>
      </c>
      <c r="C574" s="136" t="str">
        <f>IF(STUDATA!E1184="","",STUDATA!E1184)</f>
        <v/>
      </c>
      <c r="D574" s="136" t="str">
        <f>IF(STUDATA!F1184="","",STUDATA!F1184)</f>
        <v/>
      </c>
      <c r="E574" s="136" t="str">
        <f>IF(STUDATA!G1184="","",STUDATA!G1184)</f>
        <v/>
      </c>
      <c r="F574" s="136" t="str">
        <f>IF(STUDATA!C1184="","",STUDATA!C1184)</f>
        <v/>
      </c>
      <c r="G574" s="137"/>
      <c r="H574" s="137"/>
      <c r="I574" s="137"/>
      <c r="J574" s="137"/>
      <c r="K574" s="137"/>
      <c r="L574" s="137"/>
      <c r="M574" s="137"/>
      <c r="N574" s="137"/>
      <c r="O574" s="137"/>
      <c r="P574" s="137"/>
      <c r="Q574" s="137"/>
      <c r="R574" s="137"/>
      <c r="S574" s="137"/>
      <c r="T574" s="61"/>
      <c r="U574" s="62"/>
      <c r="V574" s="63"/>
      <c r="W574" s="63"/>
      <c r="X574" s="63"/>
      <c r="Y574" s="63"/>
      <c r="Z574" s="63"/>
      <c r="AA574" s="63"/>
      <c r="AB574" s="63"/>
      <c r="AC574" s="63"/>
      <c r="AD574" s="137"/>
      <c r="AE574" s="137"/>
      <c r="AF574" s="137"/>
      <c r="AG574" s="137"/>
      <c r="AH574" s="137"/>
      <c r="AI574" s="168"/>
      <c r="AJ574" s="175"/>
      <c r="AK574" s="175"/>
      <c r="AL574" s="175"/>
      <c r="AM574" s="175"/>
      <c r="AN574" s="175"/>
      <c r="AO574" s="175"/>
      <c r="AP574" s="175"/>
    </row>
    <row r="575" spans="1:42" ht="15">
      <c r="A575" s="11" t="str">
        <f>IF(F575="","",F575&amp;"_"&amp;COUNTIF($F$9:F575,F575))</f>
        <v/>
      </c>
      <c r="B575" s="135" t="str">
        <f>IF(STUDATA!B1185="","",STUDATA!B1185)</f>
        <v/>
      </c>
      <c r="C575" s="136" t="str">
        <f>IF(STUDATA!E1185="","",STUDATA!E1185)</f>
        <v/>
      </c>
      <c r="D575" s="136" t="str">
        <f>IF(STUDATA!F1185="","",STUDATA!F1185)</f>
        <v/>
      </c>
      <c r="E575" s="136" t="str">
        <f>IF(STUDATA!G1185="","",STUDATA!G1185)</f>
        <v/>
      </c>
      <c r="F575" s="136" t="str">
        <f>IF(STUDATA!C1185="","",STUDATA!C1185)</f>
        <v/>
      </c>
      <c r="G575" s="137"/>
      <c r="H575" s="137"/>
      <c r="I575" s="137"/>
      <c r="J575" s="137"/>
      <c r="K575" s="137"/>
      <c r="L575" s="137"/>
      <c r="M575" s="137"/>
      <c r="N575" s="137"/>
      <c r="O575" s="137"/>
      <c r="P575" s="137"/>
      <c r="Q575" s="137"/>
      <c r="R575" s="137"/>
      <c r="S575" s="137"/>
      <c r="T575" s="61"/>
      <c r="U575" s="62"/>
      <c r="V575" s="63"/>
      <c r="W575" s="63"/>
      <c r="X575" s="63"/>
      <c r="Y575" s="63"/>
      <c r="Z575" s="63"/>
      <c r="AA575" s="63"/>
      <c r="AB575" s="63"/>
      <c r="AC575" s="63"/>
      <c r="AD575" s="137"/>
      <c r="AE575" s="137"/>
      <c r="AF575" s="137"/>
      <c r="AG575" s="137"/>
      <c r="AH575" s="137"/>
      <c r="AI575" s="168"/>
      <c r="AJ575" s="175"/>
      <c r="AK575" s="175"/>
      <c r="AL575" s="175"/>
      <c r="AM575" s="175"/>
      <c r="AN575" s="175"/>
      <c r="AO575" s="175"/>
      <c r="AP575" s="175"/>
    </row>
    <row r="576" spans="1:42" ht="15">
      <c r="A576" s="11" t="str">
        <f>IF(F576="","",F576&amp;"_"&amp;COUNTIF($F$9:F576,F576))</f>
        <v/>
      </c>
      <c r="B576" s="135" t="str">
        <f>IF(STUDATA!B1186="","",STUDATA!B1186)</f>
        <v/>
      </c>
      <c r="C576" s="136" t="str">
        <f>IF(STUDATA!E1186="","",STUDATA!E1186)</f>
        <v/>
      </c>
      <c r="D576" s="136" t="str">
        <f>IF(STUDATA!F1186="","",STUDATA!F1186)</f>
        <v/>
      </c>
      <c r="E576" s="136" t="str">
        <f>IF(STUDATA!G1186="","",STUDATA!G1186)</f>
        <v/>
      </c>
      <c r="F576" s="136" t="str">
        <f>IF(STUDATA!C1186="","",STUDATA!C1186)</f>
        <v/>
      </c>
      <c r="G576" s="137"/>
      <c r="H576" s="137"/>
      <c r="I576" s="137"/>
      <c r="J576" s="137"/>
      <c r="K576" s="137"/>
      <c r="L576" s="137"/>
      <c r="M576" s="137"/>
      <c r="N576" s="137"/>
      <c r="O576" s="137"/>
      <c r="P576" s="137"/>
      <c r="Q576" s="137"/>
      <c r="R576" s="137"/>
      <c r="S576" s="137"/>
      <c r="T576" s="61"/>
      <c r="U576" s="62"/>
      <c r="V576" s="63"/>
      <c r="W576" s="63"/>
      <c r="X576" s="63"/>
      <c r="Y576" s="63"/>
      <c r="Z576" s="63"/>
      <c r="AA576" s="63"/>
      <c r="AB576" s="63"/>
      <c r="AC576" s="63"/>
      <c r="AD576" s="137"/>
      <c r="AE576" s="137"/>
      <c r="AF576" s="137"/>
      <c r="AG576" s="137"/>
      <c r="AH576" s="137"/>
      <c r="AI576" s="168"/>
      <c r="AJ576" s="175"/>
      <c r="AK576" s="175"/>
      <c r="AL576" s="175"/>
      <c r="AM576" s="175"/>
      <c r="AN576" s="175"/>
      <c r="AO576" s="175"/>
      <c r="AP576" s="175"/>
    </row>
    <row r="577" spans="1:42" ht="15">
      <c r="A577" s="11" t="str">
        <f>IF(F577="","",F577&amp;"_"&amp;COUNTIF($F$9:F577,F577))</f>
        <v/>
      </c>
      <c r="B577" s="135" t="str">
        <f>IF(STUDATA!B1187="","",STUDATA!B1187)</f>
        <v/>
      </c>
      <c r="C577" s="136" t="str">
        <f>IF(STUDATA!E1187="","",STUDATA!E1187)</f>
        <v/>
      </c>
      <c r="D577" s="136" t="str">
        <f>IF(STUDATA!F1187="","",STUDATA!F1187)</f>
        <v/>
      </c>
      <c r="E577" s="136" t="str">
        <f>IF(STUDATA!G1187="","",STUDATA!G1187)</f>
        <v/>
      </c>
      <c r="F577" s="136" t="str">
        <f>IF(STUDATA!C1187="","",STUDATA!C1187)</f>
        <v/>
      </c>
      <c r="G577" s="137"/>
      <c r="H577" s="137"/>
      <c r="I577" s="137"/>
      <c r="J577" s="137"/>
      <c r="K577" s="137"/>
      <c r="L577" s="137"/>
      <c r="M577" s="137"/>
      <c r="N577" s="137"/>
      <c r="O577" s="137"/>
      <c r="P577" s="137"/>
      <c r="Q577" s="137"/>
      <c r="R577" s="137"/>
      <c r="S577" s="137"/>
      <c r="T577" s="61"/>
      <c r="U577" s="62"/>
      <c r="V577" s="63"/>
      <c r="W577" s="63"/>
      <c r="X577" s="63"/>
      <c r="Y577" s="63"/>
      <c r="Z577" s="63"/>
      <c r="AA577" s="63"/>
      <c r="AB577" s="63"/>
      <c r="AC577" s="63"/>
      <c r="AD577" s="137"/>
      <c r="AE577" s="137"/>
      <c r="AF577" s="137"/>
      <c r="AG577" s="137"/>
      <c r="AH577" s="137"/>
      <c r="AI577" s="168"/>
      <c r="AJ577" s="175"/>
      <c r="AK577" s="175"/>
      <c r="AL577" s="175"/>
      <c r="AM577" s="175"/>
      <c r="AN577" s="175"/>
      <c r="AO577" s="175"/>
      <c r="AP577" s="175"/>
    </row>
    <row r="578" spans="1:42" ht="15">
      <c r="A578" s="11" t="str">
        <f>IF(F578="","",F578&amp;"_"&amp;COUNTIF($F$9:F578,F578))</f>
        <v/>
      </c>
      <c r="B578" s="135" t="str">
        <f>IF(STUDATA!B1188="","",STUDATA!B1188)</f>
        <v/>
      </c>
      <c r="C578" s="136" t="str">
        <f>IF(STUDATA!E1188="","",STUDATA!E1188)</f>
        <v/>
      </c>
      <c r="D578" s="136" t="str">
        <f>IF(STUDATA!F1188="","",STUDATA!F1188)</f>
        <v/>
      </c>
      <c r="E578" s="136" t="str">
        <f>IF(STUDATA!G1188="","",STUDATA!G1188)</f>
        <v/>
      </c>
      <c r="F578" s="136" t="str">
        <f>IF(STUDATA!C1188="","",STUDATA!C1188)</f>
        <v/>
      </c>
      <c r="G578" s="137"/>
      <c r="H578" s="137"/>
      <c r="I578" s="137"/>
      <c r="J578" s="137"/>
      <c r="K578" s="137"/>
      <c r="L578" s="137"/>
      <c r="M578" s="137"/>
      <c r="N578" s="137"/>
      <c r="O578" s="137"/>
      <c r="P578" s="137"/>
      <c r="Q578" s="137"/>
      <c r="R578" s="137"/>
      <c r="S578" s="137"/>
      <c r="T578" s="61"/>
      <c r="U578" s="62"/>
      <c r="V578" s="63"/>
      <c r="W578" s="63"/>
      <c r="X578" s="63"/>
      <c r="Y578" s="63"/>
      <c r="Z578" s="63"/>
      <c r="AA578" s="63"/>
      <c r="AB578" s="63"/>
      <c r="AC578" s="63"/>
      <c r="AD578" s="137"/>
      <c r="AE578" s="137"/>
      <c r="AF578" s="137"/>
      <c r="AG578" s="137"/>
      <c r="AH578" s="137"/>
      <c r="AI578" s="168"/>
      <c r="AJ578" s="175"/>
      <c r="AK578" s="175"/>
      <c r="AL578" s="175"/>
      <c r="AM578" s="175"/>
      <c r="AN578" s="175"/>
      <c r="AO578" s="175"/>
      <c r="AP578" s="175"/>
    </row>
    <row r="579" spans="1:42" ht="15">
      <c r="A579" s="11" t="str">
        <f>IF(F579="","",F579&amp;"_"&amp;COUNTIF($F$9:F579,F579))</f>
        <v/>
      </c>
      <c r="B579" s="135" t="str">
        <f>IF(STUDATA!B1189="","",STUDATA!B1189)</f>
        <v/>
      </c>
      <c r="C579" s="136" t="str">
        <f>IF(STUDATA!E1189="","",STUDATA!E1189)</f>
        <v/>
      </c>
      <c r="D579" s="136" t="str">
        <f>IF(STUDATA!F1189="","",STUDATA!F1189)</f>
        <v/>
      </c>
      <c r="E579" s="136" t="str">
        <f>IF(STUDATA!G1189="","",STUDATA!G1189)</f>
        <v/>
      </c>
      <c r="F579" s="136" t="str">
        <f>IF(STUDATA!C1189="","",STUDATA!C1189)</f>
        <v/>
      </c>
      <c r="G579" s="137"/>
      <c r="H579" s="137"/>
      <c r="I579" s="137"/>
      <c r="J579" s="137"/>
      <c r="K579" s="137"/>
      <c r="L579" s="137"/>
      <c r="M579" s="137"/>
      <c r="N579" s="137"/>
      <c r="O579" s="137"/>
      <c r="P579" s="137"/>
      <c r="Q579" s="137"/>
      <c r="R579" s="137"/>
      <c r="S579" s="137"/>
      <c r="T579" s="61"/>
      <c r="U579" s="62"/>
      <c r="V579" s="63"/>
      <c r="W579" s="63"/>
      <c r="X579" s="63"/>
      <c r="Y579" s="63"/>
      <c r="Z579" s="63"/>
      <c r="AA579" s="63"/>
      <c r="AB579" s="63"/>
      <c r="AC579" s="63"/>
      <c r="AD579" s="137"/>
      <c r="AE579" s="137"/>
      <c r="AF579" s="137"/>
      <c r="AG579" s="137"/>
      <c r="AH579" s="137"/>
      <c r="AI579" s="168"/>
      <c r="AJ579" s="175"/>
      <c r="AK579" s="175"/>
      <c r="AL579" s="175"/>
      <c r="AM579" s="175"/>
      <c r="AN579" s="175"/>
      <c r="AO579" s="175"/>
      <c r="AP579" s="175"/>
    </row>
    <row r="580" spans="1:42" ht="15">
      <c r="A580" s="11" t="str">
        <f>IF(F580="","",F580&amp;"_"&amp;COUNTIF($F$9:F580,F580))</f>
        <v/>
      </c>
      <c r="B580" s="135" t="str">
        <f>IF(STUDATA!B1190="","",STUDATA!B1190)</f>
        <v/>
      </c>
      <c r="C580" s="136" t="str">
        <f>IF(STUDATA!E1190="","",STUDATA!E1190)</f>
        <v/>
      </c>
      <c r="D580" s="136" t="str">
        <f>IF(STUDATA!F1190="","",STUDATA!F1190)</f>
        <v/>
      </c>
      <c r="E580" s="136" t="str">
        <f>IF(STUDATA!G1190="","",STUDATA!G1190)</f>
        <v/>
      </c>
      <c r="F580" s="136" t="str">
        <f>IF(STUDATA!C1190="","",STUDATA!C1190)</f>
        <v/>
      </c>
      <c r="G580" s="137"/>
      <c r="H580" s="137"/>
      <c r="I580" s="137"/>
      <c r="J580" s="137"/>
      <c r="K580" s="137"/>
      <c r="L580" s="137"/>
      <c r="M580" s="137"/>
      <c r="N580" s="137"/>
      <c r="O580" s="137"/>
      <c r="P580" s="137"/>
      <c r="Q580" s="137"/>
      <c r="R580" s="137"/>
      <c r="S580" s="137"/>
      <c r="T580" s="61"/>
      <c r="U580" s="62"/>
      <c r="V580" s="63"/>
      <c r="W580" s="63"/>
      <c r="X580" s="63"/>
      <c r="Y580" s="63"/>
      <c r="Z580" s="63"/>
      <c r="AA580" s="63"/>
      <c r="AB580" s="63"/>
      <c r="AC580" s="63"/>
      <c r="AD580" s="137"/>
      <c r="AE580" s="137"/>
      <c r="AF580" s="137"/>
      <c r="AG580" s="137"/>
      <c r="AH580" s="137"/>
      <c r="AI580" s="168"/>
      <c r="AJ580" s="175"/>
      <c r="AK580" s="175"/>
      <c r="AL580" s="175"/>
      <c r="AM580" s="175"/>
      <c r="AN580" s="175"/>
      <c r="AO580" s="175"/>
      <c r="AP580" s="175"/>
    </row>
    <row r="581" spans="1:42" ht="15">
      <c r="A581" s="11" t="str">
        <f>IF(F581="","",F581&amp;"_"&amp;COUNTIF($F$9:F581,F581))</f>
        <v/>
      </c>
      <c r="B581" s="135" t="str">
        <f>IF(STUDATA!B1191="","",STUDATA!B1191)</f>
        <v/>
      </c>
      <c r="C581" s="136" t="str">
        <f>IF(STUDATA!E1191="","",STUDATA!E1191)</f>
        <v/>
      </c>
      <c r="D581" s="136" t="str">
        <f>IF(STUDATA!F1191="","",STUDATA!F1191)</f>
        <v/>
      </c>
      <c r="E581" s="136" t="str">
        <f>IF(STUDATA!G1191="","",STUDATA!G1191)</f>
        <v/>
      </c>
      <c r="F581" s="136" t="str">
        <f>IF(STUDATA!C1191="","",STUDATA!C1191)</f>
        <v/>
      </c>
      <c r="G581" s="137"/>
      <c r="H581" s="137"/>
      <c r="I581" s="137"/>
      <c r="J581" s="137"/>
      <c r="K581" s="137"/>
      <c r="L581" s="137"/>
      <c r="M581" s="137"/>
      <c r="N581" s="137"/>
      <c r="O581" s="137"/>
      <c r="P581" s="137"/>
      <c r="Q581" s="137"/>
      <c r="R581" s="137"/>
      <c r="S581" s="137"/>
      <c r="T581" s="61"/>
      <c r="U581" s="62"/>
      <c r="V581" s="63"/>
      <c r="W581" s="63"/>
      <c r="X581" s="63"/>
      <c r="Y581" s="63"/>
      <c r="Z581" s="63"/>
      <c r="AA581" s="63"/>
      <c r="AB581" s="63"/>
      <c r="AC581" s="63"/>
      <c r="AD581" s="137"/>
      <c r="AE581" s="137"/>
      <c r="AF581" s="137"/>
      <c r="AG581" s="137"/>
      <c r="AH581" s="137"/>
      <c r="AI581" s="168"/>
      <c r="AJ581" s="175"/>
      <c r="AK581" s="175"/>
      <c r="AL581" s="175"/>
      <c r="AM581" s="175"/>
      <c r="AN581" s="175"/>
      <c r="AO581" s="175"/>
      <c r="AP581" s="175"/>
    </row>
    <row r="582" spans="1:42" ht="15">
      <c r="A582" s="11" t="str">
        <f>IF(F582="","",F582&amp;"_"&amp;COUNTIF($F$9:F582,F582))</f>
        <v/>
      </c>
      <c r="B582" s="135" t="str">
        <f>IF(STUDATA!B1192="","",STUDATA!B1192)</f>
        <v/>
      </c>
      <c r="C582" s="136" t="str">
        <f>IF(STUDATA!E1192="","",STUDATA!E1192)</f>
        <v/>
      </c>
      <c r="D582" s="136" t="str">
        <f>IF(STUDATA!F1192="","",STUDATA!F1192)</f>
        <v/>
      </c>
      <c r="E582" s="136" t="str">
        <f>IF(STUDATA!G1192="","",STUDATA!G1192)</f>
        <v/>
      </c>
      <c r="F582" s="136" t="str">
        <f>IF(STUDATA!C1192="","",STUDATA!C1192)</f>
        <v/>
      </c>
      <c r="G582" s="137"/>
      <c r="H582" s="137"/>
      <c r="I582" s="137"/>
      <c r="J582" s="137"/>
      <c r="K582" s="137"/>
      <c r="L582" s="137"/>
      <c r="M582" s="137"/>
      <c r="N582" s="137"/>
      <c r="O582" s="137"/>
      <c r="P582" s="137"/>
      <c r="Q582" s="137"/>
      <c r="R582" s="137"/>
      <c r="S582" s="137"/>
      <c r="T582" s="61"/>
      <c r="U582" s="62"/>
      <c r="V582" s="63"/>
      <c r="W582" s="63"/>
      <c r="X582" s="63"/>
      <c r="Y582" s="63"/>
      <c r="Z582" s="63"/>
      <c r="AA582" s="63"/>
      <c r="AB582" s="63"/>
      <c r="AC582" s="63"/>
      <c r="AD582" s="137"/>
      <c r="AE582" s="137"/>
      <c r="AF582" s="137"/>
      <c r="AG582" s="137"/>
      <c r="AH582" s="137"/>
      <c r="AI582" s="168"/>
      <c r="AJ582" s="175"/>
      <c r="AK582" s="175"/>
      <c r="AL582" s="175"/>
      <c r="AM582" s="175"/>
      <c r="AN582" s="175"/>
      <c r="AO582" s="175"/>
      <c r="AP582" s="175"/>
    </row>
    <row r="583" spans="1:42" ht="15">
      <c r="A583" s="11" t="str">
        <f>IF(F583="","",F583&amp;"_"&amp;COUNTIF($F$9:F583,F583))</f>
        <v/>
      </c>
      <c r="B583" s="135" t="str">
        <f>IF(STUDATA!B1193="","",STUDATA!B1193)</f>
        <v/>
      </c>
      <c r="C583" s="136" t="str">
        <f>IF(STUDATA!E1193="","",STUDATA!E1193)</f>
        <v/>
      </c>
      <c r="D583" s="136" t="str">
        <f>IF(STUDATA!F1193="","",STUDATA!F1193)</f>
        <v/>
      </c>
      <c r="E583" s="136" t="str">
        <f>IF(STUDATA!G1193="","",STUDATA!G1193)</f>
        <v/>
      </c>
      <c r="F583" s="136" t="str">
        <f>IF(STUDATA!C1193="","",STUDATA!C1193)</f>
        <v/>
      </c>
      <c r="G583" s="137"/>
      <c r="H583" s="137"/>
      <c r="I583" s="137"/>
      <c r="J583" s="137"/>
      <c r="K583" s="137"/>
      <c r="L583" s="137"/>
      <c r="M583" s="137"/>
      <c r="N583" s="137"/>
      <c r="O583" s="137"/>
      <c r="P583" s="137"/>
      <c r="Q583" s="137"/>
      <c r="R583" s="137"/>
      <c r="S583" s="137"/>
      <c r="T583" s="61"/>
      <c r="U583" s="62"/>
      <c r="V583" s="63"/>
      <c r="W583" s="63"/>
      <c r="X583" s="63"/>
      <c r="Y583" s="63"/>
      <c r="Z583" s="63"/>
      <c r="AA583" s="63"/>
      <c r="AB583" s="63"/>
      <c r="AC583" s="63"/>
      <c r="AD583" s="137"/>
      <c r="AE583" s="137"/>
      <c r="AF583" s="137"/>
      <c r="AG583" s="137"/>
      <c r="AH583" s="137"/>
      <c r="AI583" s="168"/>
      <c r="AJ583" s="175"/>
      <c r="AK583" s="175"/>
      <c r="AL583" s="175"/>
      <c r="AM583" s="175"/>
      <c r="AN583" s="175"/>
      <c r="AO583" s="175"/>
      <c r="AP583" s="175"/>
    </row>
    <row r="584" spans="1:42" ht="15">
      <c r="A584" s="11" t="str">
        <f>IF(F584="","",F584&amp;"_"&amp;COUNTIF($F$9:F584,F584))</f>
        <v/>
      </c>
      <c r="B584" s="135" t="str">
        <f>IF(STUDATA!B1194="","",STUDATA!B1194)</f>
        <v/>
      </c>
      <c r="C584" s="136" t="str">
        <f>IF(STUDATA!E1194="","",STUDATA!E1194)</f>
        <v/>
      </c>
      <c r="D584" s="136" t="str">
        <f>IF(STUDATA!F1194="","",STUDATA!F1194)</f>
        <v/>
      </c>
      <c r="E584" s="136" t="str">
        <f>IF(STUDATA!G1194="","",STUDATA!G1194)</f>
        <v/>
      </c>
      <c r="F584" s="136" t="str">
        <f>IF(STUDATA!C1194="","",STUDATA!C1194)</f>
        <v/>
      </c>
      <c r="G584" s="137"/>
      <c r="H584" s="137"/>
      <c r="I584" s="137"/>
      <c r="J584" s="137"/>
      <c r="K584" s="137"/>
      <c r="L584" s="137"/>
      <c r="M584" s="137"/>
      <c r="N584" s="137"/>
      <c r="O584" s="137"/>
      <c r="P584" s="137"/>
      <c r="Q584" s="137"/>
      <c r="R584" s="137"/>
      <c r="S584" s="137"/>
      <c r="T584" s="61"/>
      <c r="U584" s="62"/>
      <c r="V584" s="63"/>
      <c r="W584" s="63"/>
      <c r="X584" s="63"/>
      <c r="Y584" s="63"/>
      <c r="Z584" s="63"/>
      <c r="AA584" s="63"/>
      <c r="AB584" s="63"/>
      <c r="AC584" s="63"/>
      <c r="AD584" s="137"/>
      <c r="AE584" s="137"/>
      <c r="AF584" s="137"/>
      <c r="AG584" s="137"/>
      <c r="AH584" s="137"/>
      <c r="AI584" s="168"/>
      <c r="AJ584" s="175"/>
      <c r="AK584" s="175"/>
      <c r="AL584" s="175"/>
      <c r="AM584" s="175"/>
      <c r="AN584" s="175"/>
      <c r="AO584" s="175"/>
      <c r="AP584" s="175"/>
    </row>
    <row r="585" spans="1:42" ht="15">
      <c r="A585" s="11" t="str">
        <f>IF(F585="","",F585&amp;"_"&amp;COUNTIF($F$9:F585,F585))</f>
        <v/>
      </c>
      <c r="B585" s="135" t="str">
        <f>IF(STUDATA!B1195="","",STUDATA!B1195)</f>
        <v/>
      </c>
      <c r="C585" s="136" t="str">
        <f>IF(STUDATA!E1195="","",STUDATA!E1195)</f>
        <v/>
      </c>
      <c r="D585" s="136" t="str">
        <f>IF(STUDATA!F1195="","",STUDATA!F1195)</f>
        <v/>
      </c>
      <c r="E585" s="136" t="str">
        <f>IF(STUDATA!G1195="","",STUDATA!G1195)</f>
        <v/>
      </c>
      <c r="F585" s="136" t="str">
        <f>IF(STUDATA!C1195="","",STUDATA!C1195)</f>
        <v/>
      </c>
      <c r="G585" s="137"/>
      <c r="H585" s="137"/>
      <c r="I585" s="137"/>
      <c r="J585" s="137"/>
      <c r="K585" s="137"/>
      <c r="L585" s="137"/>
      <c r="M585" s="137"/>
      <c r="N585" s="137"/>
      <c r="O585" s="137"/>
      <c r="P585" s="137"/>
      <c r="Q585" s="137"/>
      <c r="R585" s="137"/>
      <c r="S585" s="137"/>
      <c r="T585" s="61"/>
      <c r="U585" s="62"/>
      <c r="V585" s="63"/>
      <c r="W585" s="63"/>
      <c r="X585" s="63"/>
      <c r="Y585" s="63"/>
      <c r="Z585" s="63"/>
      <c r="AA585" s="63"/>
      <c r="AB585" s="63"/>
      <c r="AC585" s="63"/>
      <c r="AD585" s="137"/>
      <c r="AE585" s="137"/>
      <c r="AF585" s="137"/>
      <c r="AG585" s="137"/>
      <c r="AH585" s="137"/>
      <c r="AI585" s="168"/>
      <c r="AJ585" s="175"/>
      <c r="AK585" s="175"/>
      <c r="AL585" s="175"/>
      <c r="AM585" s="175"/>
      <c r="AN585" s="175"/>
      <c r="AO585" s="175"/>
      <c r="AP585" s="175"/>
    </row>
    <row r="586" spans="1:42" ht="15">
      <c r="A586" s="11" t="str">
        <f>IF(F586="","",F586&amp;"_"&amp;COUNTIF($F$9:F586,F586))</f>
        <v/>
      </c>
      <c r="B586" s="135" t="str">
        <f>IF(STUDATA!B1196="","",STUDATA!B1196)</f>
        <v/>
      </c>
      <c r="C586" s="136" t="str">
        <f>IF(STUDATA!E1196="","",STUDATA!E1196)</f>
        <v/>
      </c>
      <c r="D586" s="136" t="str">
        <f>IF(STUDATA!F1196="","",STUDATA!F1196)</f>
        <v/>
      </c>
      <c r="E586" s="136" t="str">
        <f>IF(STUDATA!G1196="","",STUDATA!G1196)</f>
        <v/>
      </c>
      <c r="F586" s="136" t="str">
        <f>IF(STUDATA!C1196="","",STUDATA!C1196)</f>
        <v/>
      </c>
      <c r="G586" s="137"/>
      <c r="H586" s="137"/>
      <c r="I586" s="137"/>
      <c r="J586" s="137"/>
      <c r="K586" s="137"/>
      <c r="L586" s="137"/>
      <c r="M586" s="137"/>
      <c r="N586" s="137"/>
      <c r="O586" s="137"/>
      <c r="P586" s="137"/>
      <c r="Q586" s="137"/>
      <c r="R586" s="137"/>
      <c r="S586" s="137"/>
      <c r="T586" s="61"/>
      <c r="U586" s="62"/>
      <c r="V586" s="63"/>
      <c r="W586" s="63"/>
      <c r="X586" s="63"/>
      <c r="Y586" s="63"/>
      <c r="Z586" s="63"/>
      <c r="AA586" s="63"/>
      <c r="AB586" s="63"/>
      <c r="AC586" s="63"/>
      <c r="AD586" s="137"/>
      <c r="AE586" s="137"/>
      <c r="AF586" s="137"/>
      <c r="AG586" s="137"/>
      <c r="AH586" s="137"/>
      <c r="AI586" s="168"/>
      <c r="AJ586" s="175"/>
      <c r="AK586" s="175"/>
      <c r="AL586" s="175"/>
      <c r="AM586" s="175"/>
      <c r="AN586" s="175"/>
      <c r="AO586" s="175"/>
      <c r="AP586" s="175"/>
    </row>
    <row r="587" spans="1:42" ht="15">
      <c r="A587" s="11" t="str">
        <f>IF(F587="","",F587&amp;"_"&amp;COUNTIF($F$9:F587,F587))</f>
        <v/>
      </c>
      <c r="B587" s="135" t="str">
        <f>IF(STUDATA!B1197="","",STUDATA!B1197)</f>
        <v/>
      </c>
      <c r="C587" s="136" t="str">
        <f>IF(STUDATA!E1197="","",STUDATA!E1197)</f>
        <v/>
      </c>
      <c r="D587" s="136" t="str">
        <f>IF(STUDATA!F1197="","",STUDATA!F1197)</f>
        <v/>
      </c>
      <c r="E587" s="136" t="str">
        <f>IF(STUDATA!G1197="","",STUDATA!G1197)</f>
        <v/>
      </c>
      <c r="F587" s="136" t="str">
        <f>IF(STUDATA!C1197="","",STUDATA!C1197)</f>
        <v/>
      </c>
      <c r="G587" s="137"/>
      <c r="H587" s="137"/>
      <c r="I587" s="137"/>
      <c r="J587" s="137"/>
      <c r="K587" s="137"/>
      <c r="L587" s="137"/>
      <c r="M587" s="137"/>
      <c r="N587" s="137"/>
      <c r="O587" s="137"/>
      <c r="P587" s="137"/>
      <c r="Q587" s="137"/>
      <c r="R587" s="137"/>
      <c r="S587" s="137"/>
      <c r="T587" s="61"/>
      <c r="U587" s="62"/>
      <c r="V587" s="63"/>
      <c r="W587" s="63"/>
      <c r="X587" s="63"/>
      <c r="Y587" s="63"/>
      <c r="Z587" s="63"/>
      <c r="AA587" s="63"/>
      <c r="AB587" s="63"/>
      <c r="AC587" s="63"/>
      <c r="AD587" s="137"/>
      <c r="AE587" s="137"/>
      <c r="AF587" s="137"/>
      <c r="AG587" s="137"/>
      <c r="AH587" s="137"/>
      <c r="AI587" s="168"/>
      <c r="AJ587" s="175"/>
      <c r="AK587" s="175"/>
      <c r="AL587" s="175"/>
      <c r="AM587" s="175"/>
      <c r="AN587" s="175"/>
      <c r="AO587" s="175"/>
      <c r="AP587" s="175"/>
    </row>
    <row r="588" spans="1:42" ht="15">
      <c r="A588" s="11" t="str">
        <f>IF(F588="","",F588&amp;"_"&amp;COUNTIF($F$9:F588,F588))</f>
        <v/>
      </c>
      <c r="B588" s="135" t="str">
        <f>IF(STUDATA!B1198="","",STUDATA!B1198)</f>
        <v/>
      </c>
      <c r="C588" s="136" t="str">
        <f>IF(STUDATA!E1198="","",STUDATA!E1198)</f>
        <v/>
      </c>
      <c r="D588" s="136" t="str">
        <f>IF(STUDATA!F1198="","",STUDATA!F1198)</f>
        <v/>
      </c>
      <c r="E588" s="136" t="str">
        <f>IF(STUDATA!G1198="","",STUDATA!G1198)</f>
        <v/>
      </c>
      <c r="F588" s="136" t="str">
        <f>IF(STUDATA!C1198="","",STUDATA!C1198)</f>
        <v/>
      </c>
      <c r="G588" s="137"/>
      <c r="H588" s="137"/>
      <c r="I588" s="137"/>
      <c r="J588" s="137"/>
      <c r="K588" s="137"/>
      <c r="L588" s="137"/>
      <c r="M588" s="137"/>
      <c r="N588" s="137"/>
      <c r="O588" s="137"/>
      <c r="P588" s="137"/>
      <c r="Q588" s="137"/>
      <c r="R588" s="137"/>
      <c r="S588" s="137"/>
      <c r="T588" s="61"/>
      <c r="U588" s="62"/>
      <c r="V588" s="63"/>
      <c r="W588" s="63"/>
      <c r="X588" s="63"/>
      <c r="Y588" s="63"/>
      <c r="Z588" s="63"/>
      <c r="AA588" s="63"/>
      <c r="AB588" s="63"/>
      <c r="AC588" s="63"/>
      <c r="AD588" s="137"/>
      <c r="AE588" s="137"/>
      <c r="AF588" s="137"/>
      <c r="AG588" s="137"/>
      <c r="AH588" s="137"/>
      <c r="AI588" s="168"/>
      <c r="AJ588" s="175"/>
      <c r="AK588" s="175"/>
      <c r="AL588" s="175"/>
      <c r="AM588" s="175"/>
      <c r="AN588" s="175"/>
      <c r="AO588" s="175"/>
      <c r="AP588" s="175"/>
    </row>
    <row r="589" spans="1:42" ht="15">
      <c r="A589" s="11" t="str">
        <f>IF(F589="","",F589&amp;"_"&amp;COUNTIF($F$9:F589,F589))</f>
        <v/>
      </c>
      <c r="B589" s="135" t="str">
        <f>IF(STUDATA!B1199="","",STUDATA!B1199)</f>
        <v/>
      </c>
      <c r="C589" s="136" t="str">
        <f>IF(STUDATA!E1199="","",STUDATA!E1199)</f>
        <v/>
      </c>
      <c r="D589" s="136" t="str">
        <f>IF(STUDATA!F1199="","",STUDATA!F1199)</f>
        <v/>
      </c>
      <c r="E589" s="136" t="str">
        <f>IF(STUDATA!G1199="","",STUDATA!G1199)</f>
        <v/>
      </c>
      <c r="F589" s="136" t="str">
        <f>IF(STUDATA!C1199="","",STUDATA!C1199)</f>
        <v/>
      </c>
      <c r="G589" s="137"/>
      <c r="H589" s="137"/>
      <c r="I589" s="137"/>
      <c r="J589" s="137"/>
      <c r="K589" s="137"/>
      <c r="L589" s="137"/>
      <c r="M589" s="137"/>
      <c r="N589" s="137"/>
      <c r="O589" s="137"/>
      <c r="P589" s="137"/>
      <c r="Q589" s="137"/>
      <c r="R589" s="137"/>
      <c r="S589" s="137"/>
      <c r="T589" s="61"/>
      <c r="U589" s="62"/>
      <c r="V589" s="63"/>
      <c r="W589" s="63"/>
      <c r="X589" s="63"/>
      <c r="Y589" s="63"/>
      <c r="Z589" s="63"/>
      <c r="AA589" s="63"/>
      <c r="AB589" s="63"/>
      <c r="AC589" s="63"/>
      <c r="AD589" s="137"/>
      <c r="AE589" s="137"/>
      <c r="AF589" s="137"/>
      <c r="AG589" s="137"/>
      <c r="AH589" s="137"/>
      <c r="AI589" s="168"/>
      <c r="AJ589" s="175"/>
      <c r="AK589" s="175"/>
      <c r="AL589" s="175"/>
      <c r="AM589" s="175"/>
      <c r="AN589" s="175"/>
      <c r="AO589" s="175"/>
      <c r="AP589" s="175"/>
    </row>
    <row r="590" spans="1:42" ht="15">
      <c r="A590" s="11" t="str">
        <f>IF(F590="","",F590&amp;"_"&amp;COUNTIF($F$9:F590,F590))</f>
        <v/>
      </c>
      <c r="B590" s="135" t="str">
        <f>IF(STUDATA!B1200="","",STUDATA!B1200)</f>
        <v/>
      </c>
      <c r="C590" s="136" t="str">
        <f>IF(STUDATA!E1200="","",STUDATA!E1200)</f>
        <v/>
      </c>
      <c r="D590" s="136" t="str">
        <f>IF(STUDATA!F1200="","",STUDATA!F1200)</f>
        <v/>
      </c>
      <c r="E590" s="136" t="str">
        <f>IF(STUDATA!G1200="","",STUDATA!G1200)</f>
        <v/>
      </c>
      <c r="F590" s="136" t="str">
        <f>IF(STUDATA!C1200="","",STUDATA!C1200)</f>
        <v/>
      </c>
      <c r="G590" s="137"/>
      <c r="H590" s="137"/>
      <c r="I590" s="137"/>
      <c r="J590" s="137"/>
      <c r="K590" s="137"/>
      <c r="L590" s="137"/>
      <c r="M590" s="137"/>
      <c r="N590" s="137"/>
      <c r="O590" s="137"/>
      <c r="P590" s="137"/>
      <c r="Q590" s="137"/>
      <c r="R590" s="137"/>
      <c r="S590" s="137"/>
      <c r="T590" s="61"/>
      <c r="U590" s="62"/>
      <c r="V590" s="63"/>
      <c r="W590" s="63"/>
      <c r="X590" s="63"/>
      <c r="Y590" s="63"/>
      <c r="Z590" s="63"/>
      <c r="AA590" s="63"/>
      <c r="AB590" s="63"/>
      <c r="AC590" s="63"/>
      <c r="AD590" s="137"/>
      <c r="AE590" s="137"/>
      <c r="AF590" s="137"/>
      <c r="AG590" s="137"/>
      <c r="AH590" s="137"/>
      <c r="AI590" s="168"/>
      <c r="AJ590" s="175"/>
      <c r="AK590" s="175"/>
      <c r="AL590" s="175"/>
      <c r="AM590" s="175"/>
      <c r="AN590" s="175"/>
      <c r="AO590" s="175"/>
      <c r="AP590" s="175"/>
    </row>
    <row r="591" spans="1:42" ht="15">
      <c r="A591" s="11" t="str">
        <f>IF(F591="","",F591&amp;"_"&amp;COUNTIF($F$9:F591,F591))</f>
        <v/>
      </c>
      <c r="B591" s="135" t="str">
        <f>IF(STUDATA!B1201="","",STUDATA!B1201)</f>
        <v/>
      </c>
      <c r="C591" s="136" t="str">
        <f>IF(STUDATA!E1201="","",STUDATA!E1201)</f>
        <v/>
      </c>
      <c r="D591" s="136" t="str">
        <f>IF(STUDATA!F1201="","",STUDATA!F1201)</f>
        <v/>
      </c>
      <c r="E591" s="136" t="str">
        <f>IF(STUDATA!G1201="","",STUDATA!G1201)</f>
        <v/>
      </c>
      <c r="F591" s="136" t="str">
        <f>IF(STUDATA!C1201="","",STUDATA!C1201)</f>
        <v/>
      </c>
      <c r="G591" s="137"/>
      <c r="H591" s="137"/>
      <c r="I591" s="137"/>
      <c r="J591" s="137"/>
      <c r="K591" s="137"/>
      <c r="L591" s="137"/>
      <c r="M591" s="137"/>
      <c r="N591" s="137"/>
      <c r="O591" s="137"/>
      <c r="P591" s="137"/>
      <c r="Q591" s="137"/>
      <c r="R591" s="137"/>
      <c r="S591" s="137"/>
      <c r="T591" s="61"/>
      <c r="U591" s="62"/>
      <c r="V591" s="63"/>
      <c r="W591" s="63"/>
      <c r="X591" s="63"/>
      <c r="Y591" s="63"/>
      <c r="Z591" s="63"/>
      <c r="AA591" s="63"/>
      <c r="AB591" s="63"/>
      <c r="AC591" s="63"/>
      <c r="AD591" s="137"/>
      <c r="AE591" s="137"/>
      <c r="AF591" s="137"/>
      <c r="AG591" s="137"/>
      <c r="AH591" s="137"/>
      <c r="AI591" s="168"/>
      <c r="AJ591" s="175"/>
      <c r="AK591" s="175"/>
      <c r="AL591" s="175"/>
      <c r="AM591" s="175"/>
      <c r="AN591" s="175"/>
      <c r="AO591" s="175"/>
      <c r="AP591" s="175"/>
    </row>
    <row r="592" spans="1:42" ht="15">
      <c r="A592" s="11" t="str">
        <f>IF(F592="","",F592&amp;"_"&amp;COUNTIF($F$9:F592,F592))</f>
        <v/>
      </c>
      <c r="B592" s="135" t="str">
        <f>IF(STUDATA!B1202="","",STUDATA!B1202)</f>
        <v/>
      </c>
      <c r="C592" s="136" t="str">
        <f>IF(STUDATA!E1202="","",STUDATA!E1202)</f>
        <v/>
      </c>
      <c r="D592" s="136" t="str">
        <f>IF(STUDATA!F1202="","",STUDATA!F1202)</f>
        <v/>
      </c>
      <c r="E592" s="136" t="str">
        <f>IF(STUDATA!G1202="","",STUDATA!G1202)</f>
        <v/>
      </c>
      <c r="F592" s="136" t="str">
        <f>IF(STUDATA!C1202="","",STUDATA!C1202)</f>
        <v/>
      </c>
      <c r="G592" s="137"/>
      <c r="H592" s="137"/>
      <c r="I592" s="137"/>
      <c r="J592" s="137"/>
      <c r="K592" s="137"/>
      <c r="L592" s="137"/>
      <c r="M592" s="137"/>
      <c r="N592" s="137"/>
      <c r="O592" s="137"/>
      <c r="P592" s="137"/>
      <c r="Q592" s="137"/>
      <c r="R592" s="137"/>
      <c r="S592" s="137"/>
      <c r="T592" s="61"/>
      <c r="U592" s="62"/>
      <c r="V592" s="63"/>
      <c r="W592" s="63"/>
      <c r="X592" s="63"/>
      <c r="Y592" s="63"/>
      <c r="Z592" s="63"/>
      <c r="AA592" s="63"/>
      <c r="AB592" s="63"/>
      <c r="AC592" s="63"/>
      <c r="AD592" s="137"/>
      <c r="AE592" s="137"/>
      <c r="AF592" s="137"/>
      <c r="AG592" s="137"/>
      <c r="AH592" s="137"/>
      <c r="AI592" s="168"/>
      <c r="AJ592" s="175"/>
      <c r="AK592" s="175"/>
      <c r="AL592" s="175"/>
      <c r="AM592" s="175"/>
      <c r="AN592" s="175"/>
      <c r="AO592" s="175"/>
      <c r="AP592" s="175"/>
    </row>
    <row r="593" spans="1:42" ht="15">
      <c r="A593" s="11" t="str">
        <f>IF(F593="","",F593&amp;"_"&amp;COUNTIF($F$9:F593,F593))</f>
        <v/>
      </c>
      <c r="B593" s="135" t="str">
        <f>IF(STUDATA!B1203="","",STUDATA!B1203)</f>
        <v/>
      </c>
      <c r="C593" s="136" t="str">
        <f>IF(STUDATA!E1203="","",STUDATA!E1203)</f>
        <v/>
      </c>
      <c r="D593" s="136" t="str">
        <f>IF(STUDATA!F1203="","",STUDATA!F1203)</f>
        <v/>
      </c>
      <c r="E593" s="136" t="str">
        <f>IF(STUDATA!G1203="","",STUDATA!G1203)</f>
        <v/>
      </c>
      <c r="F593" s="136" t="str">
        <f>IF(STUDATA!C1203="","",STUDATA!C1203)</f>
        <v/>
      </c>
      <c r="G593" s="137"/>
      <c r="H593" s="137"/>
      <c r="I593" s="137"/>
      <c r="J593" s="137"/>
      <c r="K593" s="137"/>
      <c r="L593" s="137"/>
      <c r="M593" s="137"/>
      <c r="N593" s="137"/>
      <c r="O593" s="137"/>
      <c r="P593" s="137"/>
      <c r="Q593" s="137"/>
      <c r="R593" s="137"/>
      <c r="S593" s="137"/>
      <c r="T593" s="61"/>
      <c r="U593" s="62"/>
      <c r="V593" s="63"/>
      <c r="W593" s="63"/>
      <c r="X593" s="63"/>
      <c r="Y593" s="63"/>
      <c r="Z593" s="63"/>
      <c r="AA593" s="63"/>
      <c r="AB593" s="63"/>
      <c r="AC593" s="63"/>
      <c r="AD593" s="137"/>
      <c r="AE593" s="137"/>
      <c r="AF593" s="137"/>
      <c r="AG593" s="137"/>
      <c r="AH593" s="137"/>
      <c r="AI593" s="168"/>
      <c r="AJ593" s="175"/>
      <c r="AK593" s="175"/>
      <c r="AL593" s="175"/>
      <c r="AM593" s="175"/>
      <c r="AN593" s="175"/>
      <c r="AO593" s="175"/>
      <c r="AP593" s="175"/>
    </row>
    <row r="594" spans="1:42" ht="15">
      <c r="A594" s="11" t="str">
        <f>IF(F594="","",F594&amp;"_"&amp;COUNTIF($F$9:F594,F594))</f>
        <v/>
      </c>
      <c r="B594" s="135" t="str">
        <f>IF(STUDATA!B1204="","",STUDATA!B1204)</f>
        <v/>
      </c>
      <c r="C594" s="136" t="str">
        <f>IF(STUDATA!E1204="","",STUDATA!E1204)</f>
        <v/>
      </c>
      <c r="D594" s="136" t="str">
        <f>IF(STUDATA!F1204="","",STUDATA!F1204)</f>
        <v/>
      </c>
      <c r="E594" s="136" t="str">
        <f>IF(STUDATA!G1204="","",STUDATA!G1204)</f>
        <v/>
      </c>
      <c r="F594" s="136" t="str">
        <f>IF(STUDATA!C1204="","",STUDATA!C1204)</f>
        <v/>
      </c>
      <c r="G594" s="137"/>
      <c r="H594" s="137"/>
      <c r="I594" s="137"/>
      <c r="J594" s="137"/>
      <c r="K594" s="137"/>
      <c r="L594" s="137"/>
      <c r="M594" s="137"/>
      <c r="N594" s="137"/>
      <c r="O594" s="137"/>
      <c r="P594" s="137"/>
      <c r="Q594" s="137"/>
      <c r="R594" s="137"/>
      <c r="S594" s="137"/>
      <c r="T594" s="61"/>
      <c r="U594" s="62"/>
      <c r="V594" s="63"/>
      <c r="W594" s="63"/>
      <c r="X594" s="63"/>
      <c r="Y594" s="63"/>
      <c r="Z594" s="63"/>
      <c r="AA594" s="63"/>
      <c r="AB594" s="63"/>
      <c r="AC594" s="63"/>
      <c r="AD594" s="137"/>
      <c r="AE594" s="137"/>
      <c r="AF594" s="137"/>
      <c r="AG594" s="137"/>
      <c r="AH594" s="137"/>
      <c r="AI594" s="168"/>
      <c r="AJ594" s="175"/>
      <c r="AK594" s="175"/>
      <c r="AL594" s="175"/>
      <c r="AM594" s="175"/>
      <c r="AN594" s="175"/>
      <c r="AO594" s="175"/>
      <c r="AP594" s="175"/>
    </row>
    <row r="595" spans="1:42" ht="15">
      <c r="A595" s="11" t="str">
        <f>IF(F595="","",F595&amp;"_"&amp;COUNTIF($F$9:F595,F595))</f>
        <v/>
      </c>
      <c r="B595" s="135" t="str">
        <f>IF(STUDATA!B1205="","",STUDATA!B1205)</f>
        <v/>
      </c>
      <c r="C595" s="136" t="str">
        <f>IF(STUDATA!E1205="","",STUDATA!E1205)</f>
        <v/>
      </c>
      <c r="D595" s="136" t="str">
        <f>IF(STUDATA!F1205="","",STUDATA!F1205)</f>
        <v/>
      </c>
      <c r="E595" s="136" t="str">
        <f>IF(STUDATA!G1205="","",STUDATA!G1205)</f>
        <v/>
      </c>
      <c r="F595" s="136" t="str">
        <f>IF(STUDATA!C1205="","",STUDATA!C1205)</f>
        <v/>
      </c>
      <c r="G595" s="137"/>
      <c r="H595" s="137"/>
      <c r="I595" s="137"/>
      <c r="J595" s="137"/>
      <c r="K595" s="137"/>
      <c r="L595" s="137"/>
      <c r="M595" s="137"/>
      <c r="N595" s="137"/>
      <c r="O595" s="137"/>
      <c r="P595" s="137"/>
      <c r="Q595" s="137"/>
      <c r="R595" s="137"/>
      <c r="S595" s="137"/>
      <c r="T595" s="61"/>
      <c r="U595" s="62"/>
      <c r="V595" s="63"/>
      <c r="W595" s="63"/>
      <c r="X595" s="63"/>
      <c r="Y595" s="63"/>
      <c r="Z595" s="63"/>
      <c r="AA595" s="63"/>
      <c r="AB595" s="63"/>
      <c r="AC595" s="63"/>
      <c r="AD595" s="137"/>
      <c r="AE595" s="137"/>
      <c r="AF595" s="137"/>
      <c r="AG595" s="137"/>
      <c r="AH595" s="137"/>
      <c r="AI595" s="168"/>
      <c r="AJ595" s="175"/>
      <c r="AK595" s="175"/>
      <c r="AL595" s="175"/>
      <c r="AM595" s="175"/>
      <c r="AN595" s="175"/>
      <c r="AO595" s="175"/>
      <c r="AP595" s="175"/>
    </row>
    <row r="596" spans="1:42" ht="15">
      <c r="A596" s="11" t="str">
        <f>IF(F596="","",F596&amp;"_"&amp;COUNTIF($F$9:F596,F596))</f>
        <v/>
      </c>
      <c r="B596" s="135" t="str">
        <f>IF(STUDATA!B1206="","",STUDATA!B1206)</f>
        <v/>
      </c>
      <c r="C596" s="136" t="str">
        <f>IF(STUDATA!E1206="","",STUDATA!E1206)</f>
        <v/>
      </c>
      <c r="D596" s="136" t="str">
        <f>IF(STUDATA!F1206="","",STUDATA!F1206)</f>
        <v/>
      </c>
      <c r="E596" s="136" t="str">
        <f>IF(STUDATA!G1206="","",STUDATA!G1206)</f>
        <v/>
      </c>
      <c r="F596" s="136" t="str">
        <f>IF(STUDATA!C1206="","",STUDATA!C1206)</f>
        <v/>
      </c>
      <c r="G596" s="137"/>
      <c r="H596" s="137"/>
      <c r="I596" s="137"/>
      <c r="J596" s="137"/>
      <c r="K596" s="137"/>
      <c r="L596" s="137"/>
      <c r="M596" s="137"/>
      <c r="N596" s="137"/>
      <c r="O596" s="137"/>
      <c r="P596" s="137"/>
      <c r="Q596" s="137"/>
      <c r="R596" s="137"/>
      <c r="S596" s="137"/>
      <c r="T596" s="61"/>
      <c r="U596" s="62"/>
      <c r="V596" s="63"/>
      <c r="W596" s="63"/>
      <c r="X596" s="63"/>
      <c r="Y596" s="63"/>
      <c r="Z596" s="63"/>
      <c r="AA596" s="63"/>
      <c r="AB596" s="63"/>
      <c r="AC596" s="63"/>
      <c r="AD596" s="137"/>
      <c r="AE596" s="137"/>
      <c r="AF596" s="137"/>
      <c r="AG596" s="137"/>
      <c r="AH596" s="137"/>
      <c r="AI596" s="168"/>
      <c r="AJ596" s="175"/>
      <c r="AK596" s="175"/>
      <c r="AL596" s="175"/>
      <c r="AM596" s="175"/>
      <c r="AN596" s="175"/>
      <c r="AO596" s="175"/>
      <c r="AP596" s="175"/>
    </row>
    <row r="597" spans="1:42" ht="15">
      <c r="A597" s="11" t="str">
        <f>IF(F597="","",F597&amp;"_"&amp;COUNTIF($F$9:F597,F597))</f>
        <v/>
      </c>
      <c r="B597" s="135" t="str">
        <f>IF(STUDATA!B1207="","",STUDATA!B1207)</f>
        <v/>
      </c>
      <c r="C597" s="136" t="str">
        <f>IF(STUDATA!E1207="","",STUDATA!E1207)</f>
        <v/>
      </c>
      <c r="D597" s="136" t="str">
        <f>IF(STUDATA!F1207="","",STUDATA!F1207)</f>
        <v/>
      </c>
      <c r="E597" s="136" t="str">
        <f>IF(STUDATA!G1207="","",STUDATA!G1207)</f>
        <v/>
      </c>
      <c r="F597" s="136" t="str">
        <f>IF(STUDATA!C1207="","",STUDATA!C1207)</f>
        <v/>
      </c>
      <c r="G597" s="137"/>
      <c r="H597" s="137"/>
      <c r="I597" s="137"/>
      <c r="J597" s="137"/>
      <c r="K597" s="137"/>
      <c r="L597" s="137"/>
      <c r="M597" s="137"/>
      <c r="N597" s="137"/>
      <c r="O597" s="137"/>
      <c r="P597" s="137"/>
      <c r="Q597" s="137"/>
      <c r="R597" s="137"/>
      <c r="S597" s="137"/>
      <c r="T597" s="61"/>
      <c r="U597" s="62"/>
      <c r="V597" s="63"/>
      <c r="W597" s="63"/>
      <c r="X597" s="63"/>
      <c r="Y597" s="63"/>
      <c r="Z597" s="63"/>
      <c r="AA597" s="63"/>
      <c r="AB597" s="63"/>
      <c r="AC597" s="63"/>
      <c r="AD597" s="137"/>
      <c r="AE597" s="137"/>
      <c r="AF597" s="137"/>
      <c r="AG597" s="137"/>
      <c r="AH597" s="137"/>
      <c r="AI597" s="168"/>
      <c r="AJ597" s="175"/>
      <c r="AK597" s="175"/>
      <c r="AL597" s="175"/>
      <c r="AM597" s="175"/>
      <c r="AN597" s="175"/>
      <c r="AO597" s="175"/>
      <c r="AP597" s="175"/>
    </row>
    <row r="598" spans="1:42" ht="15">
      <c r="A598" s="11" t="str">
        <f>IF(F598="","",F598&amp;"_"&amp;COUNTIF($F$9:F598,F598))</f>
        <v/>
      </c>
      <c r="B598" s="135" t="str">
        <f>IF(STUDATA!B1208="","",STUDATA!B1208)</f>
        <v/>
      </c>
      <c r="C598" s="136" t="str">
        <f>IF(STUDATA!E1208="","",STUDATA!E1208)</f>
        <v/>
      </c>
      <c r="D598" s="136" t="str">
        <f>IF(STUDATA!F1208="","",STUDATA!F1208)</f>
        <v/>
      </c>
      <c r="E598" s="136" t="str">
        <f>IF(STUDATA!G1208="","",STUDATA!G1208)</f>
        <v/>
      </c>
      <c r="F598" s="136" t="str">
        <f>IF(STUDATA!C1208="","",STUDATA!C1208)</f>
        <v/>
      </c>
      <c r="G598" s="137"/>
      <c r="H598" s="137"/>
      <c r="I598" s="137"/>
      <c r="J598" s="137"/>
      <c r="K598" s="137"/>
      <c r="L598" s="137"/>
      <c r="M598" s="137"/>
      <c r="N598" s="137"/>
      <c r="O598" s="137"/>
      <c r="P598" s="137"/>
      <c r="Q598" s="137"/>
      <c r="R598" s="137"/>
      <c r="S598" s="137"/>
      <c r="T598" s="61"/>
      <c r="U598" s="62"/>
      <c r="V598" s="63"/>
      <c r="W598" s="63"/>
      <c r="X598" s="63"/>
      <c r="Y598" s="63"/>
      <c r="Z598" s="63"/>
      <c r="AA598" s="63"/>
      <c r="AB598" s="63"/>
      <c r="AC598" s="63"/>
      <c r="AD598" s="137"/>
      <c r="AE598" s="137"/>
      <c r="AF598" s="137"/>
      <c r="AG598" s="137"/>
      <c r="AH598" s="137"/>
      <c r="AI598" s="168"/>
      <c r="AJ598" s="175"/>
      <c r="AK598" s="175"/>
      <c r="AL598" s="175"/>
      <c r="AM598" s="175"/>
      <c r="AN598" s="175"/>
      <c r="AO598" s="175"/>
      <c r="AP598" s="175"/>
    </row>
    <row r="599" spans="1:42" ht="15">
      <c r="A599" s="11" t="str">
        <f>IF(F599="","",F599&amp;"_"&amp;COUNTIF($F$9:F599,F599))</f>
        <v/>
      </c>
      <c r="B599" s="135" t="str">
        <f>IF(STUDATA!B1209="","",STUDATA!B1209)</f>
        <v/>
      </c>
      <c r="C599" s="136" t="str">
        <f>IF(STUDATA!E1209="","",STUDATA!E1209)</f>
        <v/>
      </c>
      <c r="D599" s="136" t="str">
        <f>IF(STUDATA!F1209="","",STUDATA!F1209)</f>
        <v/>
      </c>
      <c r="E599" s="136" t="str">
        <f>IF(STUDATA!G1209="","",STUDATA!G1209)</f>
        <v/>
      </c>
      <c r="F599" s="136" t="str">
        <f>IF(STUDATA!C1209="","",STUDATA!C1209)</f>
        <v/>
      </c>
      <c r="G599" s="137"/>
      <c r="H599" s="137"/>
      <c r="I599" s="137"/>
      <c r="J599" s="137"/>
      <c r="K599" s="137"/>
      <c r="L599" s="137"/>
      <c r="M599" s="137"/>
      <c r="N599" s="137"/>
      <c r="O599" s="137"/>
      <c r="P599" s="137"/>
      <c r="Q599" s="137"/>
      <c r="R599" s="137"/>
      <c r="S599" s="137"/>
      <c r="T599" s="61"/>
      <c r="U599" s="62"/>
      <c r="V599" s="63"/>
      <c r="W599" s="63"/>
      <c r="X599" s="63"/>
      <c r="Y599" s="63"/>
      <c r="Z599" s="63"/>
      <c r="AA599" s="63"/>
      <c r="AB599" s="63"/>
      <c r="AC599" s="63"/>
      <c r="AD599" s="137"/>
      <c r="AE599" s="137"/>
      <c r="AF599" s="137"/>
      <c r="AG599" s="137"/>
      <c r="AH599" s="137"/>
      <c r="AI599" s="168"/>
      <c r="AJ599" s="175"/>
      <c r="AK599" s="175"/>
      <c r="AL599" s="175"/>
      <c r="AM599" s="175"/>
      <c r="AN599" s="175"/>
      <c r="AO599" s="175"/>
      <c r="AP599" s="175"/>
    </row>
    <row r="600" spans="1:42" ht="15">
      <c r="A600" s="11" t="str">
        <f>IF(F600="","",F600&amp;"_"&amp;COUNTIF($F$9:F600,F600))</f>
        <v/>
      </c>
      <c r="B600" s="135" t="str">
        <f>IF(STUDATA!B1210="","",STUDATA!B1210)</f>
        <v/>
      </c>
      <c r="C600" s="136" t="str">
        <f>IF(STUDATA!E1210="","",STUDATA!E1210)</f>
        <v/>
      </c>
      <c r="D600" s="136" t="str">
        <f>IF(STUDATA!F1210="","",STUDATA!F1210)</f>
        <v/>
      </c>
      <c r="E600" s="136" t="str">
        <f>IF(STUDATA!G1210="","",STUDATA!G1210)</f>
        <v/>
      </c>
      <c r="F600" s="136" t="str">
        <f>IF(STUDATA!C1210="","",STUDATA!C1210)</f>
        <v/>
      </c>
      <c r="G600" s="137"/>
      <c r="H600" s="137"/>
      <c r="I600" s="137"/>
      <c r="J600" s="137"/>
      <c r="K600" s="137"/>
      <c r="L600" s="137"/>
      <c r="M600" s="137"/>
      <c r="N600" s="137"/>
      <c r="O600" s="137"/>
      <c r="P600" s="137"/>
      <c r="Q600" s="137"/>
      <c r="R600" s="137"/>
      <c r="S600" s="137"/>
      <c r="T600" s="61"/>
      <c r="U600" s="62"/>
      <c r="V600" s="63"/>
      <c r="W600" s="63"/>
      <c r="X600" s="63"/>
      <c r="Y600" s="63"/>
      <c r="Z600" s="63"/>
      <c r="AA600" s="63"/>
      <c r="AB600" s="63"/>
      <c r="AC600" s="63"/>
      <c r="AD600" s="137"/>
      <c r="AE600" s="137"/>
      <c r="AF600" s="137"/>
      <c r="AG600" s="137"/>
      <c r="AH600" s="137"/>
      <c r="AI600" s="168"/>
      <c r="AJ600" s="175"/>
      <c r="AK600" s="175"/>
      <c r="AL600" s="175"/>
      <c r="AM600" s="175"/>
      <c r="AN600" s="175"/>
      <c r="AO600" s="175"/>
      <c r="AP600" s="175"/>
    </row>
    <row r="601" spans="1:42" ht="15">
      <c r="A601" s="11" t="str">
        <f>IF(F601="","",F601&amp;"_"&amp;COUNTIF($F$9:F601,F601))</f>
        <v/>
      </c>
      <c r="B601" s="135" t="str">
        <f>IF(STUDATA!B1211="","",STUDATA!B1211)</f>
        <v/>
      </c>
      <c r="C601" s="136" t="str">
        <f>IF(STUDATA!E1211="","",STUDATA!E1211)</f>
        <v/>
      </c>
      <c r="D601" s="136" t="str">
        <f>IF(STUDATA!F1211="","",STUDATA!F1211)</f>
        <v/>
      </c>
      <c r="E601" s="136" t="str">
        <f>IF(STUDATA!G1211="","",STUDATA!G1211)</f>
        <v/>
      </c>
      <c r="F601" s="136" t="str">
        <f>IF(STUDATA!C1211="","",STUDATA!C1211)</f>
        <v/>
      </c>
      <c r="G601" s="137"/>
      <c r="H601" s="137"/>
      <c r="I601" s="137"/>
      <c r="J601" s="137"/>
      <c r="K601" s="137"/>
      <c r="L601" s="137"/>
      <c r="M601" s="137"/>
      <c r="N601" s="137"/>
      <c r="O601" s="137"/>
      <c r="P601" s="137"/>
      <c r="Q601" s="137"/>
      <c r="R601" s="137"/>
      <c r="S601" s="137"/>
      <c r="T601" s="61"/>
      <c r="U601" s="62"/>
      <c r="V601" s="63"/>
      <c r="W601" s="63"/>
      <c r="X601" s="63"/>
      <c r="Y601" s="63"/>
      <c r="Z601" s="63"/>
      <c r="AA601" s="63"/>
      <c r="AB601" s="63"/>
      <c r="AC601" s="63"/>
      <c r="AD601" s="137"/>
      <c r="AE601" s="137"/>
      <c r="AF601" s="137"/>
      <c r="AG601" s="137"/>
      <c r="AH601" s="137"/>
      <c r="AI601" s="168"/>
      <c r="AJ601" s="175"/>
      <c r="AK601" s="175"/>
      <c r="AL601" s="175"/>
      <c r="AM601" s="175"/>
      <c r="AN601" s="175"/>
      <c r="AO601" s="175"/>
      <c r="AP601" s="175"/>
    </row>
    <row r="602" spans="1:42" ht="15">
      <c r="A602" s="11" t="str">
        <f>IF(F602="","",F602&amp;"_"&amp;COUNTIF($F$9:F602,F602))</f>
        <v/>
      </c>
      <c r="B602" s="135" t="str">
        <f>IF(STUDATA!B1212="","",STUDATA!B1212)</f>
        <v/>
      </c>
      <c r="C602" s="136" t="str">
        <f>IF(STUDATA!E1212="","",STUDATA!E1212)</f>
        <v/>
      </c>
      <c r="D602" s="136" t="str">
        <f>IF(STUDATA!F1212="","",STUDATA!F1212)</f>
        <v/>
      </c>
      <c r="E602" s="136" t="str">
        <f>IF(STUDATA!G1212="","",STUDATA!G1212)</f>
        <v/>
      </c>
      <c r="F602" s="136" t="str">
        <f>IF(STUDATA!C1212="","",STUDATA!C1212)</f>
        <v/>
      </c>
      <c r="G602" s="137"/>
      <c r="H602" s="137"/>
      <c r="I602" s="137"/>
      <c r="J602" s="137"/>
      <c r="K602" s="137"/>
      <c r="L602" s="137"/>
      <c r="M602" s="137"/>
      <c r="N602" s="137"/>
      <c r="O602" s="137"/>
      <c r="P602" s="137"/>
      <c r="Q602" s="137"/>
      <c r="R602" s="137"/>
      <c r="S602" s="137"/>
      <c r="T602" s="61"/>
      <c r="U602" s="62"/>
      <c r="V602" s="63"/>
      <c r="W602" s="63"/>
      <c r="X602" s="63"/>
      <c r="Y602" s="63"/>
      <c r="Z602" s="63"/>
      <c r="AA602" s="63"/>
      <c r="AB602" s="63"/>
      <c r="AC602" s="63"/>
      <c r="AD602" s="137"/>
      <c r="AE602" s="137"/>
      <c r="AF602" s="137"/>
      <c r="AG602" s="137"/>
      <c r="AH602" s="137"/>
      <c r="AI602" s="168"/>
      <c r="AJ602" s="175"/>
      <c r="AK602" s="175"/>
      <c r="AL602" s="175"/>
      <c r="AM602" s="175"/>
      <c r="AN602" s="175"/>
      <c r="AO602" s="175"/>
      <c r="AP602" s="175"/>
    </row>
    <row r="603" spans="1:42" ht="15">
      <c r="A603" s="11" t="str">
        <f>IF(F603="","",F603&amp;"_"&amp;COUNTIF($F$9:F603,F603))</f>
        <v/>
      </c>
      <c r="B603" s="135" t="str">
        <f>IF(STUDATA!B1213="","",STUDATA!B1213)</f>
        <v/>
      </c>
      <c r="C603" s="136" t="str">
        <f>IF(STUDATA!E1213="","",STUDATA!E1213)</f>
        <v/>
      </c>
      <c r="D603" s="136" t="str">
        <f>IF(STUDATA!F1213="","",STUDATA!F1213)</f>
        <v/>
      </c>
      <c r="E603" s="136" t="str">
        <f>IF(STUDATA!G1213="","",STUDATA!G1213)</f>
        <v/>
      </c>
      <c r="F603" s="136" t="str">
        <f>IF(STUDATA!C1213="","",STUDATA!C1213)</f>
        <v/>
      </c>
      <c r="G603" s="137"/>
      <c r="H603" s="137"/>
      <c r="I603" s="137"/>
      <c r="J603" s="137"/>
      <c r="K603" s="137"/>
      <c r="L603" s="137"/>
      <c r="M603" s="137"/>
      <c r="N603" s="137"/>
      <c r="O603" s="137"/>
      <c r="P603" s="137"/>
      <c r="Q603" s="137"/>
      <c r="R603" s="137"/>
      <c r="S603" s="137"/>
      <c r="T603" s="61"/>
      <c r="U603" s="62"/>
      <c r="V603" s="63"/>
      <c r="W603" s="63"/>
      <c r="X603" s="63"/>
      <c r="Y603" s="63"/>
      <c r="Z603" s="63"/>
      <c r="AA603" s="63"/>
      <c r="AB603" s="63"/>
      <c r="AC603" s="63"/>
      <c r="AD603" s="137"/>
      <c r="AE603" s="137"/>
      <c r="AF603" s="137"/>
      <c r="AG603" s="137"/>
      <c r="AH603" s="137"/>
      <c r="AI603" s="168"/>
      <c r="AJ603" s="175"/>
      <c r="AK603" s="175"/>
      <c r="AL603" s="175"/>
      <c r="AM603" s="175"/>
      <c r="AN603" s="175"/>
      <c r="AO603" s="175"/>
      <c r="AP603" s="175"/>
    </row>
    <row r="604" spans="1:42" ht="15">
      <c r="A604" s="11" t="str">
        <f>IF(F604="","",F604&amp;"_"&amp;COUNTIF($F$9:F604,F604))</f>
        <v/>
      </c>
      <c r="B604" s="135" t="str">
        <f>IF(STUDATA!B1214="","",STUDATA!B1214)</f>
        <v/>
      </c>
      <c r="C604" s="136" t="str">
        <f>IF(STUDATA!E1214="","",STUDATA!E1214)</f>
        <v/>
      </c>
      <c r="D604" s="136" t="str">
        <f>IF(STUDATA!F1214="","",STUDATA!F1214)</f>
        <v/>
      </c>
      <c r="E604" s="136" t="str">
        <f>IF(STUDATA!G1214="","",STUDATA!G1214)</f>
        <v/>
      </c>
      <c r="F604" s="136" t="str">
        <f>IF(STUDATA!C1214="","",STUDATA!C1214)</f>
        <v/>
      </c>
      <c r="G604" s="137"/>
      <c r="H604" s="137"/>
      <c r="I604" s="137"/>
      <c r="J604" s="137"/>
      <c r="K604" s="137"/>
      <c r="L604" s="137"/>
      <c r="M604" s="137"/>
      <c r="N604" s="137"/>
      <c r="O604" s="137"/>
      <c r="P604" s="137"/>
      <c r="Q604" s="137"/>
      <c r="R604" s="137"/>
      <c r="S604" s="137"/>
      <c r="T604" s="61"/>
      <c r="U604" s="62"/>
      <c r="V604" s="63"/>
      <c r="W604" s="63"/>
      <c r="X604" s="63"/>
      <c r="Y604" s="63"/>
      <c r="Z604" s="63"/>
      <c r="AA604" s="63"/>
      <c r="AB604" s="63"/>
      <c r="AC604" s="63"/>
      <c r="AD604" s="137"/>
      <c r="AE604" s="137"/>
      <c r="AF604" s="137"/>
      <c r="AG604" s="137"/>
      <c r="AH604" s="137"/>
      <c r="AI604" s="168"/>
      <c r="AJ604" s="175"/>
      <c r="AK604" s="175"/>
      <c r="AL604" s="175"/>
      <c r="AM604" s="175"/>
      <c r="AN604" s="175"/>
      <c r="AO604" s="175"/>
      <c r="AP604" s="175"/>
    </row>
    <row r="605" spans="1:42" ht="15">
      <c r="A605" s="11" t="str">
        <f>IF(F605="","",F605&amp;"_"&amp;COUNTIF($F$9:F605,F605))</f>
        <v/>
      </c>
      <c r="B605" s="135" t="str">
        <f>IF(STUDATA!B1215="","",STUDATA!B1215)</f>
        <v/>
      </c>
      <c r="C605" s="136" t="str">
        <f>IF(STUDATA!E1215="","",STUDATA!E1215)</f>
        <v/>
      </c>
      <c r="D605" s="136" t="str">
        <f>IF(STUDATA!F1215="","",STUDATA!F1215)</f>
        <v/>
      </c>
      <c r="E605" s="136" t="str">
        <f>IF(STUDATA!G1215="","",STUDATA!G1215)</f>
        <v/>
      </c>
      <c r="F605" s="136" t="str">
        <f>IF(STUDATA!C1215="","",STUDATA!C1215)</f>
        <v/>
      </c>
      <c r="G605" s="137"/>
      <c r="H605" s="137"/>
      <c r="I605" s="137"/>
      <c r="J605" s="137"/>
      <c r="K605" s="137"/>
      <c r="L605" s="137"/>
      <c r="M605" s="137"/>
      <c r="N605" s="137"/>
      <c r="O605" s="137"/>
      <c r="P605" s="137"/>
      <c r="Q605" s="137"/>
      <c r="R605" s="137"/>
      <c r="S605" s="137"/>
      <c r="T605" s="61"/>
      <c r="U605" s="62"/>
      <c r="V605" s="63"/>
      <c r="W605" s="63"/>
      <c r="X605" s="63"/>
      <c r="Y605" s="63"/>
      <c r="Z605" s="63"/>
      <c r="AA605" s="63"/>
      <c r="AB605" s="63"/>
      <c r="AC605" s="63"/>
      <c r="AD605" s="137"/>
      <c r="AE605" s="137"/>
      <c r="AF605" s="137"/>
      <c r="AG605" s="137"/>
      <c r="AH605" s="137"/>
      <c r="AI605" s="168"/>
      <c r="AJ605" s="175"/>
      <c r="AK605" s="175"/>
      <c r="AL605" s="175"/>
      <c r="AM605" s="175"/>
      <c r="AN605" s="175"/>
      <c r="AO605" s="175"/>
      <c r="AP605" s="175"/>
    </row>
    <row r="606" spans="1:42" ht="15">
      <c r="A606" s="11" t="str">
        <f>IF(F606="","",F606&amp;"_"&amp;COUNTIF($F$9:F606,F606))</f>
        <v/>
      </c>
      <c r="B606" s="135" t="str">
        <f>IF(STUDATA!B1216="","",STUDATA!B1216)</f>
        <v/>
      </c>
      <c r="C606" s="136" t="str">
        <f>IF(STUDATA!E1216="","",STUDATA!E1216)</f>
        <v/>
      </c>
      <c r="D606" s="136" t="str">
        <f>IF(STUDATA!F1216="","",STUDATA!F1216)</f>
        <v/>
      </c>
      <c r="E606" s="136" t="str">
        <f>IF(STUDATA!G1216="","",STUDATA!G1216)</f>
        <v/>
      </c>
      <c r="F606" s="136" t="str">
        <f>IF(STUDATA!C1216="","",STUDATA!C1216)</f>
        <v/>
      </c>
      <c r="G606" s="137"/>
      <c r="H606" s="137"/>
      <c r="I606" s="137"/>
      <c r="J606" s="137"/>
      <c r="K606" s="137"/>
      <c r="L606" s="137"/>
      <c r="M606" s="137"/>
      <c r="N606" s="137"/>
      <c r="O606" s="137"/>
      <c r="P606" s="137"/>
      <c r="Q606" s="137"/>
      <c r="R606" s="137"/>
      <c r="S606" s="137"/>
      <c r="T606" s="61"/>
      <c r="U606" s="62"/>
      <c r="V606" s="63"/>
      <c r="W606" s="63"/>
      <c r="X606" s="63"/>
      <c r="Y606" s="63"/>
      <c r="Z606" s="63"/>
      <c r="AA606" s="63"/>
      <c r="AB606" s="63"/>
      <c r="AC606" s="63"/>
      <c r="AD606" s="137"/>
      <c r="AE606" s="137"/>
      <c r="AF606" s="137"/>
      <c r="AG606" s="137"/>
      <c r="AH606" s="137"/>
      <c r="AI606" s="168"/>
      <c r="AJ606" s="175"/>
      <c r="AK606" s="175"/>
      <c r="AL606" s="175"/>
      <c r="AM606" s="175"/>
      <c r="AN606" s="175"/>
      <c r="AO606" s="175"/>
      <c r="AP606" s="175"/>
    </row>
    <row r="607" spans="1:42" ht="15">
      <c r="A607" s="11" t="str">
        <f>IF(F607="","",F607&amp;"_"&amp;COUNTIF($F$9:F607,F607))</f>
        <v/>
      </c>
      <c r="B607" s="135" t="str">
        <f>IF(STUDATA!B1217="","",STUDATA!B1217)</f>
        <v/>
      </c>
      <c r="C607" s="136" t="str">
        <f>IF(STUDATA!E1217="","",STUDATA!E1217)</f>
        <v/>
      </c>
      <c r="D607" s="136" t="str">
        <f>IF(STUDATA!F1217="","",STUDATA!F1217)</f>
        <v/>
      </c>
      <c r="E607" s="136" t="str">
        <f>IF(STUDATA!G1217="","",STUDATA!G1217)</f>
        <v/>
      </c>
      <c r="F607" s="136" t="str">
        <f>IF(STUDATA!C1217="","",STUDATA!C1217)</f>
        <v/>
      </c>
      <c r="G607" s="137"/>
      <c r="H607" s="137"/>
      <c r="I607" s="137"/>
      <c r="J607" s="137"/>
      <c r="K607" s="137"/>
      <c r="L607" s="137"/>
      <c r="M607" s="137"/>
      <c r="N607" s="137"/>
      <c r="O607" s="137"/>
      <c r="P607" s="137"/>
      <c r="Q607" s="137"/>
      <c r="R607" s="137"/>
      <c r="S607" s="137"/>
      <c r="T607" s="61"/>
      <c r="U607" s="62"/>
      <c r="V607" s="63"/>
      <c r="W607" s="63"/>
      <c r="X607" s="63"/>
      <c r="Y607" s="63"/>
      <c r="Z607" s="63"/>
      <c r="AA607" s="63"/>
      <c r="AB607" s="63"/>
      <c r="AC607" s="63"/>
      <c r="AD607" s="137"/>
      <c r="AE607" s="137"/>
      <c r="AF607" s="137"/>
      <c r="AG607" s="137"/>
      <c r="AH607" s="137"/>
      <c r="AI607" s="168"/>
      <c r="AJ607" s="175"/>
      <c r="AK607" s="175"/>
      <c r="AL607" s="175"/>
      <c r="AM607" s="175"/>
      <c r="AN607" s="175"/>
      <c r="AO607" s="175"/>
      <c r="AP607" s="175"/>
    </row>
    <row r="608" spans="1:42" ht="15">
      <c r="A608" s="11" t="str">
        <f>IF(F608="","",F608&amp;"_"&amp;COUNTIF($F$9:F608,F608))</f>
        <v/>
      </c>
      <c r="B608" s="135" t="str">
        <f>IF(STUDATA!B1218="","",STUDATA!B1218)</f>
        <v/>
      </c>
      <c r="C608" s="136" t="str">
        <f>IF(STUDATA!E1218="","",STUDATA!E1218)</f>
        <v/>
      </c>
      <c r="D608" s="136" t="str">
        <f>IF(STUDATA!F1218="","",STUDATA!F1218)</f>
        <v/>
      </c>
      <c r="E608" s="136" t="str">
        <f>IF(STUDATA!G1218="","",STUDATA!G1218)</f>
        <v/>
      </c>
      <c r="F608" s="136" t="str">
        <f>IF(STUDATA!C1218="","",STUDATA!C1218)</f>
        <v/>
      </c>
      <c r="G608" s="137"/>
      <c r="H608" s="137"/>
      <c r="I608" s="137"/>
      <c r="J608" s="137"/>
      <c r="K608" s="137"/>
      <c r="L608" s="137"/>
      <c r="M608" s="137"/>
      <c r="N608" s="137"/>
      <c r="O608" s="137"/>
      <c r="P608" s="137"/>
      <c r="Q608" s="137"/>
      <c r="R608" s="137"/>
      <c r="S608" s="137"/>
      <c r="T608" s="61"/>
      <c r="U608" s="62"/>
      <c r="V608" s="63"/>
      <c r="W608" s="63"/>
      <c r="X608" s="63"/>
      <c r="Y608" s="63"/>
      <c r="Z608" s="63"/>
      <c r="AA608" s="63"/>
      <c r="AB608" s="63"/>
      <c r="AC608" s="63"/>
      <c r="AD608" s="137"/>
      <c r="AE608" s="137"/>
      <c r="AF608" s="137"/>
      <c r="AG608" s="137"/>
      <c r="AH608" s="137"/>
      <c r="AI608" s="168"/>
      <c r="AJ608" s="175"/>
      <c r="AK608" s="175"/>
      <c r="AL608" s="175"/>
      <c r="AM608" s="175"/>
      <c r="AN608" s="175"/>
      <c r="AO608" s="175"/>
      <c r="AP608" s="175"/>
    </row>
    <row r="609" spans="1:42" ht="15">
      <c r="A609" s="11" t="str">
        <f>IF(F609="","",F609&amp;"_"&amp;COUNTIF($F$9:F609,F609))</f>
        <v/>
      </c>
      <c r="B609" s="135" t="str">
        <f>IF(STUDATA!B1219="","",STUDATA!B1219)</f>
        <v/>
      </c>
      <c r="C609" s="136" t="str">
        <f>IF(STUDATA!E1219="","",STUDATA!E1219)</f>
        <v/>
      </c>
      <c r="D609" s="136" t="str">
        <f>IF(STUDATA!F1219="","",STUDATA!F1219)</f>
        <v/>
      </c>
      <c r="E609" s="136" t="str">
        <f>IF(STUDATA!G1219="","",STUDATA!G1219)</f>
        <v/>
      </c>
      <c r="F609" s="136" t="str">
        <f>IF(STUDATA!C1219="","",STUDATA!C1219)</f>
        <v/>
      </c>
      <c r="G609" s="137"/>
      <c r="H609" s="137"/>
      <c r="I609" s="137"/>
      <c r="J609" s="137"/>
      <c r="K609" s="137"/>
      <c r="L609" s="137"/>
      <c r="M609" s="137"/>
      <c r="N609" s="137"/>
      <c r="O609" s="137"/>
      <c r="P609" s="137"/>
      <c r="Q609" s="137"/>
      <c r="R609" s="137"/>
      <c r="S609" s="137"/>
      <c r="T609" s="61"/>
      <c r="U609" s="62"/>
      <c r="V609" s="63"/>
      <c r="W609" s="63"/>
      <c r="X609" s="63"/>
      <c r="Y609" s="63"/>
      <c r="Z609" s="63"/>
      <c r="AA609" s="63"/>
      <c r="AB609" s="63"/>
      <c r="AC609" s="63"/>
      <c r="AD609" s="137"/>
      <c r="AE609" s="137"/>
      <c r="AF609" s="137"/>
      <c r="AG609" s="137"/>
      <c r="AH609" s="137"/>
      <c r="AI609" s="168"/>
      <c r="AJ609" s="175"/>
      <c r="AK609" s="175"/>
      <c r="AL609" s="175"/>
      <c r="AM609" s="175"/>
      <c r="AN609" s="175"/>
      <c r="AO609" s="175"/>
      <c r="AP609" s="175"/>
    </row>
    <row r="610" spans="1:42" ht="15">
      <c r="A610" s="11" t="str">
        <f>IF(F610="","",F610&amp;"_"&amp;COUNTIF($F$9:F610,F610))</f>
        <v/>
      </c>
      <c r="B610" s="135" t="str">
        <f>IF(STUDATA!B1220="","",STUDATA!B1220)</f>
        <v/>
      </c>
      <c r="C610" s="136" t="str">
        <f>IF(STUDATA!E1220="","",STUDATA!E1220)</f>
        <v/>
      </c>
      <c r="D610" s="136" t="str">
        <f>IF(STUDATA!F1220="","",STUDATA!F1220)</f>
        <v/>
      </c>
      <c r="E610" s="136" t="str">
        <f>IF(STUDATA!G1220="","",STUDATA!G1220)</f>
        <v/>
      </c>
      <c r="F610" s="136" t="str">
        <f>IF(STUDATA!C1220="","",STUDATA!C1220)</f>
        <v/>
      </c>
      <c r="G610" s="137"/>
      <c r="H610" s="137"/>
      <c r="I610" s="137"/>
      <c r="J610" s="137"/>
      <c r="K610" s="137"/>
      <c r="L610" s="137"/>
      <c r="M610" s="137"/>
      <c r="N610" s="137"/>
      <c r="O610" s="137"/>
      <c r="P610" s="137"/>
      <c r="Q610" s="137"/>
      <c r="R610" s="137"/>
      <c r="S610" s="137"/>
      <c r="T610" s="61"/>
      <c r="U610" s="62"/>
      <c r="V610" s="63"/>
      <c r="W610" s="63"/>
      <c r="X610" s="63"/>
      <c r="Y610" s="63"/>
      <c r="Z610" s="63"/>
      <c r="AA610" s="63"/>
      <c r="AB610" s="63"/>
      <c r="AC610" s="63"/>
      <c r="AD610" s="137"/>
      <c r="AE610" s="137"/>
      <c r="AF610" s="137"/>
      <c r="AG610" s="137"/>
      <c r="AH610" s="137"/>
      <c r="AI610" s="168"/>
      <c r="AJ610" s="175"/>
      <c r="AK610" s="175"/>
      <c r="AL610" s="175"/>
      <c r="AM610" s="175"/>
      <c r="AN610" s="175"/>
      <c r="AO610" s="175"/>
      <c r="AP610" s="175"/>
    </row>
    <row r="611" spans="1:42" ht="15">
      <c r="A611" s="11" t="str">
        <f>IF(F611="","",F611&amp;"_"&amp;COUNTIF($F$9:F611,F611))</f>
        <v/>
      </c>
      <c r="B611" s="135" t="str">
        <f>IF(STUDATA!B1221="","",STUDATA!B1221)</f>
        <v/>
      </c>
      <c r="C611" s="136" t="str">
        <f>IF(STUDATA!E1221="","",STUDATA!E1221)</f>
        <v/>
      </c>
      <c r="D611" s="136" t="str">
        <f>IF(STUDATA!F1221="","",STUDATA!F1221)</f>
        <v/>
      </c>
      <c r="E611" s="136" t="str">
        <f>IF(STUDATA!G1221="","",STUDATA!G1221)</f>
        <v/>
      </c>
      <c r="F611" s="136" t="str">
        <f>IF(STUDATA!C1221="","",STUDATA!C1221)</f>
        <v/>
      </c>
      <c r="G611" s="137"/>
      <c r="H611" s="137"/>
      <c r="I611" s="137"/>
      <c r="J611" s="137"/>
      <c r="K611" s="137"/>
      <c r="L611" s="137"/>
      <c r="M611" s="137"/>
      <c r="N611" s="137"/>
      <c r="O611" s="137"/>
      <c r="P611" s="137"/>
      <c r="Q611" s="137"/>
      <c r="R611" s="137"/>
      <c r="S611" s="137"/>
      <c r="T611" s="61"/>
      <c r="U611" s="62"/>
      <c r="V611" s="63"/>
      <c r="W611" s="63"/>
      <c r="X611" s="63"/>
      <c r="Y611" s="63"/>
      <c r="Z611" s="63"/>
      <c r="AA611" s="63"/>
      <c r="AB611" s="63"/>
      <c r="AC611" s="63"/>
      <c r="AD611" s="137"/>
      <c r="AE611" s="137"/>
      <c r="AF611" s="137"/>
      <c r="AG611" s="137"/>
      <c r="AH611" s="137"/>
      <c r="AI611" s="168"/>
      <c r="AJ611" s="175"/>
      <c r="AK611" s="175"/>
      <c r="AL611" s="175"/>
      <c r="AM611" s="175"/>
      <c r="AN611" s="175"/>
      <c r="AO611" s="175"/>
      <c r="AP611" s="175"/>
    </row>
    <row r="612" spans="1:42" ht="15">
      <c r="A612" s="11" t="str">
        <f>IF(F612="","",F612&amp;"_"&amp;COUNTIF($F$9:F612,F612))</f>
        <v/>
      </c>
      <c r="B612" s="135" t="str">
        <f>IF(STUDATA!B1222="","",STUDATA!B1222)</f>
        <v/>
      </c>
      <c r="C612" s="136" t="str">
        <f>IF(STUDATA!E1222="","",STUDATA!E1222)</f>
        <v/>
      </c>
      <c r="D612" s="136" t="str">
        <f>IF(STUDATA!F1222="","",STUDATA!F1222)</f>
        <v/>
      </c>
      <c r="E612" s="136" t="str">
        <f>IF(STUDATA!G1222="","",STUDATA!G1222)</f>
        <v/>
      </c>
      <c r="F612" s="136" t="str">
        <f>IF(STUDATA!C1222="","",STUDATA!C1222)</f>
        <v/>
      </c>
      <c r="G612" s="137"/>
      <c r="H612" s="137"/>
      <c r="I612" s="137"/>
      <c r="J612" s="137"/>
      <c r="K612" s="137"/>
      <c r="L612" s="137"/>
      <c r="M612" s="137"/>
      <c r="N612" s="137"/>
      <c r="O612" s="137"/>
      <c r="P612" s="137"/>
      <c r="Q612" s="137"/>
      <c r="R612" s="137"/>
      <c r="S612" s="137"/>
      <c r="T612" s="61"/>
      <c r="U612" s="62"/>
      <c r="V612" s="63"/>
      <c r="W612" s="63"/>
      <c r="X612" s="63"/>
      <c r="Y612" s="63"/>
      <c r="Z612" s="63"/>
      <c r="AA612" s="63"/>
      <c r="AB612" s="63"/>
      <c r="AC612" s="63"/>
      <c r="AD612" s="137"/>
      <c r="AE612" s="137"/>
      <c r="AF612" s="137"/>
      <c r="AG612" s="137"/>
      <c r="AH612" s="137"/>
      <c r="AI612" s="168"/>
      <c r="AJ612" s="175"/>
      <c r="AK612" s="175"/>
      <c r="AL612" s="175"/>
      <c r="AM612" s="175"/>
      <c r="AN612" s="175"/>
      <c r="AO612" s="175"/>
      <c r="AP612" s="175"/>
    </row>
    <row r="613" spans="1:42" ht="15">
      <c r="A613" s="11" t="str">
        <f>IF(F613="","",F613&amp;"_"&amp;COUNTIF($F$9:F613,F613))</f>
        <v/>
      </c>
      <c r="B613" s="135" t="str">
        <f>IF(STUDATA!B1223="","",STUDATA!B1223)</f>
        <v/>
      </c>
      <c r="C613" s="136" t="str">
        <f>IF(STUDATA!E1223="","",STUDATA!E1223)</f>
        <v/>
      </c>
      <c r="D613" s="136" t="str">
        <f>IF(STUDATA!F1223="","",STUDATA!F1223)</f>
        <v/>
      </c>
      <c r="E613" s="136" t="str">
        <f>IF(STUDATA!G1223="","",STUDATA!G1223)</f>
        <v/>
      </c>
      <c r="F613" s="136" t="str">
        <f>IF(STUDATA!C1223="","",STUDATA!C1223)</f>
        <v/>
      </c>
      <c r="G613" s="137"/>
      <c r="H613" s="137"/>
      <c r="I613" s="137"/>
      <c r="J613" s="137"/>
      <c r="K613" s="137"/>
      <c r="L613" s="137"/>
      <c r="M613" s="137"/>
      <c r="N613" s="137"/>
      <c r="O613" s="137"/>
      <c r="P613" s="137"/>
      <c r="Q613" s="137"/>
      <c r="R613" s="137"/>
      <c r="S613" s="137"/>
      <c r="T613" s="61"/>
      <c r="U613" s="62"/>
      <c r="V613" s="63"/>
      <c r="W613" s="63"/>
      <c r="X613" s="63"/>
      <c r="Y613" s="63"/>
      <c r="Z613" s="63"/>
      <c r="AA613" s="63"/>
      <c r="AB613" s="63"/>
      <c r="AC613" s="63"/>
      <c r="AD613" s="137"/>
      <c r="AE613" s="137"/>
      <c r="AF613" s="137"/>
      <c r="AG613" s="137"/>
      <c r="AH613" s="137"/>
      <c r="AI613" s="168"/>
      <c r="AJ613" s="175"/>
      <c r="AK613" s="175"/>
      <c r="AL613" s="175"/>
      <c r="AM613" s="175"/>
      <c r="AN613" s="175"/>
      <c r="AO613" s="175"/>
      <c r="AP613" s="175"/>
    </row>
    <row r="614" spans="1:42" ht="15">
      <c r="A614" s="11" t="str">
        <f>IF(F614="","",F614&amp;"_"&amp;COUNTIF($F$9:F614,F614))</f>
        <v/>
      </c>
      <c r="B614" s="135" t="str">
        <f>IF(STUDATA!B1224="","",STUDATA!B1224)</f>
        <v/>
      </c>
      <c r="C614" s="136" t="str">
        <f>IF(STUDATA!E1224="","",STUDATA!E1224)</f>
        <v/>
      </c>
      <c r="D614" s="136" t="str">
        <f>IF(STUDATA!F1224="","",STUDATA!F1224)</f>
        <v/>
      </c>
      <c r="E614" s="136" t="str">
        <f>IF(STUDATA!G1224="","",STUDATA!G1224)</f>
        <v/>
      </c>
      <c r="F614" s="136" t="str">
        <f>IF(STUDATA!C1224="","",STUDATA!C1224)</f>
        <v/>
      </c>
      <c r="G614" s="137"/>
      <c r="H614" s="137"/>
      <c r="I614" s="137"/>
      <c r="J614" s="137"/>
      <c r="K614" s="137"/>
      <c r="L614" s="137"/>
      <c r="M614" s="137"/>
      <c r="N614" s="137"/>
      <c r="O614" s="137"/>
      <c r="P614" s="137"/>
      <c r="Q614" s="137"/>
      <c r="R614" s="137"/>
      <c r="S614" s="137"/>
      <c r="T614" s="61"/>
      <c r="U614" s="62"/>
      <c r="V614" s="63"/>
      <c r="W614" s="63"/>
      <c r="X614" s="63"/>
      <c r="Y614" s="63"/>
      <c r="Z614" s="63"/>
      <c r="AA614" s="63"/>
      <c r="AB614" s="63"/>
      <c r="AC614" s="63"/>
      <c r="AD614" s="137"/>
      <c r="AE614" s="137"/>
      <c r="AF614" s="137"/>
      <c r="AG614" s="137"/>
      <c r="AH614" s="137"/>
      <c r="AI614" s="168"/>
      <c r="AJ614" s="175"/>
      <c r="AK614" s="175"/>
      <c r="AL614" s="175"/>
      <c r="AM614" s="175"/>
      <c r="AN614" s="175"/>
      <c r="AO614" s="175"/>
      <c r="AP614" s="175"/>
    </row>
    <row r="615" spans="1:42" ht="15">
      <c r="A615" s="11" t="str">
        <f>IF(F615="","",F615&amp;"_"&amp;COUNTIF($F$9:F615,F615))</f>
        <v/>
      </c>
      <c r="B615" s="135" t="str">
        <f>IF(STUDATA!B1225="","",STUDATA!B1225)</f>
        <v/>
      </c>
      <c r="C615" s="136" t="str">
        <f>IF(STUDATA!E1225="","",STUDATA!E1225)</f>
        <v/>
      </c>
      <c r="D615" s="136" t="str">
        <f>IF(STUDATA!F1225="","",STUDATA!F1225)</f>
        <v/>
      </c>
      <c r="E615" s="136" t="str">
        <f>IF(STUDATA!G1225="","",STUDATA!G1225)</f>
        <v/>
      </c>
      <c r="F615" s="136" t="str">
        <f>IF(STUDATA!C1225="","",STUDATA!C1225)</f>
        <v/>
      </c>
      <c r="G615" s="137"/>
      <c r="H615" s="137"/>
      <c r="I615" s="137"/>
      <c r="J615" s="137"/>
      <c r="K615" s="137"/>
      <c r="L615" s="137"/>
      <c r="M615" s="137"/>
      <c r="N615" s="137"/>
      <c r="O615" s="137"/>
      <c r="P615" s="137"/>
      <c r="Q615" s="137"/>
      <c r="R615" s="137"/>
      <c r="S615" s="137"/>
      <c r="T615" s="61"/>
      <c r="U615" s="62"/>
      <c r="V615" s="63"/>
      <c r="W615" s="63"/>
      <c r="X615" s="63"/>
      <c r="Y615" s="63"/>
      <c r="Z615" s="63"/>
      <c r="AA615" s="63"/>
      <c r="AB615" s="63"/>
      <c r="AC615" s="63"/>
      <c r="AD615" s="137"/>
      <c r="AE615" s="137"/>
      <c r="AF615" s="137"/>
      <c r="AG615" s="137"/>
      <c r="AH615" s="137"/>
      <c r="AI615" s="168"/>
      <c r="AJ615" s="175"/>
      <c r="AK615" s="175"/>
      <c r="AL615" s="175"/>
      <c r="AM615" s="175"/>
      <c r="AN615" s="175"/>
      <c r="AO615" s="175"/>
      <c r="AP615" s="175"/>
    </row>
    <row r="616" spans="1:42" ht="15">
      <c r="A616" s="11" t="str">
        <f>IF(F616="","",F616&amp;"_"&amp;COUNTIF($F$9:F616,F616))</f>
        <v/>
      </c>
      <c r="B616" s="135" t="str">
        <f>IF(STUDATA!B1226="","",STUDATA!B1226)</f>
        <v/>
      </c>
      <c r="C616" s="136" t="str">
        <f>IF(STUDATA!E1226="","",STUDATA!E1226)</f>
        <v/>
      </c>
      <c r="D616" s="136" t="str">
        <f>IF(STUDATA!F1226="","",STUDATA!F1226)</f>
        <v/>
      </c>
      <c r="E616" s="136" t="str">
        <f>IF(STUDATA!G1226="","",STUDATA!G1226)</f>
        <v/>
      </c>
      <c r="F616" s="136" t="str">
        <f>IF(STUDATA!C1226="","",STUDATA!C1226)</f>
        <v/>
      </c>
      <c r="G616" s="137"/>
      <c r="H616" s="137"/>
      <c r="I616" s="137"/>
      <c r="J616" s="137"/>
      <c r="K616" s="137"/>
      <c r="L616" s="137"/>
      <c r="M616" s="137"/>
      <c r="N616" s="137"/>
      <c r="O616" s="137"/>
      <c r="P616" s="137"/>
      <c r="Q616" s="137"/>
      <c r="R616" s="137"/>
      <c r="S616" s="137"/>
      <c r="T616" s="61"/>
      <c r="U616" s="62"/>
      <c r="V616" s="63"/>
      <c r="W616" s="63"/>
      <c r="X616" s="63"/>
      <c r="Y616" s="63"/>
      <c r="Z616" s="63"/>
      <c r="AA616" s="63"/>
      <c r="AB616" s="63"/>
      <c r="AC616" s="63"/>
      <c r="AD616" s="137"/>
      <c r="AE616" s="137"/>
      <c r="AF616" s="137"/>
      <c r="AG616" s="137"/>
      <c r="AH616" s="137"/>
      <c r="AI616" s="168"/>
      <c r="AJ616" s="175"/>
      <c r="AK616" s="175"/>
      <c r="AL616" s="175"/>
      <c r="AM616" s="175"/>
      <c r="AN616" s="175"/>
      <c r="AO616" s="175"/>
      <c r="AP616" s="175"/>
    </row>
    <row r="617" spans="1:42" ht="15">
      <c r="A617" s="11" t="str">
        <f>IF(F617="","",F617&amp;"_"&amp;COUNTIF($F$9:F617,F617))</f>
        <v/>
      </c>
      <c r="B617" s="135" t="str">
        <f>IF(STUDATA!B1227="","",STUDATA!B1227)</f>
        <v/>
      </c>
      <c r="C617" s="136" t="str">
        <f>IF(STUDATA!E1227="","",STUDATA!E1227)</f>
        <v/>
      </c>
      <c r="D617" s="136" t="str">
        <f>IF(STUDATA!F1227="","",STUDATA!F1227)</f>
        <v/>
      </c>
      <c r="E617" s="136" t="str">
        <f>IF(STUDATA!G1227="","",STUDATA!G1227)</f>
        <v/>
      </c>
      <c r="F617" s="136" t="str">
        <f>IF(STUDATA!C1227="","",STUDATA!C1227)</f>
        <v/>
      </c>
      <c r="G617" s="137"/>
      <c r="H617" s="137"/>
      <c r="I617" s="137"/>
      <c r="J617" s="137"/>
      <c r="K617" s="137"/>
      <c r="L617" s="137"/>
      <c r="M617" s="137"/>
      <c r="N617" s="137"/>
      <c r="O617" s="137"/>
      <c r="P617" s="137"/>
      <c r="Q617" s="137"/>
      <c r="R617" s="137"/>
      <c r="S617" s="137"/>
      <c r="T617" s="61"/>
      <c r="U617" s="62"/>
      <c r="V617" s="63"/>
      <c r="W617" s="63"/>
      <c r="X617" s="63"/>
      <c r="Y617" s="63"/>
      <c r="Z617" s="63"/>
      <c r="AA617" s="63"/>
      <c r="AB617" s="63"/>
      <c r="AC617" s="63"/>
      <c r="AD617" s="137"/>
      <c r="AE617" s="137"/>
      <c r="AF617" s="137"/>
      <c r="AG617" s="137"/>
      <c r="AH617" s="137"/>
      <c r="AI617" s="168"/>
      <c r="AJ617" s="175"/>
      <c r="AK617" s="175"/>
      <c r="AL617" s="175"/>
      <c r="AM617" s="175"/>
      <c r="AN617" s="175"/>
      <c r="AO617" s="175"/>
      <c r="AP617" s="175"/>
    </row>
    <row r="618" spans="1:42" ht="15">
      <c r="A618" s="11" t="str">
        <f>IF(F618="","",F618&amp;"_"&amp;COUNTIF($F$9:F618,F618))</f>
        <v/>
      </c>
      <c r="B618" s="135" t="str">
        <f>IF(STUDATA!B1228="","",STUDATA!B1228)</f>
        <v/>
      </c>
      <c r="C618" s="136" t="str">
        <f>IF(STUDATA!E1228="","",STUDATA!E1228)</f>
        <v/>
      </c>
      <c r="D618" s="136" t="str">
        <f>IF(STUDATA!F1228="","",STUDATA!F1228)</f>
        <v/>
      </c>
      <c r="E618" s="136" t="str">
        <f>IF(STUDATA!G1228="","",STUDATA!G1228)</f>
        <v/>
      </c>
      <c r="F618" s="136" t="str">
        <f>IF(STUDATA!C1228="","",STUDATA!C1228)</f>
        <v/>
      </c>
      <c r="G618" s="137"/>
      <c r="H618" s="137"/>
      <c r="I618" s="137"/>
      <c r="J618" s="137"/>
      <c r="K618" s="137"/>
      <c r="L618" s="137"/>
      <c r="M618" s="137"/>
      <c r="N618" s="137"/>
      <c r="O618" s="137"/>
      <c r="P618" s="137"/>
      <c r="Q618" s="137"/>
      <c r="R618" s="137"/>
      <c r="S618" s="137"/>
      <c r="T618" s="61"/>
      <c r="U618" s="62"/>
      <c r="V618" s="63"/>
      <c r="W618" s="63"/>
      <c r="X618" s="63"/>
      <c r="Y618" s="63"/>
      <c r="Z618" s="63"/>
      <c r="AA618" s="63"/>
      <c r="AB618" s="63"/>
      <c r="AC618" s="63"/>
      <c r="AD618" s="137"/>
      <c r="AE618" s="137"/>
      <c r="AF618" s="137"/>
      <c r="AG618" s="137"/>
      <c r="AH618" s="137"/>
      <c r="AI618" s="168"/>
      <c r="AJ618" s="175"/>
      <c r="AK618" s="175"/>
      <c r="AL618" s="175"/>
      <c r="AM618" s="175"/>
      <c r="AN618" s="175"/>
      <c r="AO618" s="175"/>
      <c r="AP618" s="175"/>
    </row>
    <row r="619" spans="1:42" ht="15">
      <c r="A619" s="11" t="str">
        <f>IF(F619="","",F619&amp;"_"&amp;COUNTIF($F$9:F619,F619))</f>
        <v/>
      </c>
      <c r="B619" s="135" t="str">
        <f>IF(STUDATA!B1229="","",STUDATA!B1229)</f>
        <v/>
      </c>
      <c r="C619" s="136" t="str">
        <f>IF(STUDATA!E1229="","",STUDATA!E1229)</f>
        <v/>
      </c>
      <c r="D619" s="136" t="str">
        <f>IF(STUDATA!F1229="","",STUDATA!F1229)</f>
        <v/>
      </c>
      <c r="E619" s="136" t="str">
        <f>IF(STUDATA!G1229="","",STUDATA!G1229)</f>
        <v/>
      </c>
      <c r="F619" s="136" t="str">
        <f>IF(STUDATA!C1229="","",STUDATA!C1229)</f>
        <v/>
      </c>
      <c r="G619" s="137"/>
      <c r="H619" s="137"/>
      <c r="I619" s="137"/>
      <c r="J619" s="137"/>
      <c r="K619" s="137"/>
      <c r="L619" s="137"/>
      <c r="M619" s="137"/>
      <c r="N619" s="137"/>
      <c r="O619" s="137"/>
      <c r="P619" s="137"/>
      <c r="Q619" s="137"/>
      <c r="R619" s="137"/>
      <c r="S619" s="137"/>
      <c r="T619" s="61"/>
      <c r="U619" s="62"/>
      <c r="V619" s="63"/>
      <c r="W619" s="63"/>
      <c r="X619" s="63"/>
      <c r="Y619" s="63"/>
      <c r="Z619" s="63"/>
      <c r="AA619" s="63"/>
      <c r="AB619" s="63"/>
      <c r="AC619" s="63"/>
      <c r="AD619" s="137"/>
      <c r="AE619" s="137"/>
      <c r="AF619" s="137"/>
      <c r="AG619" s="137"/>
      <c r="AH619" s="137"/>
      <c r="AI619" s="168"/>
      <c r="AJ619" s="175"/>
      <c r="AK619" s="175"/>
      <c r="AL619" s="175"/>
      <c r="AM619" s="175"/>
      <c r="AN619" s="175"/>
      <c r="AO619" s="175"/>
      <c r="AP619" s="175"/>
    </row>
    <row r="620" spans="1:42" ht="15">
      <c r="A620" s="11" t="str">
        <f>IF(F620="","",F620&amp;"_"&amp;COUNTIF($F$9:F620,F620))</f>
        <v/>
      </c>
      <c r="B620" s="135" t="str">
        <f>IF(STUDATA!B1230="","",STUDATA!B1230)</f>
        <v/>
      </c>
      <c r="C620" s="136" t="str">
        <f>IF(STUDATA!E1230="","",STUDATA!E1230)</f>
        <v/>
      </c>
      <c r="D620" s="136" t="str">
        <f>IF(STUDATA!F1230="","",STUDATA!F1230)</f>
        <v/>
      </c>
      <c r="E620" s="136" t="str">
        <f>IF(STUDATA!G1230="","",STUDATA!G1230)</f>
        <v/>
      </c>
      <c r="F620" s="136" t="str">
        <f>IF(STUDATA!C1230="","",STUDATA!C1230)</f>
        <v/>
      </c>
      <c r="G620" s="137"/>
      <c r="H620" s="137"/>
      <c r="I620" s="137"/>
      <c r="J620" s="137"/>
      <c r="K620" s="137"/>
      <c r="L620" s="137"/>
      <c r="M620" s="137"/>
      <c r="N620" s="137"/>
      <c r="O620" s="137"/>
      <c r="P620" s="137"/>
      <c r="Q620" s="137"/>
      <c r="R620" s="137"/>
      <c r="S620" s="137"/>
      <c r="T620" s="61"/>
      <c r="U620" s="62"/>
      <c r="V620" s="63"/>
      <c r="W620" s="63"/>
      <c r="X620" s="63"/>
      <c r="Y620" s="63"/>
      <c r="Z620" s="63"/>
      <c r="AA620" s="63"/>
      <c r="AB620" s="63"/>
      <c r="AC620" s="63"/>
      <c r="AD620" s="137"/>
      <c r="AE620" s="137"/>
      <c r="AF620" s="137"/>
      <c r="AG620" s="137"/>
      <c r="AH620" s="137"/>
      <c r="AI620" s="168"/>
      <c r="AJ620" s="175"/>
      <c r="AK620" s="175"/>
      <c r="AL620" s="175"/>
      <c r="AM620" s="175"/>
      <c r="AN620" s="175"/>
      <c r="AO620" s="175"/>
      <c r="AP620" s="175"/>
    </row>
    <row r="621" spans="1:42" ht="15">
      <c r="A621" s="11" t="str">
        <f>IF(F621="","",F621&amp;"_"&amp;COUNTIF($F$9:F621,F621))</f>
        <v/>
      </c>
      <c r="B621" s="135" t="str">
        <f>IF(STUDATA!B1231="","",STUDATA!B1231)</f>
        <v/>
      </c>
      <c r="C621" s="136" t="str">
        <f>IF(STUDATA!E1231="","",STUDATA!E1231)</f>
        <v/>
      </c>
      <c r="D621" s="136" t="str">
        <f>IF(STUDATA!F1231="","",STUDATA!F1231)</f>
        <v/>
      </c>
      <c r="E621" s="136" t="str">
        <f>IF(STUDATA!G1231="","",STUDATA!G1231)</f>
        <v/>
      </c>
      <c r="F621" s="136" t="str">
        <f>IF(STUDATA!C1231="","",STUDATA!C1231)</f>
        <v/>
      </c>
      <c r="G621" s="137"/>
      <c r="H621" s="137"/>
      <c r="I621" s="137"/>
      <c r="J621" s="137"/>
      <c r="K621" s="137"/>
      <c r="L621" s="137"/>
      <c r="M621" s="137"/>
      <c r="N621" s="137"/>
      <c r="O621" s="137"/>
      <c r="P621" s="137"/>
      <c r="Q621" s="137"/>
      <c r="R621" s="137"/>
      <c r="S621" s="137"/>
      <c r="T621" s="61"/>
      <c r="U621" s="62"/>
      <c r="V621" s="63"/>
      <c r="W621" s="63"/>
      <c r="X621" s="63"/>
      <c r="Y621" s="63"/>
      <c r="Z621" s="63"/>
      <c r="AA621" s="63"/>
      <c r="AB621" s="63"/>
      <c r="AC621" s="63"/>
      <c r="AD621" s="137"/>
      <c r="AE621" s="137"/>
      <c r="AF621" s="137"/>
      <c r="AG621" s="137"/>
      <c r="AH621" s="137"/>
      <c r="AI621" s="168"/>
      <c r="AJ621" s="175"/>
      <c r="AK621" s="175"/>
      <c r="AL621" s="175"/>
      <c r="AM621" s="175"/>
      <c r="AN621" s="175"/>
      <c r="AO621" s="175"/>
      <c r="AP621" s="175"/>
    </row>
    <row r="622" spans="1:42" ht="15">
      <c r="A622" s="11" t="str">
        <f>IF(F622="","",F622&amp;"_"&amp;COUNTIF($F$9:F622,F622))</f>
        <v/>
      </c>
      <c r="B622" s="135" t="str">
        <f>IF(STUDATA!B1232="","",STUDATA!B1232)</f>
        <v/>
      </c>
      <c r="C622" s="136" t="str">
        <f>IF(STUDATA!E1232="","",STUDATA!E1232)</f>
        <v/>
      </c>
      <c r="D622" s="136" t="str">
        <f>IF(STUDATA!F1232="","",STUDATA!F1232)</f>
        <v/>
      </c>
      <c r="E622" s="136" t="str">
        <f>IF(STUDATA!G1232="","",STUDATA!G1232)</f>
        <v/>
      </c>
      <c r="F622" s="136" t="str">
        <f>IF(STUDATA!C1232="","",STUDATA!C1232)</f>
        <v/>
      </c>
      <c r="G622" s="137"/>
      <c r="H622" s="137"/>
      <c r="I622" s="137"/>
      <c r="J622" s="137"/>
      <c r="K622" s="137"/>
      <c r="L622" s="137"/>
      <c r="M622" s="137"/>
      <c r="N622" s="137"/>
      <c r="O622" s="137"/>
      <c r="P622" s="137"/>
      <c r="Q622" s="137"/>
      <c r="R622" s="137"/>
      <c r="S622" s="137"/>
      <c r="T622" s="61"/>
      <c r="U622" s="62"/>
      <c r="V622" s="63"/>
      <c r="W622" s="63"/>
      <c r="X622" s="63"/>
      <c r="Y622" s="63"/>
      <c r="Z622" s="63"/>
      <c r="AA622" s="63"/>
      <c r="AB622" s="63"/>
      <c r="AC622" s="63"/>
      <c r="AD622" s="137"/>
      <c r="AE622" s="137"/>
      <c r="AF622" s="137"/>
      <c r="AG622" s="137"/>
      <c r="AH622" s="137"/>
      <c r="AI622" s="168"/>
      <c r="AJ622" s="175"/>
      <c r="AK622" s="175"/>
      <c r="AL622" s="175"/>
      <c r="AM622" s="175"/>
      <c r="AN622" s="175"/>
      <c r="AO622" s="175"/>
      <c r="AP622" s="175"/>
    </row>
    <row r="623" spans="1:42" ht="15">
      <c r="A623" s="11" t="str">
        <f>IF(F623="","",F623&amp;"_"&amp;COUNTIF($F$9:F623,F623))</f>
        <v/>
      </c>
      <c r="B623" s="135" t="str">
        <f>IF(STUDATA!B1233="","",STUDATA!B1233)</f>
        <v/>
      </c>
      <c r="C623" s="136" t="str">
        <f>IF(STUDATA!E1233="","",STUDATA!E1233)</f>
        <v/>
      </c>
      <c r="D623" s="136" t="str">
        <f>IF(STUDATA!F1233="","",STUDATA!F1233)</f>
        <v/>
      </c>
      <c r="E623" s="136" t="str">
        <f>IF(STUDATA!G1233="","",STUDATA!G1233)</f>
        <v/>
      </c>
      <c r="F623" s="136" t="str">
        <f>IF(STUDATA!C1233="","",STUDATA!C1233)</f>
        <v/>
      </c>
      <c r="G623" s="137"/>
      <c r="H623" s="137"/>
      <c r="I623" s="137"/>
      <c r="J623" s="137"/>
      <c r="K623" s="137"/>
      <c r="L623" s="137"/>
      <c r="M623" s="137"/>
      <c r="N623" s="137"/>
      <c r="O623" s="137"/>
      <c r="P623" s="137"/>
      <c r="Q623" s="137"/>
      <c r="R623" s="137"/>
      <c r="S623" s="137"/>
      <c r="T623" s="61"/>
      <c r="U623" s="62"/>
      <c r="V623" s="63"/>
      <c r="W623" s="63"/>
      <c r="X623" s="63"/>
      <c r="Y623" s="63"/>
      <c r="Z623" s="63"/>
      <c r="AA623" s="63"/>
      <c r="AB623" s="63"/>
      <c r="AC623" s="63"/>
      <c r="AD623" s="137"/>
      <c r="AE623" s="137"/>
      <c r="AF623" s="137"/>
      <c r="AG623" s="137"/>
      <c r="AH623" s="137"/>
      <c r="AI623" s="168"/>
      <c r="AJ623" s="175"/>
      <c r="AK623" s="175"/>
      <c r="AL623" s="175"/>
      <c r="AM623" s="175"/>
      <c r="AN623" s="175"/>
      <c r="AO623" s="175"/>
      <c r="AP623" s="175"/>
    </row>
    <row r="624" spans="1:42" ht="15">
      <c r="A624" s="11" t="str">
        <f>IF(F624="","",F624&amp;"_"&amp;COUNTIF($F$9:F624,F624))</f>
        <v/>
      </c>
      <c r="B624" s="135" t="str">
        <f>IF(STUDATA!B1234="","",STUDATA!B1234)</f>
        <v/>
      </c>
      <c r="C624" s="136" t="str">
        <f>IF(STUDATA!E1234="","",STUDATA!E1234)</f>
        <v/>
      </c>
      <c r="D624" s="136" t="str">
        <f>IF(STUDATA!F1234="","",STUDATA!F1234)</f>
        <v/>
      </c>
      <c r="E624" s="136" t="str">
        <f>IF(STUDATA!G1234="","",STUDATA!G1234)</f>
        <v/>
      </c>
      <c r="F624" s="136" t="str">
        <f>IF(STUDATA!C1234="","",STUDATA!C1234)</f>
        <v/>
      </c>
      <c r="G624" s="137"/>
      <c r="H624" s="137"/>
      <c r="I624" s="137"/>
      <c r="J624" s="137"/>
      <c r="K624" s="137"/>
      <c r="L624" s="137"/>
      <c r="M624" s="137"/>
      <c r="N624" s="137"/>
      <c r="O624" s="137"/>
      <c r="P624" s="137"/>
      <c r="Q624" s="137"/>
      <c r="R624" s="137"/>
      <c r="S624" s="137"/>
      <c r="T624" s="61"/>
      <c r="U624" s="62"/>
      <c r="V624" s="63"/>
      <c r="W624" s="63"/>
      <c r="X624" s="63"/>
      <c r="Y624" s="63"/>
      <c r="Z624" s="63"/>
      <c r="AA624" s="63"/>
      <c r="AB624" s="63"/>
      <c r="AC624" s="63"/>
      <c r="AD624" s="137"/>
      <c r="AE624" s="137"/>
      <c r="AF624" s="137"/>
      <c r="AG624" s="137"/>
      <c r="AH624" s="137"/>
      <c r="AI624" s="168"/>
      <c r="AJ624" s="175"/>
      <c r="AK624" s="175"/>
      <c r="AL624" s="175"/>
      <c r="AM624" s="175"/>
      <c r="AN624" s="175"/>
      <c r="AO624" s="175"/>
      <c r="AP624" s="175"/>
    </row>
    <row r="625" spans="1:42" ht="15">
      <c r="A625" s="11" t="str">
        <f>IF(F625="","",F625&amp;"_"&amp;COUNTIF($F$9:F625,F625))</f>
        <v/>
      </c>
      <c r="B625" s="135" t="str">
        <f>IF(STUDATA!B1235="","",STUDATA!B1235)</f>
        <v/>
      </c>
      <c r="C625" s="136" t="str">
        <f>IF(STUDATA!E1235="","",STUDATA!E1235)</f>
        <v/>
      </c>
      <c r="D625" s="136" t="str">
        <f>IF(STUDATA!F1235="","",STUDATA!F1235)</f>
        <v/>
      </c>
      <c r="E625" s="136" t="str">
        <f>IF(STUDATA!G1235="","",STUDATA!G1235)</f>
        <v/>
      </c>
      <c r="F625" s="136" t="str">
        <f>IF(STUDATA!C1235="","",STUDATA!C1235)</f>
        <v/>
      </c>
      <c r="G625" s="137"/>
      <c r="H625" s="137"/>
      <c r="I625" s="137"/>
      <c r="J625" s="137"/>
      <c r="K625" s="137"/>
      <c r="L625" s="137"/>
      <c r="M625" s="137"/>
      <c r="N625" s="137"/>
      <c r="O625" s="137"/>
      <c r="P625" s="137"/>
      <c r="Q625" s="137"/>
      <c r="R625" s="137"/>
      <c r="S625" s="137"/>
      <c r="T625" s="61"/>
      <c r="U625" s="62"/>
      <c r="V625" s="63"/>
      <c r="W625" s="63"/>
      <c r="X625" s="63"/>
      <c r="Y625" s="63"/>
      <c r="Z625" s="63"/>
      <c r="AA625" s="63"/>
      <c r="AB625" s="63"/>
      <c r="AC625" s="63"/>
      <c r="AD625" s="137"/>
      <c r="AE625" s="137"/>
      <c r="AF625" s="137"/>
      <c r="AG625" s="137"/>
      <c r="AH625" s="137"/>
      <c r="AI625" s="168"/>
      <c r="AJ625" s="175"/>
      <c r="AK625" s="175"/>
      <c r="AL625" s="175"/>
      <c r="AM625" s="175"/>
      <c r="AN625" s="175"/>
      <c r="AO625" s="175"/>
      <c r="AP625" s="175"/>
    </row>
    <row r="626" spans="1:42" ht="15">
      <c r="A626" s="11" t="str">
        <f>IF(F626="","",F626&amp;"_"&amp;COUNTIF($F$9:F626,F626))</f>
        <v/>
      </c>
      <c r="B626" s="135" t="str">
        <f>IF(STUDATA!B1236="","",STUDATA!B1236)</f>
        <v/>
      </c>
      <c r="C626" s="136" t="str">
        <f>IF(STUDATA!E1236="","",STUDATA!E1236)</f>
        <v/>
      </c>
      <c r="D626" s="136" t="str">
        <f>IF(STUDATA!F1236="","",STUDATA!F1236)</f>
        <v/>
      </c>
      <c r="E626" s="136" t="str">
        <f>IF(STUDATA!G1236="","",STUDATA!G1236)</f>
        <v/>
      </c>
      <c r="F626" s="136" t="str">
        <f>IF(STUDATA!C1236="","",STUDATA!C1236)</f>
        <v/>
      </c>
      <c r="G626" s="137"/>
      <c r="H626" s="137"/>
      <c r="I626" s="137"/>
      <c r="J626" s="137"/>
      <c r="K626" s="137"/>
      <c r="L626" s="137"/>
      <c r="M626" s="137"/>
      <c r="N626" s="137"/>
      <c r="O626" s="137"/>
      <c r="P626" s="137"/>
      <c r="Q626" s="137"/>
      <c r="R626" s="137"/>
      <c r="S626" s="137"/>
      <c r="T626" s="61"/>
      <c r="U626" s="62"/>
      <c r="V626" s="63"/>
      <c r="W626" s="63"/>
      <c r="X626" s="63"/>
      <c r="Y626" s="63"/>
      <c r="Z626" s="63"/>
      <c r="AA626" s="63"/>
      <c r="AB626" s="63"/>
      <c r="AC626" s="63"/>
      <c r="AD626" s="137"/>
      <c r="AE626" s="137"/>
      <c r="AF626" s="137"/>
      <c r="AG626" s="137"/>
      <c r="AH626" s="137"/>
      <c r="AI626" s="168"/>
      <c r="AJ626" s="175"/>
      <c r="AK626" s="175"/>
      <c r="AL626" s="175"/>
      <c r="AM626" s="175"/>
      <c r="AN626" s="175"/>
      <c r="AO626" s="175"/>
      <c r="AP626" s="175"/>
    </row>
    <row r="627" spans="1:42" ht="15">
      <c r="A627" s="11" t="str">
        <f>IF(F627="","",F627&amp;"_"&amp;COUNTIF($F$9:F627,F627))</f>
        <v/>
      </c>
      <c r="B627" s="135" t="str">
        <f>IF(STUDATA!B1237="","",STUDATA!B1237)</f>
        <v/>
      </c>
      <c r="C627" s="136" t="str">
        <f>IF(STUDATA!E1237="","",STUDATA!E1237)</f>
        <v/>
      </c>
      <c r="D627" s="136" t="str">
        <f>IF(STUDATA!F1237="","",STUDATA!F1237)</f>
        <v/>
      </c>
      <c r="E627" s="136" t="str">
        <f>IF(STUDATA!G1237="","",STUDATA!G1237)</f>
        <v/>
      </c>
      <c r="F627" s="136" t="str">
        <f>IF(STUDATA!C1237="","",STUDATA!C1237)</f>
        <v/>
      </c>
      <c r="G627" s="137"/>
      <c r="H627" s="137"/>
      <c r="I627" s="137"/>
      <c r="J627" s="137"/>
      <c r="K627" s="137"/>
      <c r="L627" s="137"/>
      <c r="M627" s="137"/>
      <c r="N627" s="137"/>
      <c r="O627" s="137"/>
      <c r="P627" s="137"/>
      <c r="Q627" s="137"/>
      <c r="R627" s="137"/>
      <c r="S627" s="137"/>
      <c r="T627" s="61"/>
      <c r="U627" s="62"/>
      <c r="V627" s="63"/>
      <c r="W627" s="63"/>
      <c r="X627" s="63"/>
      <c r="Y627" s="63"/>
      <c r="Z627" s="63"/>
      <c r="AA627" s="63"/>
      <c r="AB627" s="63"/>
      <c r="AC627" s="63"/>
      <c r="AD627" s="137"/>
      <c r="AE627" s="137"/>
      <c r="AF627" s="137"/>
      <c r="AG627" s="137"/>
      <c r="AH627" s="137"/>
      <c r="AI627" s="168"/>
      <c r="AJ627" s="175"/>
      <c r="AK627" s="175"/>
      <c r="AL627" s="175"/>
      <c r="AM627" s="175"/>
      <c r="AN627" s="175"/>
      <c r="AO627" s="175"/>
      <c r="AP627" s="175"/>
    </row>
    <row r="628" spans="1:42" ht="15">
      <c r="A628" s="11" t="str">
        <f>IF(F628="","",F628&amp;"_"&amp;COUNTIF($F$9:F628,F628))</f>
        <v/>
      </c>
      <c r="B628" s="135" t="str">
        <f>IF(STUDATA!B1238="","",STUDATA!B1238)</f>
        <v/>
      </c>
      <c r="C628" s="136" t="str">
        <f>IF(STUDATA!E1238="","",STUDATA!E1238)</f>
        <v/>
      </c>
      <c r="D628" s="136" t="str">
        <f>IF(STUDATA!F1238="","",STUDATA!F1238)</f>
        <v/>
      </c>
      <c r="E628" s="136" t="str">
        <f>IF(STUDATA!G1238="","",STUDATA!G1238)</f>
        <v/>
      </c>
      <c r="F628" s="136" t="str">
        <f>IF(STUDATA!C1238="","",STUDATA!C1238)</f>
        <v/>
      </c>
      <c r="G628" s="137"/>
      <c r="H628" s="137"/>
      <c r="I628" s="137"/>
      <c r="J628" s="137"/>
      <c r="K628" s="137"/>
      <c r="L628" s="137"/>
      <c r="M628" s="137"/>
      <c r="N628" s="137"/>
      <c r="O628" s="137"/>
      <c r="P628" s="137"/>
      <c r="Q628" s="137"/>
      <c r="R628" s="137"/>
      <c r="S628" s="137"/>
      <c r="T628" s="61"/>
      <c r="U628" s="62"/>
      <c r="V628" s="63"/>
      <c r="W628" s="63"/>
      <c r="X628" s="63"/>
      <c r="Y628" s="63"/>
      <c r="Z628" s="63"/>
      <c r="AA628" s="63"/>
      <c r="AB628" s="63"/>
      <c r="AC628" s="63"/>
      <c r="AD628" s="137"/>
      <c r="AE628" s="137"/>
      <c r="AF628" s="137"/>
      <c r="AG628" s="137"/>
      <c r="AH628" s="137"/>
      <c r="AI628" s="168"/>
      <c r="AJ628" s="175"/>
      <c r="AK628" s="175"/>
      <c r="AL628" s="175"/>
      <c r="AM628" s="175"/>
      <c r="AN628" s="175"/>
      <c r="AO628" s="175"/>
      <c r="AP628" s="175"/>
    </row>
    <row r="629" spans="1:42" ht="15">
      <c r="A629" s="11" t="str">
        <f>IF(F629="","",F629&amp;"_"&amp;COUNTIF($F$9:F629,F629))</f>
        <v/>
      </c>
      <c r="B629" s="135" t="str">
        <f>IF(STUDATA!B1239="","",STUDATA!B1239)</f>
        <v/>
      </c>
      <c r="C629" s="136" t="str">
        <f>IF(STUDATA!E1239="","",STUDATA!E1239)</f>
        <v/>
      </c>
      <c r="D629" s="136" t="str">
        <f>IF(STUDATA!F1239="","",STUDATA!F1239)</f>
        <v/>
      </c>
      <c r="E629" s="136" t="str">
        <f>IF(STUDATA!G1239="","",STUDATA!G1239)</f>
        <v/>
      </c>
      <c r="F629" s="136" t="str">
        <f>IF(STUDATA!C1239="","",STUDATA!C1239)</f>
        <v/>
      </c>
      <c r="G629" s="137"/>
      <c r="H629" s="137"/>
      <c r="I629" s="137"/>
      <c r="J629" s="137"/>
      <c r="K629" s="137"/>
      <c r="L629" s="137"/>
      <c r="M629" s="137"/>
      <c r="N629" s="137"/>
      <c r="O629" s="137"/>
      <c r="P629" s="137"/>
      <c r="Q629" s="137"/>
      <c r="R629" s="137"/>
      <c r="S629" s="137"/>
      <c r="T629" s="61"/>
      <c r="U629" s="62"/>
      <c r="V629" s="63"/>
      <c r="W629" s="63"/>
      <c r="X629" s="63"/>
      <c r="Y629" s="63"/>
      <c r="Z629" s="63"/>
      <c r="AA629" s="63"/>
      <c r="AB629" s="63"/>
      <c r="AC629" s="63"/>
      <c r="AD629" s="137"/>
      <c r="AE629" s="137"/>
      <c r="AF629" s="137"/>
      <c r="AG629" s="137"/>
      <c r="AH629" s="137"/>
      <c r="AI629" s="168"/>
      <c r="AJ629" s="175"/>
      <c r="AK629" s="175"/>
      <c r="AL629" s="175"/>
      <c r="AM629" s="175"/>
      <c r="AN629" s="175"/>
      <c r="AO629" s="175"/>
      <c r="AP629" s="175"/>
    </row>
    <row r="630" spans="1:42" ht="15">
      <c r="A630" s="11" t="str">
        <f>IF(F630="","",F630&amp;"_"&amp;COUNTIF($F$9:F630,F630))</f>
        <v/>
      </c>
      <c r="B630" s="135" t="str">
        <f>IF(STUDATA!B1240="","",STUDATA!B1240)</f>
        <v/>
      </c>
      <c r="C630" s="136" t="str">
        <f>IF(STUDATA!E1240="","",STUDATA!E1240)</f>
        <v/>
      </c>
      <c r="D630" s="136" t="str">
        <f>IF(STUDATA!F1240="","",STUDATA!F1240)</f>
        <v/>
      </c>
      <c r="E630" s="136" t="str">
        <f>IF(STUDATA!G1240="","",STUDATA!G1240)</f>
        <v/>
      </c>
      <c r="F630" s="136" t="str">
        <f>IF(STUDATA!C1240="","",STUDATA!C1240)</f>
        <v/>
      </c>
      <c r="G630" s="137"/>
      <c r="H630" s="137"/>
      <c r="I630" s="137"/>
      <c r="J630" s="137"/>
      <c r="K630" s="137"/>
      <c r="L630" s="137"/>
      <c r="M630" s="137"/>
      <c r="N630" s="137"/>
      <c r="O630" s="137"/>
      <c r="P630" s="137"/>
      <c r="Q630" s="137"/>
      <c r="R630" s="137"/>
      <c r="S630" s="137"/>
      <c r="T630" s="61"/>
      <c r="U630" s="62"/>
      <c r="V630" s="63"/>
      <c r="W630" s="63"/>
      <c r="X630" s="63"/>
      <c r="Y630" s="63"/>
      <c r="Z630" s="63"/>
      <c r="AA630" s="63"/>
      <c r="AB630" s="63"/>
      <c r="AC630" s="63"/>
      <c r="AD630" s="137"/>
      <c r="AE630" s="137"/>
      <c r="AF630" s="137"/>
      <c r="AG630" s="137"/>
      <c r="AH630" s="137"/>
      <c r="AI630" s="168"/>
      <c r="AJ630" s="175"/>
      <c r="AK630" s="175"/>
      <c r="AL630" s="175"/>
      <c r="AM630" s="175"/>
      <c r="AN630" s="175"/>
      <c r="AO630" s="175"/>
      <c r="AP630" s="175"/>
    </row>
    <row r="631" spans="1:42" ht="15">
      <c r="A631" s="11" t="str">
        <f>IF(F631="","",F631&amp;"_"&amp;COUNTIF($F$9:F631,F631))</f>
        <v/>
      </c>
      <c r="B631" s="135" t="str">
        <f>IF(STUDATA!B1241="","",STUDATA!B1241)</f>
        <v/>
      </c>
      <c r="C631" s="136" t="str">
        <f>IF(STUDATA!E1241="","",STUDATA!E1241)</f>
        <v/>
      </c>
      <c r="D631" s="136" t="str">
        <f>IF(STUDATA!F1241="","",STUDATA!F1241)</f>
        <v/>
      </c>
      <c r="E631" s="136" t="str">
        <f>IF(STUDATA!G1241="","",STUDATA!G1241)</f>
        <v/>
      </c>
      <c r="F631" s="136" t="str">
        <f>IF(STUDATA!C1241="","",STUDATA!C1241)</f>
        <v/>
      </c>
      <c r="G631" s="137"/>
      <c r="H631" s="137"/>
      <c r="I631" s="137"/>
      <c r="J631" s="137"/>
      <c r="K631" s="137"/>
      <c r="L631" s="137"/>
      <c r="M631" s="137"/>
      <c r="N631" s="137"/>
      <c r="O631" s="137"/>
      <c r="P631" s="137"/>
      <c r="Q631" s="137"/>
      <c r="R631" s="137"/>
      <c r="S631" s="137"/>
      <c r="T631" s="61"/>
      <c r="U631" s="62"/>
      <c r="V631" s="63"/>
      <c r="W631" s="63"/>
      <c r="X631" s="63"/>
      <c r="Y631" s="63"/>
      <c r="Z631" s="63"/>
      <c r="AA631" s="63"/>
      <c r="AB631" s="63"/>
      <c r="AC631" s="63"/>
      <c r="AD631" s="137"/>
      <c r="AE631" s="137"/>
      <c r="AF631" s="137"/>
      <c r="AG631" s="137"/>
      <c r="AH631" s="137"/>
      <c r="AI631" s="168"/>
      <c r="AJ631" s="175"/>
      <c r="AK631" s="175"/>
      <c r="AL631" s="175"/>
      <c r="AM631" s="175"/>
      <c r="AN631" s="175"/>
      <c r="AO631" s="175"/>
      <c r="AP631" s="175"/>
    </row>
    <row r="632" spans="1:42" ht="15">
      <c r="A632" s="11" t="str">
        <f>IF(F632="","",F632&amp;"_"&amp;COUNTIF($F$9:F632,F632))</f>
        <v/>
      </c>
      <c r="B632" s="135" t="str">
        <f>IF(STUDATA!B1242="","",STUDATA!B1242)</f>
        <v/>
      </c>
      <c r="C632" s="136" t="str">
        <f>IF(STUDATA!E1242="","",STUDATA!E1242)</f>
        <v/>
      </c>
      <c r="D632" s="136" t="str">
        <f>IF(STUDATA!F1242="","",STUDATA!F1242)</f>
        <v/>
      </c>
      <c r="E632" s="136" t="str">
        <f>IF(STUDATA!G1242="","",STUDATA!G1242)</f>
        <v/>
      </c>
      <c r="F632" s="136" t="str">
        <f>IF(STUDATA!C1242="","",STUDATA!C1242)</f>
        <v/>
      </c>
      <c r="G632" s="137"/>
      <c r="H632" s="137"/>
      <c r="I632" s="137"/>
      <c r="J632" s="137"/>
      <c r="K632" s="137"/>
      <c r="L632" s="137"/>
      <c r="M632" s="137"/>
      <c r="N632" s="137"/>
      <c r="O632" s="137"/>
      <c r="P632" s="137"/>
      <c r="Q632" s="137"/>
      <c r="R632" s="137"/>
      <c r="S632" s="137"/>
      <c r="T632" s="61"/>
      <c r="U632" s="62"/>
      <c r="V632" s="63"/>
      <c r="W632" s="63"/>
      <c r="X632" s="63"/>
      <c r="Y632" s="63"/>
      <c r="Z632" s="63"/>
      <c r="AA632" s="63"/>
      <c r="AB632" s="63"/>
      <c r="AC632" s="63"/>
      <c r="AD632" s="137"/>
      <c r="AE632" s="137"/>
      <c r="AF632" s="137"/>
      <c r="AG632" s="137"/>
      <c r="AH632" s="137"/>
      <c r="AI632" s="168"/>
      <c r="AJ632" s="175"/>
      <c r="AK632" s="175"/>
      <c r="AL632" s="175"/>
      <c r="AM632" s="175"/>
      <c r="AN632" s="175"/>
      <c r="AO632" s="175"/>
      <c r="AP632" s="175"/>
    </row>
    <row r="633" spans="1:42" ht="15">
      <c r="A633" s="11" t="str">
        <f>IF(F633="","",F633&amp;"_"&amp;COUNTIF($F$9:F633,F633))</f>
        <v/>
      </c>
      <c r="B633" s="135" t="str">
        <f>IF(STUDATA!B1243="","",STUDATA!B1243)</f>
        <v/>
      </c>
      <c r="C633" s="136" t="str">
        <f>IF(STUDATA!E1243="","",STUDATA!E1243)</f>
        <v/>
      </c>
      <c r="D633" s="136" t="str">
        <f>IF(STUDATA!F1243="","",STUDATA!F1243)</f>
        <v/>
      </c>
      <c r="E633" s="136" t="str">
        <f>IF(STUDATA!G1243="","",STUDATA!G1243)</f>
        <v/>
      </c>
      <c r="F633" s="136" t="str">
        <f>IF(STUDATA!C1243="","",STUDATA!C1243)</f>
        <v/>
      </c>
      <c r="G633" s="137"/>
      <c r="H633" s="137"/>
      <c r="I633" s="137"/>
      <c r="J633" s="137"/>
      <c r="K633" s="137"/>
      <c r="L633" s="137"/>
      <c r="M633" s="137"/>
      <c r="N633" s="137"/>
      <c r="O633" s="137"/>
      <c r="P633" s="137"/>
      <c r="Q633" s="137"/>
      <c r="R633" s="137"/>
      <c r="S633" s="137"/>
      <c r="T633" s="61"/>
      <c r="U633" s="62"/>
      <c r="V633" s="63"/>
      <c r="W633" s="63"/>
      <c r="X633" s="63"/>
      <c r="Y633" s="63"/>
      <c r="Z633" s="63"/>
      <c r="AA633" s="63"/>
      <c r="AB633" s="63"/>
      <c r="AC633" s="63"/>
      <c r="AD633" s="137"/>
      <c r="AE633" s="137"/>
      <c r="AF633" s="137"/>
      <c r="AG633" s="137"/>
      <c r="AH633" s="137"/>
      <c r="AI633" s="168"/>
      <c r="AJ633" s="175"/>
      <c r="AK633" s="175"/>
      <c r="AL633" s="175"/>
      <c r="AM633" s="175"/>
      <c r="AN633" s="175"/>
      <c r="AO633" s="175"/>
      <c r="AP633" s="175"/>
    </row>
    <row r="634" spans="1:42" ht="15">
      <c r="A634" s="11" t="str">
        <f>IF(F634="","",F634&amp;"_"&amp;COUNTIF($F$9:F634,F634))</f>
        <v/>
      </c>
      <c r="B634" s="135" t="str">
        <f>IF(STUDATA!B1244="","",STUDATA!B1244)</f>
        <v/>
      </c>
      <c r="C634" s="136" t="str">
        <f>IF(STUDATA!E1244="","",STUDATA!E1244)</f>
        <v/>
      </c>
      <c r="D634" s="136" t="str">
        <f>IF(STUDATA!F1244="","",STUDATA!F1244)</f>
        <v/>
      </c>
      <c r="E634" s="136" t="str">
        <f>IF(STUDATA!G1244="","",STUDATA!G1244)</f>
        <v/>
      </c>
      <c r="F634" s="136" t="str">
        <f>IF(STUDATA!C1244="","",STUDATA!C1244)</f>
        <v/>
      </c>
      <c r="G634" s="137"/>
      <c r="H634" s="137"/>
      <c r="I634" s="137"/>
      <c r="J634" s="137"/>
      <c r="K634" s="137"/>
      <c r="L634" s="137"/>
      <c r="M634" s="137"/>
      <c r="N634" s="137"/>
      <c r="O634" s="137"/>
      <c r="P634" s="137"/>
      <c r="Q634" s="137"/>
      <c r="R634" s="137"/>
      <c r="S634" s="137"/>
      <c r="T634" s="61"/>
      <c r="U634" s="62"/>
      <c r="V634" s="63"/>
      <c r="W634" s="63"/>
      <c r="X634" s="63"/>
      <c r="Y634" s="63"/>
      <c r="Z634" s="63"/>
      <c r="AA634" s="63"/>
      <c r="AB634" s="63"/>
      <c r="AC634" s="63"/>
      <c r="AD634" s="137"/>
      <c r="AE634" s="137"/>
      <c r="AF634" s="137"/>
      <c r="AG634" s="137"/>
      <c r="AH634" s="137"/>
      <c r="AI634" s="168"/>
      <c r="AJ634" s="175"/>
      <c r="AK634" s="175"/>
      <c r="AL634" s="175"/>
      <c r="AM634" s="175"/>
      <c r="AN634" s="175"/>
      <c r="AO634" s="175"/>
      <c r="AP634" s="175"/>
    </row>
    <row r="635" spans="1:42" ht="15">
      <c r="A635" s="11" t="str">
        <f>IF(F635="","",F635&amp;"_"&amp;COUNTIF($F$9:F635,F635))</f>
        <v/>
      </c>
      <c r="B635" s="135" t="str">
        <f>IF(STUDATA!B1245="","",STUDATA!B1245)</f>
        <v/>
      </c>
      <c r="C635" s="136" t="str">
        <f>IF(STUDATA!E1245="","",STUDATA!E1245)</f>
        <v/>
      </c>
      <c r="D635" s="136" t="str">
        <f>IF(STUDATA!F1245="","",STUDATA!F1245)</f>
        <v/>
      </c>
      <c r="E635" s="136" t="str">
        <f>IF(STUDATA!G1245="","",STUDATA!G1245)</f>
        <v/>
      </c>
      <c r="F635" s="136" t="str">
        <f>IF(STUDATA!C1245="","",STUDATA!C1245)</f>
        <v/>
      </c>
      <c r="G635" s="137"/>
      <c r="H635" s="137"/>
      <c r="I635" s="137"/>
      <c r="J635" s="137"/>
      <c r="K635" s="137"/>
      <c r="L635" s="137"/>
      <c r="M635" s="137"/>
      <c r="N635" s="137"/>
      <c r="O635" s="137"/>
      <c r="P635" s="137"/>
      <c r="Q635" s="137"/>
      <c r="R635" s="137"/>
      <c r="S635" s="137"/>
      <c r="T635" s="61"/>
      <c r="U635" s="62"/>
      <c r="V635" s="63"/>
      <c r="W635" s="63"/>
      <c r="X635" s="63"/>
      <c r="Y635" s="63"/>
      <c r="Z635" s="63"/>
      <c r="AA635" s="63"/>
      <c r="AB635" s="63"/>
      <c r="AC635" s="63"/>
      <c r="AD635" s="137"/>
      <c r="AE635" s="137"/>
      <c r="AF635" s="137"/>
      <c r="AG635" s="137"/>
      <c r="AH635" s="137"/>
      <c r="AI635" s="168"/>
      <c r="AJ635" s="175"/>
      <c r="AK635" s="175"/>
      <c r="AL635" s="175"/>
      <c r="AM635" s="175"/>
      <c r="AN635" s="175"/>
      <c r="AO635" s="175"/>
      <c r="AP635" s="175"/>
    </row>
    <row r="636" spans="1:42" ht="15">
      <c r="A636" s="11" t="str">
        <f>IF(F636="","",F636&amp;"_"&amp;COUNTIF($F$9:F636,F636))</f>
        <v/>
      </c>
      <c r="B636" s="135" t="str">
        <f>IF(STUDATA!B1246="","",STUDATA!B1246)</f>
        <v/>
      </c>
      <c r="C636" s="136" t="str">
        <f>IF(STUDATA!E1246="","",STUDATA!E1246)</f>
        <v/>
      </c>
      <c r="D636" s="136" t="str">
        <f>IF(STUDATA!F1246="","",STUDATA!F1246)</f>
        <v/>
      </c>
      <c r="E636" s="136" t="str">
        <f>IF(STUDATA!G1246="","",STUDATA!G1246)</f>
        <v/>
      </c>
      <c r="F636" s="136" t="str">
        <f>IF(STUDATA!C1246="","",STUDATA!C1246)</f>
        <v/>
      </c>
      <c r="G636" s="137"/>
      <c r="H636" s="137"/>
      <c r="I636" s="137"/>
      <c r="J636" s="137"/>
      <c r="K636" s="137"/>
      <c r="L636" s="137"/>
      <c r="M636" s="137"/>
      <c r="N636" s="137"/>
      <c r="O636" s="137"/>
      <c r="P636" s="137"/>
      <c r="Q636" s="137"/>
      <c r="R636" s="137"/>
      <c r="S636" s="137"/>
      <c r="T636" s="61"/>
      <c r="U636" s="62"/>
      <c r="V636" s="63"/>
      <c r="W636" s="63"/>
      <c r="X636" s="63"/>
      <c r="Y636" s="63"/>
      <c r="Z636" s="63"/>
      <c r="AA636" s="63"/>
      <c r="AB636" s="63"/>
      <c r="AC636" s="63"/>
      <c r="AD636" s="137"/>
      <c r="AE636" s="137"/>
      <c r="AF636" s="137"/>
      <c r="AG636" s="137"/>
      <c r="AH636" s="137"/>
      <c r="AI636" s="168"/>
      <c r="AJ636" s="175"/>
      <c r="AK636" s="175"/>
      <c r="AL636" s="175"/>
      <c r="AM636" s="175"/>
      <c r="AN636" s="175"/>
      <c r="AO636" s="175"/>
      <c r="AP636" s="175"/>
    </row>
    <row r="637" spans="1:42" ht="15">
      <c r="A637" s="11" t="str">
        <f>IF(F637="","",F637&amp;"_"&amp;COUNTIF($F$9:F637,F637))</f>
        <v/>
      </c>
      <c r="B637" s="135" t="str">
        <f>IF(STUDATA!B1247="","",STUDATA!B1247)</f>
        <v/>
      </c>
      <c r="C637" s="136" t="str">
        <f>IF(STUDATA!E1247="","",STUDATA!E1247)</f>
        <v/>
      </c>
      <c r="D637" s="136" t="str">
        <f>IF(STUDATA!F1247="","",STUDATA!F1247)</f>
        <v/>
      </c>
      <c r="E637" s="136" t="str">
        <f>IF(STUDATA!G1247="","",STUDATA!G1247)</f>
        <v/>
      </c>
      <c r="F637" s="136" t="str">
        <f>IF(STUDATA!C1247="","",STUDATA!C1247)</f>
        <v/>
      </c>
      <c r="G637" s="137"/>
      <c r="H637" s="137"/>
      <c r="I637" s="137"/>
      <c r="J637" s="137"/>
      <c r="K637" s="137"/>
      <c r="L637" s="137"/>
      <c r="M637" s="137"/>
      <c r="N637" s="137"/>
      <c r="O637" s="137"/>
      <c r="P637" s="137"/>
      <c r="Q637" s="137"/>
      <c r="R637" s="137"/>
      <c r="S637" s="137"/>
      <c r="T637" s="61"/>
      <c r="U637" s="62"/>
      <c r="V637" s="63"/>
      <c r="W637" s="63"/>
      <c r="X637" s="63"/>
      <c r="Y637" s="63"/>
      <c r="Z637" s="63"/>
      <c r="AA637" s="63"/>
      <c r="AB637" s="63"/>
      <c r="AC637" s="63"/>
      <c r="AD637" s="137"/>
      <c r="AE637" s="137"/>
      <c r="AF637" s="137"/>
      <c r="AG637" s="137"/>
      <c r="AH637" s="137"/>
      <c r="AI637" s="168"/>
      <c r="AJ637" s="175"/>
      <c r="AK637" s="175"/>
      <c r="AL637" s="175"/>
      <c r="AM637" s="175"/>
      <c r="AN637" s="175"/>
      <c r="AO637" s="175"/>
      <c r="AP637" s="175"/>
    </row>
    <row r="638" spans="1:42" ht="15">
      <c r="A638" s="11" t="str">
        <f>IF(F638="","",F638&amp;"_"&amp;COUNTIF($F$9:F638,F638))</f>
        <v/>
      </c>
      <c r="B638" s="135" t="str">
        <f>IF(STUDATA!B1248="","",STUDATA!B1248)</f>
        <v/>
      </c>
      <c r="C638" s="136" t="str">
        <f>IF(STUDATA!E1248="","",STUDATA!E1248)</f>
        <v/>
      </c>
      <c r="D638" s="136" t="str">
        <f>IF(STUDATA!F1248="","",STUDATA!F1248)</f>
        <v/>
      </c>
      <c r="E638" s="136" t="str">
        <f>IF(STUDATA!G1248="","",STUDATA!G1248)</f>
        <v/>
      </c>
      <c r="F638" s="136" t="str">
        <f>IF(STUDATA!C1248="","",STUDATA!C1248)</f>
        <v/>
      </c>
      <c r="G638" s="137"/>
      <c r="H638" s="137"/>
      <c r="I638" s="137"/>
      <c r="J638" s="137"/>
      <c r="K638" s="137"/>
      <c r="L638" s="137"/>
      <c r="M638" s="137"/>
      <c r="N638" s="137"/>
      <c r="O638" s="137"/>
      <c r="P638" s="137"/>
      <c r="Q638" s="137"/>
      <c r="R638" s="137"/>
      <c r="S638" s="137"/>
      <c r="T638" s="61"/>
      <c r="U638" s="62"/>
      <c r="V638" s="63"/>
      <c r="W638" s="63"/>
      <c r="X638" s="63"/>
      <c r="Y638" s="63"/>
      <c r="Z638" s="63"/>
      <c r="AA638" s="63"/>
      <c r="AB638" s="63"/>
      <c r="AC638" s="63"/>
      <c r="AD638" s="137"/>
      <c r="AE638" s="137"/>
      <c r="AF638" s="137"/>
      <c r="AG638" s="137"/>
      <c r="AH638" s="137"/>
      <c r="AI638" s="168"/>
      <c r="AJ638" s="175"/>
      <c r="AK638" s="175"/>
      <c r="AL638" s="175"/>
      <c r="AM638" s="175"/>
      <c r="AN638" s="175"/>
      <c r="AO638" s="175"/>
      <c r="AP638" s="175"/>
    </row>
    <row r="639" spans="1:42" ht="15">
      <c r="A639" s="11" t="str">
        <f>IF(F639="","",F639&amp;"_"&amp;COUNTIF($F$9:F639,F639))</f>
        <v/>
      </c>
      <c r="B639" s="135" t="str">
        <f>IF(STUDATA!B1249="","",STUDATA!B1249)</f>
        <v/>
      </c>
      <c r="C639" s="136" t="str">
        <f>IF(STUDATA!E1249="","",STUDATA!E1249)</f>
        <v/>
      </c>
      <c r="D639" s="136" t="str">
        <f>IF(STUDATA!F1249="","",STUDATA!F1249)</f>
        <v/>
      </c>
      <c r="E639" s="136" t="str">
        <f>IF(STUDATA!G1249="","",STUDATA!G1249)</f>
        <v/>
      </c>
      <c r="F639" s="136" t="str">
        <f>IF(STUDATA!C1249="","",STUDATA!C1249)</f>
        <v/>
      </c>
      <c r="G639" s="137"/>
      <c r="H639" s="137"/>
      <c r="I639" s="137"/>
      <c r="J639" s="137"/>
      <c r="K639" s="137"/>
      <c r="L639" s="137"/>
      <c r="M639" s="137"/>
      <c r="N639" s="137"/>
      <c r="O639" s="137"/>
      <c r="P639" s="137"/>
      <c r="Q639" s="137"/>
      <c r="R639" s="137"/>
      <c r="S639" s="137"/>
      <c r="T639" s="61"/>
      <c r="U639" s="62"/>
      <c r="V639" s="63"/>
      <c r="W639" s="63"/>
      <c r="X639" s="63"/>
      <c r="Y639" s="63"/>
      <c r="Z639" s="63"/>
      <c r="AA639" s="63"/>
      <c r="AB639" s="63"/>
      <c r="AC639" s="63"/>
      <c r="AD639" s="137"/>
      <c r="AE639" s="137"/>
      <c r="AF639" s="137"/>
      <c r="AG639" s="137"/>
      <c r="AH639" s="137"/>
      <c r="AI639" s="168"/>
      <c r="AJ639" s="175"/>
      <c r="AK639" s="175"/>
      <c r="AL639" s="175"/>
      <c r="AM639" s="175"/>
      <c r="AN639" s="175"/>
      <c r="AO639" s="175"/>
      <c r="AP639" s="175"/>
    </row>
    <row r="640" spans="1:42" ht="15">
      <c r="A640" s="11" t="str">
        <f>IF(F640="","",F640&amp;"_"&amp;COUNTIF($F$9:F640,F640))</f>
        <v/>
      </c>
      <c r="B640" s="135" t="str">
        <f>IF(STUDATA!B1250="","",STUDATA!B1250)</f>
        <v/>
      </c>
      <c r="C640" s="136" t="str">
        <f>IF(STUDATA!E1250="","",STUDATA!E1250)</f>
        <v/>
      </c>
      <c r="D640" s="136" t="str">
        <f>IF(STUDATA!F1250="","",STUDATA!F1250)</f>
        <v/>
      </c>
      <c r="E640" s="136" t="str">
        <f>IF(STUDATA!G1250="","",STUDATA!G1250)</f>
        <v/>
      </c>
      <c r="F640" s="136" t="str">
        <f>IF(STUDATA!C1250="","",STUDATA!C1250)</f>
        <v/>
      </c>
      <c r="G640" s="137"/>
      <c r="H640" s="137"/>
      <c r="I640" s="137"/>
      <c r="J640" s="137"/>
      <c r="K640" s="137"/>
      <c r="L640" s="137"/>
      <c r="M640" s="137"/>
      <c r="N640" s="137"/>
      <c r="O640" s="137"/>
      <c r="P640" s="137"/>
      <c r="Q640" s="137"/>
      <c r="R640" s="137"/>
      <c r="S640" s="137"/>
      <c r="T640" s="61"/>
      <c r="U640" s="62"/>
      <c r="V640" s="63"/>
      <c r="W640" s="63"/>
      <c r="X640" s="63"/>
      <c r="Y640" s="63"/>
      <c r="Z640" s="63"/>
      <c r="AA640" s="63"/>
      <c r="AB640" s="63"/>
      <c r="AC640" s="63"/>
      <c r="AD640" s="137"/>
      <c r="AE640" s="137"/>
      <c r="AF640" s="137"/>
      <c r="AG640" s="137"/>
      <c r="AH640" s="137"/>
      <c r="AI640" s="168"/>
      <c r="AJ640" s="175"/>
      <c r="AK640" s="175"/>
      <c r="AL640" s="175"/>
      <c r="AM640" s="175"/>
      <c r="AN640" s="175"/>
      <c r="AO640" s="175"/>
      <c r="AP640" s="175"/>
    </row>
    <row r="641" spans="1:42" ht="15">
      <c r="A641" s="11" t="str">
        <f>IF(F641="","",F641&amp;"_"&amp;COUNTIF($F$9:F641,F641))</f>
        <v/>
      </c>
      <c r="B641" s="135" t="str">
        <f>IF(STUDATA!B1251="","",STUDATA!B1251)</f>
        <v/>
      </c>
      <c r="C641" s="136" t="str">
        <f>IF(STUDATA!E1251="","",STUDATA!E1251)</f>
        <v/>
      </c>
      <c r="D641" s="136" t="str">
        <f>IF(STUDATA!F1251="","",STUDATA!F1251)</f>
        <v/>
      </c>
      <c r="E641" s="136" t="str">
        <f>IF(STUDATA!G1251="","",STUDATA!G1251)</f>
        <v/>
      </c>
      <c r="F641" s="136" t="str">
        <f>IF(STUDATA!C1251="","",STUDATA!C1251)</f>
        <v/>
      </c>
      <c r="G641" s="137"/>
      <c r="H641" s="137"/>
      <c r="I641" s="137"/>
      <c r="J641" s="137"/>
      <c r="K641" s="137"/>
      <c r="L641" s="137"/>
      <c r="M641" s="137"/>
      <c r="N641" s="137"/>
      <c r="O641" s="137"/>
      <c r="P641" s="137"/>
      <c r="Q641" s="137"/>
      <c r="R641" s="137"/>
      <c r="S641" s="137"/>
      <c r="T641" s="61"/>
      <c r="U641" s="62"/>
      <c r="V641" s="63"/>
      <c r="W641" s="63"/>
      <c r="X641" s="63"/>
      <c r="Y641" s="63"/>
      <c r="Z641" s="63"/>
      <c r="AA641" s="63"/>
      <c r="AB641" s="63"/>
      <c r="AC641" s="63"/>
      <c r="AD641" s="137"/>
      <c r="AE641" s="137"/>
      <c r="AF641" s="137"/>
      <c r="AG641" s="137"/>
      <c r="AH641" s="137"/>
      <c r="AI641" s="168"/>
      <c r="AJ641" s="175"/>
      <c r="AK641" s="175"/>
      <c r="AL641" s="175"/>
      <c r="AM641" s="175"/>
      <c r="AN641" s="175"/>
      <c r="AO641" s="175"/>
      <c r="AP641" s="175"/>
    </row>
    <row r="642" spans="1:42" ht="15">
      <c r="A642" s="11" t="str">
        <f>IF(F642="","",F642&amp;"_"&amp;COUNTIF($F$9:F642,F642))</f>
        <v/>
      </c>
      <c r="B642" s="135" t="str">
        <f>IF(STUDATA!B1252="","",STUDATA!B1252)</f>
        <v/>
      </c>
      <c r="C642" s="136" t="str">
        <f>IF(STUDATA!E1252="","",STUDATA!E1252)</f>
        <v/>
      </c>
      <c r="D642" s="136" t="str">
        <f>IF(STUDATA!F1252="","",STUDATA!F1252)</f>
        <v/>
      </c>
      <c r="E642" s="136" t="str">
        <f>IF(STUDATA!G1252="","",STUDATA!G1252)</f>
        <v/>
      </c>
      <c r="F642" s="136" t="str">
        <f>IF(STUDATA!C1252="","",STUDATA!C1252)</f>
        <v/>
      </c>
      <c r="G642" s="137"/>
      <c r="H642" s="137"/>
      <c r="I642" s="137"/>
      <c r="J642" s="137"/>
      <c r="K642" s="137"/>
      <c r="L642" s="137"/>
      <c r="M642" s="137"/>
      <c r="N642" s="137"/>
      <c r="O642" s="137"/>
      <c r="P642" s="137"/>
      <c r="Q642" s="137"/>
      <c r="R642" s="137"/>
      <c r="S642" s="137"/>
      <c r="T642" s="61"/>
      <c r="U642" s="62"/>
      <c r="V642" s="63"/>
      <c r="W642" s="63"/>
      <c r="X642" s="63"/>
      <c r="Y642" s="63"/>
      <c r="Z642" s="63"/>
      <c r="AA642" s="63"/>
      <c r="AB642" s="63"/>
      <c r="AC642" s="63"/>
      <c r="AD642" s="137"/>
      <c r="AE642" s="137"/>
      <c r="AF642" s="137"/>
      <c r="AG642" s="137"/>
      <c r="AH642" s="137"/>
      <c r="AI642" s="168"/>
      <c r="AJ642" s="175"/>
      <c r="AK642" s="175"/>
      <c r="AL642" s="175"/>
      <c r="AM642" s="175"/>
      <c r="AN642" s="175"/>
      <c r="AO642" s="175"/>
      <c r="AP642" s="175"/>
    </row>
    <row r="643" spans="1:42" ht="15">
      <c r="A643" s="11" t="str">
        <f>IF(F643="","",F643&amp;"_"&amp;COUNTIF($F$9:F643,F643))</f>
        <v/>
      </c>
      <c r="B643" s="135" t="str">
        <f>IF(STUDATA!B1253="","",STUDATA!B1253)</f>
        <v/>
      </c>
      <c r="C643" s="136" t="str">
        <f>IF(STUDATA!E1253="","",STUDATA!E1253)</f>
        <v/>
      </c>
      <c r="D643" s="136" t="str">
        <f>IF(STUDATA!F1253="","",STUDATA!F1253)</f>
        <v/>
      </c>
      <c r="E643" s="136" t="str">
        <f>IF(STUDATA!G1253="","",STUDATA!G1253)</f>
        <v/>
      </c>
      <c r="F643" s="136" t="str">
        <f>IF(STUDATA!C1253="","",STUDATA!C1253)</f>
        <v/>
      </c>
      <c r="G643" s="137"/>
      <c r="H643" s="137"/>
      <c r="I643" s="137"/>
      <c r="J643" s="137"/>
      <c r="K643" s="137"/>
      <c r="L643" s="137"/>
      <c r="M643" s="137"/>
      <c r="N643" s="137"/>
      <c r="O643" s="137"/>
      <c r="P643" s="137"/>
      <c r="Q643" s="137"/>
      <c r="R643" s="137"/>
      <c r="S643" s="137"/>
      <c r="T643" s="61"/>
      <c r="U643" s="62"/>
      <c r="V643" s="63"/>
      <c r="W643" s="63"/>
      <c r="X643" s="63"/>
      <c r="Y643" s="63"/>
      <c r="Z643" s="63"/>
      <c r="AA643" s="63"/>
      <c r="AB643" s="63"/>
      <c r="AC643" s="63"/>
      <c r="AD643" s="137"/>
      <c r="AE643" s="137"/>
      <c r="AF643" s="137"/>
      <c r="AG643" s="137"/>
      <c r="AH643" s="137"/>
      <c r="AI643" s="168"/>
      <c r="AJ643" s="175"/>
      <c r="AK643" s="175"/>
      <c r="AL643" s="175"/>
      <c r="AM643" s="175"/>
      <c r="AN643" s="175"/>
      <c r="AO643" s="175"/>
      <c r="AP643" s="175"/>
    </row>
    <row r="644" spans="1:42" ht="15">
      <c r="A644" s="11" t="str">
        <f>IF(F644="","",F644&amp;"_"&amp;COUNTIF($F$9:F644,F644))</f>
        <v/>
      </c>
      <c r="B644" s="135" t="str">
        <f>IF(STUDATA!B1254="","",STUDATA!B1254)</f>
        <v/>
      </c>
      <c r="C644" s="136" t="str">
        <f>IF(STUDATA!E1254="","",STUDATA!E1254)</f>
        <v/>
      </c>
      <c r="D644" s="136" t="str">
        <f>IF(STUDATA!F1254="","",STUDATA!F1254)</f>
        <v/>
      </c>
      <c r="E644" s="136" t="str">
        <f>IF(STUDATA!G1254="","",STUDATA!G1254)</f>
        <v/>
      </c>
      <c r="F644" s="136" t="str">
        <f>IF(STUDATA!C1254="","",STUDATA!C1254)</f>
        <v/>
      </c>
      <c r="G644" s="137"/>
      <c r="H644" s="137"/>
      <c r="I644" s="137"/>
      <c r="J644" s="137"/>
      <c r="K644" s="137"/>
      <c r="L644" s="137"/>
      <c r="M644" s="137"/>
      <c r="N644" s="137"/>
      <c r="O644" s="137"/>
      <c r="P644" s="137"/>
      <c r="Q644" s="137"/>
      <c r="R644" s="137"/>
      <c r="S644" s="137"/>
      <c r="T644" s="61"/>
      <c r="U644" s="62"/>
      <c r="V644" s="63"/>
      <c r="W644" s="63"/>
      <c r="X644" s="63"/>
      <c r="Y644" s="63"/>
      <c r="Z644" s="63"/>
      <c r="AA644" s="63"/>
      <c r="AB644" s="63"/>
      <c r="AC644" s="63"/>
      <c r="AD644" s="137"/>
      <c r="AE644" s="137"/>
      <c r="AF644" s="137"/>
      <c r="AG644" s="137"/>
      <c r="AH644" s="137"/>
      <c r="AI644" s="168"/>
      <c r="AJ644" s="175"/>
      <c r="AK644" s="175"/>
      <c r="AL644" s="175"/>
      <c r="AM644" s="175"/>
      <c r="AN644" s="175"/>
      <c r="AO644" s="175"/>
      <c r="AP644" s="175"/>
    </row>
    <row r="645" spans="1:42" ht="15">
      <c r="A645" s="11" t="str">
        <f>IF(F645="","",F645&amp;"_"&amp;COUNTIF($F$9:F645,F645))</f>
        <v/>
      </c>
      <c r="B645" s="135" t="str">
        <f>IF(STUDATA!B1255="","",STUDATA!B1255)</f>
        <v/>
      </c>
      <c r="C645" s="136" t="str">
        <f>IF(STUDATA!E1255="","",STUDATA!E1255)</f>
        <v/>
      </c>
      <c r="D645" s="136" t="str">
        <f>IF(STUDATA!F1255="","",STUDATA!F1255)</f>
        <v/>
      </c>
      <c r="E645" s="136" t="str">
        <f>IF(STUDATA!G1255="","",STUDATA!G1255)</f>
        <v/>
      </c>
      <c r="F645" s="136" t="str">
        <f>IF(STUDATA!C1255="","",STUDATA!C1255)</f>
        <v/>
      </c>
      <c r="G645" s="137"/>
      <c r="H645" s="137"/>
      <c r="I645" s="137"/>
      <c r="J645" s="137"/>
      <c r="K645" s="137"/>
      <c r="L645" s="137"/>
      <c r="M645" s="137"/>
      <c r="N645" s="137"/>
      <c r="O645" s="137"/>
      <c r="P645" s="137"/>
      <c r="Q645" s="137"/>
      <c r="R645" s="137"/>
      <c r="S645" s="137"/>
      <c r="T645" s="61"/>
      <c r="U645" s="62"/>
      <c r="V645" s="63"/>
      <c r="W645" s="63"/>
      <c r="X645" s="63"/>
      <c r="Y645" s="63"/>
      <c r="Z645" s="63"/>
      <c r="AA645" s="63"/>
      <c r="AB645" s="63"/>
      <c r="AC645" s="63"/>
      <c r="AD645" s="137"/>
      <c r="AE645" s="137"/>
      <c r="AF645" s="137"/>
      <c r="AG645" s="137"/>
      <c r="AH645" s="137"/>
      <c r="AI645" s="168"/>
      <c r="AJ645" s="175"/>
      <c r="AK645" s="175"/>
      <c r="AL645" s="175"/>
      <c r="AM645" s="175"/>
      <c r="AN645" s="175"/>
      <c r="AO645" s="175"/>
      <c r="AP645" s="175"/>
    </row>
    <row r="646" spans="1:42" ht="15">
      <c r="A646" s="11" t="str">
        <f>IF(F646="","",F646&amp;"_"&amp;COUNTIF($F$9:F646,F646))</f>
        <v/>
      </c>
      <c r="B646" s="135" t="str">
        <f>IF(STUDATA!B1256="","",STUDATA!B1256)</f>
        <v/>
      </c>
      <c r="C646" s="136" t="str">
        <f>IF(STUDATA!E1256="","",STUDATA!E1256)</f>
        <v/>
      </c>
      <c r="D646" s="136" t="str">
        <f>IF(STUDATA!F1256="","",STUDATA!F1256)</f>
        <v/>
      </c>
      <c r="E646" s="136" t="str">
        <f>IF(STUDATA!G1256="","",STUDATA!G1256)</f>
        <v/>
      </c>
      <c r="F646" s="136" t="str">
        <f>IF(STUDATA!C1256="","",STUDATA!C1256)</f>
        <v/>
      </c>
      <c r="G646" s="137"/>
      <c r="H646" s="137"/>
      <c r="I646" s="137"/>
      <c r="J646" s="137"/>
      <c r="K646" s="137"/>
      <c r="L646" s="137"/>
      <c r="M646" s="137"/>
      <c r="N646" s="137"/>
      <c r="O646" s="137"/>
      <c r="P646" s="137"/>
      <c r="Q646" s="137"/>
      <c r="R646" s="137"/>
      <c r="S646" s="137"/>
      <c r="T646" s="61"/>
      <c r="U646" s="62"/>
      <c r="V646" s="63"/>
      <c r="W646" s="63"/>
      <c r="X646" s="63"/>
      <c r="Y646" s="63"/>
      <c r="Z646" s="63"/>
      <c r="AA646" s="63"/>
      <c r="AB646" s="63"/>
      <c r="AC646" s="63"/>
      <c r="AD646" s="137"/>
      <c r="AE646" s="137"/>
      <c r="AF646" s="137"/>
      <c r="AG646" s="137"/>
      <c r="AH646" s="137"/>
      <c r="AI646" s="168"/>
      <c r="AJ646" s="175"/>
      <c r="AK646" s="175"/>
      <c r="AL646" s="175"/>
      <c r="AM646" s="175"/>
      <c r="AN646" s="175"/>
      <c r="AO646" s="175"/>
      <c r="AP646" s="175"/>
    </row>
    <row r="647" spans="1:42" ht="15">
      <c r="A647" s="11" t="str">
        <f>IF(F647="","",F647&amp;"_"&amp;COUNTIF($F$9:F647,F647))</f>
        <v/>
      </c>
      <c r="B647" s="135" t="str">
        <f>IF(STUDATA!B1257="","",STUDATA!B1257)</f>
        <v/>
      </c>
      <c r="C647" s="136" t="str">
        <f>IF(STUDATA!E1257="","",STUDATA!E1257)</f>
        <v/>
      </c>
      <c r="D647" s="136" t="str">
        <f>IF(STUDATA!F1257="","",STUDATA!F1257)</f>
        <v/>
      </c>
      <c r="E647" s="136" t="str">
        <f>IF(STUDATA!G1257="","",STUDATA!G1257)</f>
        <v/>
      </c>
      <c r="F647" s="136" t="str">
        <f>IF(STUDATA!C1257="","",STUDATA!C1257)</f>
        <v/>
      </c>
      <c r="G647" s="137"/>
      <c r="H647" s="137"/>
      <c r="I647" s="137"/>
      <c r="J647" s="137"/>
      <c r="K647" s="137"/>
      <c r="L647" s="137"/>
      <c r="M647" s="137"/>
      <c r="N647" s="137"/>
      <c r="O647" s="137"/>
      <c r="P647" s="137"/>
      <c r="Q647" s="137"/>
      <c r="R647" s="137"/>
      <c r="S647" s="137"/>
      <c r="T647" s="61"/>
      <c r="U647" s="62"/>
      <c r="V647" s="63"/>
      <c r="W647" s="63"/>
      <c r="X647" s="63"/>
      <c r="Y647" s="63"/>
      <c r="Z647" s="63"/>
      <c r="AA647" s="63"/>
      <c r="AB647" s="63"/>
      <c r="AC647" s="63"/>
      <c r="AD647" s="137"/>
      <c r="AE647" s="137"/>
      <c r="AF647" s="137"/>
      <c r="AG647" s="137"/>
      <c r="AH647" s="137"/>
      <c r="AI647" s="168"/>
      <c r="AJ647" s="175"/>
      <c r="AK647" s="175"/>
      <c r="AL647" s="175"/>
      <c r="AM647" s="175"/>
      <c r="AN647" s="175"/>
      <c r="AO647" s="175"/>
      <c r="AP647" s="175"/>
    </row>
    <row r="648" spans="1:42" ht="15">
      <c r="A648" s="11" t="str">
        <f>IF(F648="","",F648&amp;"_"&amp;COUNTIF($F$9:F648,F648))</f>
        <v/>
      </c>
      <c r="B648" s="135" t="str">
        <f>IF(STUDATA!B1258="","",STUDATA!B1258)</f>
        <v/>
      </c>
      <c r="C648" s="136" t="str">
        <f>IF(STUDATA!E1258="","",STUDATA!E1258)</f>
        <v/>
      </c>
      <c r="D648" s="136" t="str">
        <f>IF(STUDATA!F1258="","",STUDATA!F1258)</f>
        <v/>
      </c>
      <c r="E648" s="136" t="str">
        <f>IF(STUDATA!G1258="","",STUDATA!G1258)</f>
        <v/>
      </c>
      <c r="F648" s="136" t="str">
        <f>IF(STUDATA!C1258="","",STUDATA!C1258)</f>
        <v/>
      </c>
      <c r="G648" s="137"/>
      <c r="H648" s="137"/>
      <c r="I648" s="137"/>
      <c r="J648" s="137"/>
      <c r="K648" s="137"/>
      <c r="L648" s="137"/>
      <c r="M648" s="137"/>
      <c r="N648" s="137"/>
      <c r="O648" s="137"/>
      <c r="P648" s="137"/>
      <c r="Q648" s="137"/>
      <c r="R648" s="137"/>
      <c r="S648" s="137"/>
      <c r="T648" s="61"/>
      <c r="U648" s="62"/>
      <c r="V648" s="63"/>
      <c r="W648" s="63"/>
      <c r="X648" s="63"/>
      <c r="Y648" s="63"/>
      <c r="Z648" s="63"/>
      <c r="AA648" s="63"/>
      <c r="AB648" s="63"/>
      <c r="AC648" s="63"/>
      <c r="AD648" s="137"/>
      <c r="AE648" s="137"/>
      <c r="AF648" s="137"/>
      <c r="AG648" s="137"/>
      <c r="AH648" s="137"/>
      <c r="AI648" s="168"/>
      <c r="AJ648" s="175"/>
      <c r="AK648" s="175"/>
      <c r="AL648" s="175"/>
      <c r="AM648" s="175"/>
      <c r="AN648" s="175"/>
      <c r="AO648" s="175"/>
      <c r="AP648" s="175"/>
    </row>
    <row r="649" spans="1:42" ht="15">
      <c r="A649" s="11" t="str">
        <f>IF(F649="","",F649&amp;"_"&amp;COUNTIF($F$9:F649,F649))</f>
        <v/>
      </c>
      <c r="B649" s="135" t="str">
        <f>IF(STUDATA!B1259="","",STUDATA!B1259)</f>
        <v/>
      </c>
      <c r="C649" s="136" t="str">
        <f>IF(STUDATA!E1259="","",STUDATA!E1259)</f>
        <v/>
      </c>
      <c r="D649" s="136" t="str">
        <f>IF(STUDATA!F1259="","",STUDATA!F1259)</f>
        <v/>
      </c>
      <c r="E649" s="136" t="str">
        <f>IF(STUDATA!G1259="","",STUDATA!G1259)</f>
        <v/>
      </c>
      <c r="F649" s="136" t="str">
        <f>IF(STUDATA!C1259="","",STUDATA!C1259)</f>
        <v/>
      </c>
      <c r="G649" s="137"/>
      <c r="H649" s="137"/>
      <c r="I649" s="137"/>
      <c r="J649" s="137"/>
      <c r="K649" s="137"/>
      <c r="L649" s="137"/>
      <c r="M649" s="137"/>
      <c r="N649" s="137"/>
      <c r="O649" s="137"/>
      <c r="P649" s="137"/>
      <c r="Q649" s="137"/>
      <c r="R649" s="137"/>
      <c r="S649" s="137"/>
      <c r="T649" s="61"/>
      <c r="U649" s="62"/>
      <c r="V649" s="63"/>
      <c r="W649" s="63"/>
      <c r="X649" s="63"/>
      <c r="Y649" s="63"/>
      <c r="Z649" s="63"/>
      <c r="AA649" s="63"/>
      <c r="AB649" s="63"/>
      <c r="AC649" s="63"/>
      <c r="AD649" s="137"/>
      <c r="AE649" s="137"/>
      <c r="AF649" s="137"/>
      <c r="AG649" s="137"/>
      <c r="AH649" s="137"/>
      <c r="AI649" s="168"/>
      <c r="AJ649" s="175"/>
      <c r="AK649" s="175"/>
      <c r="AL649" s="175"/>
      <c r="AM649" s="175"/>
      <c r="AN649" s="175"/>
      <c r="AO649" s="175"/>
      <c r="AP649" s="175"/>
    </row>
    <row r="650" spans="1:42" ht="15">
      <c r="A650" s="11" t="str">
        <f>IF(F650="","",F650&amp;"_"&amp;COUNTIF($F$9:F650,F650))</f>
        <v/>
      </c>
      <c r="B650" s="135" t="str">
        <f>IF(STUDATA!B1260="","",STUDATA!B1260)</f>
        <v/>
      </c>
      <c r="C650" s="136" t="str">
        <f>IF(STUDATA!E1260="","",STUDATA!E1260)</f>
        <v/>
      </c>
      <c r="D650" s="136" t="str">
        <f>IF(STUDATA!F1260="","",STUDATA!F1260)</f>
        <v/>
      </c>
      <c r="E650" s="136" t="str">
        <f>IF(STUDATA!G1260="","",STUDATA!G1260)</f>
        <v/>
      </c>
      <c r="F650" s="136" t="str">
        <f>IF(STUDATA!C1260="","",STUDATA!C1260)</f>
        <v/>
      </c>
      <c r="G650" s="137"/>
      <c r="H650" s="137"/>
      <c r="I650" s="137"/>
      <c r="J650" s="137"/>
      <c r="K650" s="137"/>
      <c r="L650" s="137"/>
      <c r="M650" s="137"/>
      <c r="N650" s="137"/>
      <c r="O650" s="137"/>
      <c r="P650" s="137"/>
      <c r="Q650" s="137"/>
      <c r="R650" s="137"/>
      <c r="S650" s="137"/>
      <c r="T650" s="61"/>
      <c r="U650" s="62"/>
      <c r="V650" s="63"/>
      <c r="W650" s="63"/>
      <c r="X650" s="63"/>
      <c r="Y650" s="63"/>
      <c r="Z650" s="63"/>
      <c r="AA650" s="63"/>
      <c r="AB650" s="63"/>
      <c r="AC650" s="63"/>
      <c r="AD650" s="137"/>
      <c r="AE650" s="137"/>
      <c r="AF650" s="137"/>
      <c r="AG650" s="137"/>
      <c r="AH650" s="137"/>
      <c r="AI650" s="168"/>
      <c r="AJ650" s="175"/>
      <c r="AK650" s="175"/>
      <c r="AL650" s="175"/>
      <c r="AM650" s="175"/>
      <c r="AN650" s="175"/>
      <c r="AO650" s="175"/>
      <c r="AP650" s="175"/>
    </row>
    <row r="651" spans="1:42" ht="15">
      <c r="A651" s="11" t="str">
        <f>IF(F651="","",F651&amp;"_"&amp;COUNTIF($F$9:F651,F651))</f>
        <v/>
      </c>
      <c r="B651" s="135" t="str">
        <f>IF(STUDATA!B1261="","",STUDATA!B1261)</f>
        <v/>
      </c>
      <c r="C651" s="136" t="str">
        <f>IF(STUDATA!E1261="","",STUDATA!E1261)</f>
        <v/>
      </c>
      <c r="D651" s="136" t="str">
        <f>IF(STUDATA!F1261="","",STUDATA!F1261)</f>
        <v/>
      </c>
      <c r="E651" s="136" t="str">
        <f>IF(STUDATA!G1261="","",STUDATA!G1261)</f>
        <v/>
      </c>
      <c r="F651" s="136" t="str">
        <f>IF(STUDATA!C1261="","",STUDATA!C1261)</f>
        <v/>
      </c>
      <c r="G651" s="137"/>
      <c r="H651" s="137"/>
      <c r="I651" s="137"/>
      <c r="J651" s="137"/>
      <c r="K651" s="137"/>
      <c r="L651" s="137"/>
      <c r="M651" s="137"/>
      <c r="N651" s="137"/>
      <c r="O651" s="137"/>
      <c r="P651" s="137"/>
      <c r="Q651" s="137"/>
      <c r="R651" s="137"/>
      <c r="S651" s="137"/>
      <c r="T651" s="61"/>
      <c r="U651" s="62"/>
      <c r="V651" s="63"/>
      <c r="W651" s="63"/>
      <c r="X651" s="63"/>
      <c r="Y651" s="63"/>
      <c r="Z651" s="63"/>
      <c r="AA651" s="63"/>
      <c r="AB651" s="63"/>
      <c r="AC651" s="63"/>
      <c r="AD651" s="137"/>
      <c r="AE651" s="137"/>
      <c r="AF651" s="137"/>
      <c r="AG651" s="137"/>
      <c r="AH651" s="137"/>
      <c r="AI651" s="168"/>
      <c r="AJ651" s="175"/>
      <c r="AK651" s="175"/>
      <c r="AL651" s="175"/>
      <c r="AM651" s="175"/>
      <c r="AN651" s="175"/>
      <c r="AO651" s="175"/>
      <c r="AP651" s="175"/>
    </row>
    <row r="652" spans="1:42" ht="15">
      <c r="A652" s="11" t="str">
        <f>IF(F652="","",F652&amp;"_"&amp;COUNTIF($F$9:F652,F652))</f>
        <v/>
      </c>
      <c r="B652" s="135" t="str">
        <f>IF(STUDATA!B1262="","",STUDATA!B1262)</f>
        <v/>
      </c>
      <c r="C652" s="136" t="str">
        <f>IF(STUDATA!E1262="","",STUDATA!E1262)</f>
        <v/>
      </c>
      <c r="D652" s="136" t="str">
        <f>IF(STUDATA!F1262="","",STUDATA!F1262)</f>
        <v/>
      </c>
      <c r="E652" s="136" t="str">
        <f>IF(STUDATA!G1262="","",STUDATA!G1262)</f>
        <v/>
      </c>
      <c r="F652" s="136" t="str">
        <f>IF(STUDATA!C1262="","",STUDATA!C1262)</f>
        <v/>
      </c>
      <c r="G652" s="137"/>
      <c r="H652" s="137"/>
      <c r="I652" s="137"/>
      <c r="J652" s="137"/>
      <c r="K652" s="137"/>
      <c r="L652" s="137"/>
      <c r="M652" s="137"/>
      <c r="N652" s="137"/>
      <c r="O652" s="137"/>
      <c r="P652" s="137"/>
      <c r="Q652" s="137"/>
      <c r="R652" s="137"/>
      <c r="S652" s="137"/>
      <c r="T652" s="61"/>
      <c r="U652" s="62"/>
      <c r="V652" s="63"/>
      <c r="W652" s="63"/>
      <c r="X652" s="63"/>
      <c r="Y652" s="63"/>
      <c r="Z652" s="63"/>
      <c r="AA652" s="63"/>
      <c r="AB652" s="63"/>
      <c r="AC652" s="63"/>
      <c r="AD652" s="137"/>
      <c r="AE652" s="137"/>
      <c r="AF652" s="137"/>
      <c r="AG652" s="137"/>
      <c r="AH652" s="137"/>
      <c r="AI652" s="168"/>
      <c r="AJ652" s="175"/>
      <c r="AK652" s="175"/>
      <c r="AL652" s="175"/>
      <c r="AM652" s="175"/>
      <c r="AN652" s="175"/>
      <c r="AO652" s="175"/>
      <c r="AP652" s="175"/>
    </row>
    <row r="653" spans="1:42" ht="15">
      <c r="A653" s="11" t="str">
        <f>IF(F653="","",F653&amp;"_"&amp;COUNTIF($F$9:F653,F653))</f>
        <v/>
      </c>
      <c r="B653" s="135" t="str">
        <f>IF(STUDATA!B1263="","",STUDATA!B1263)</f>
        <v/>
      </c>
      <c r="C653" s="136" t="str">
        <f>IF(STUDATA!E1263="","",STUDATA!E1263)</f>
        <v/>
      </c>
      <c r="D653" s="136" t="str">
        <f>IF(STUDATA!F1263="","",STUDATA!F1263)</f>
        <v/>
      </c>
      <c r="E653" s="136" t="str">
        <f>IF(STUDATA!G1263="","",STUDATA!G1263)</f>
        <v/>
      </c>
      <c r="F653" s="136" t="str">
        <f>IF(STUDATA!C1263="","",STUDATA!C1263)</f>
        <v/>
      </c>
      <c r="G653" s="137"/>
      <c r="H653" s="137"/>
      <c r="I653" s="137"/>
      <c r="J653" s="137"/>
      <c r="K653" s="137"/>
      <c r="L653" s="137"/>
      <c r="M653" s="137"/>
      <c r="N653" s="137"/>
      <c r="O653" s="137"/>
      <c r="P653" s="137"/>
      <c r="Q653" s="137"/>
      <c r="R653" s="137"/>
      <c r="S653" s="137"/>
      <c r="T653" s="61"/>
      <c r="U653" s="62"/>
      <c r="V653" s="63"/>
      <c r="W653" s="63"/>
      <c r="X653" s="63"/>
      <c r="Y653" s="63"/>
      <c r="Z653" s="63"/>
      <c r="AA653" s="63"/>
      <c r="AB653" s="63"/>
      <c r="AC653" s="63"/>
      <c r="AD653" s="137"/>
      <c r="AE653" s="137"/>
      <c r="AF653" s="137"/>
      <c r="AG653" s="137"/>
      <c r="AH653" s="137"/>
      <c r="AI653" s="168"/>
      <c r="AJ653" s="175"/>
      <c r="AK653" s="175"/>
      <c r="AL653" s="175"/>
      <c r="AM653" s="175"/>
      <c r="AN653" s="175"/>
      <c r="AO653" s="175"/>
      <c r="AP653" s="175"/>
    </row>
    <row r="654" spans="1:42" ht="15">
      <c r="A654" s="11" t="str">
        <f>IF(F654="","",F654&amp;"_"&amp;COUNTIF($F$9:F654,F654))</f>
        <v/>
      </c>
      <c r="B654" s="135" t="str">
        <f>IF(STUDATA!B1264="","",STUDATA!B1264)</f>
        <v/>
      </c>
      <c r="C654" s="136" t="str">
        <f>IF(STUDATA!E1264="","",STUDATA!E1264)</f>
        <v/>
      </c>
      <c r="D654" s="136" t="str">
        <f>IF(STUDATA!F1264="","",STUDATA!F1264)</f>
        <v/>
      </c>
      <c r="E654" s="136" t="str">
        <f>IF(STUDATA!G1264="","",STUDATA!G1264)</f>
        <v/>
      </c>
      <c r="F654" s="136" t="str">
        <f>IF(STUDATA!C1264="","",STUDATA!C1264)</f>
        <v/>
      </c>
      <c r="G654" s="137"/>
      <c r="H654" s="137"/>
      <c r="I654" s="137"/>
      <c r="J654" s="137"/>
      <c r="K654" s="137"/>
      <c r="L654" s="137"/>
      <c r="M654" s="137"/>
      <c r="N654" s="137"/>
      <c r="O654" s="137"/>
      <c r="P654" s="137"/>
      <c r="Q654" s="137"/>
      <c r="R654" s="137"/>
      <c r="S654" s="137"/>
      <c r="T654" s="61"/>
      <c r="U654" s="62"/>
      <c r="V654" s="63"/>
      <c r="W654" s="63"/>
      <c r="X654" s="63"/>
      <c r="Y654" s="63"/>
      <c r="Z654" s="63"/>
      <c r="AA654" s="63"/>
      <c r="AB654" s="63"/>
      <c r="AC654" s="63"/>
      <c r="AD654" s="137"/>
      <c r="AE654" s="137"/>
      <c r="AF654" s="137"/>
      <c r="AG654" s="137"/>
      <c r="AH654" s="137"/>
      <c r="AI654" s="168"/>
      <c r="AJ654" s="175"/>
      <c r="AK654" s="175"/>
      <c r="AL654" s="175"/>
      <c r="AM654" s="175"/>
      <c r="AN654" s="175"/>
      <c r="AO654" s="175"/>
      <c r="AP654" s="175"/>
    </row>
    <row r="655" spans="1:42" ht="15">
      <c r="A655" s="11" t="str">
        <f>IF(F655="","",F655&amp;"_"&amp;COUNTIF($F$9:F655,F655))</f>
        <v/>
      </c>
      <c r="B655" s="135" t="str">
        <f>IF(STUDATA!B1265="","",STUDATA!B1265)</f>
        <v/>
      </c>
      <c r="C655" s="136" t="str">
        <f>IF(STUDATA!E1265="","",STUDATA!E1265)</f>
        <v/>
      </c>
      <c r="D655" s="136" t="str">
        <f>IF(STUDATA!F1265="","",STUDATA!F1265)</f>
        <v/>
      </c>
      <c r="E655" s="136" t="str">
        <f>IF(STUDATA!G1265="","",STUDATA!G1265)</f>
        <v/>
      </c>
      <c r="F655" s="136" t="str">
        <f>IF(STUDATA!C1265="","",STUDATA!C1265)</f>
        <v/>
      </c>
      <c r="G655" s="137"/>
      <c r="H655" s="137"/>
      <c r="I655" s="137"/>
      <c r="J655" s="137"/>
      <c r="K655" s="137"/>
      <c r="L655" s="137"/>
      <c r="M655" s="137"/>
      <c r="N655" s="137"/>
      <c r="O655" s="137"/>
      <c r="P655" s="137"/>
      <c r="Q655" s="137"/>
      <c r="R655" s="137"/>
      <c r="S655" s="137"/>
      <c r="T655" s="61"/>
      <c r="U655" s="62"/>
      <c r="V655" s="63"/>
      <c r="W655" s="63"/>
      <c r="X655" s="63"/>
      <c r="Y655" s="63"/>
      <c r="Z655" s="63"/>
      <c r="AA655" s="63"/>
      <c r="AB655" s="63"/>
      <c r="AC655" s="63"/>
      <c r="AD655" s="137"/>
      <c r="AE655" s="137"/>
      <c r="AF655" s="137"/>
      <c r="AG655" s="137"/>
      <c r="AH655" s="137"/>
      <c r="AI655" s="168"/>
      <c r="AJ655" s="175"/>
      <c r="AK655" s="175"/>
      <c r="AL655" s="175"/>
      <c r="AM655" s="175"/>
      <c r="AN655" s="175"/>
      <c r="AO655" s="175"/>
      <c r="AP655" s="175"/>
    </row>
    <row r="656" spans="1:42" ht="15">
      <c r="A656" s="11" t="str">
        <f>IF(F656="","",F656&amp;"_"&amp;COUNTIF($F$9:F656,F656))</f>
        <v/>
      </c>
      <c r="B656" s="135" t="str">
        <f>IF(STUDATA!B1266="","",STUDATA!B1266)</f>
        <v/>
      </c>
      <c r="C656" s="136" t="str">
        <f>IF(STUDATA!E1266="","",STUDATA!E1266)</f>
        <v/>
      </c>
      <c r="D656" s="136" t="str">
        <f>IF(STUDATA!F1266="","",STUDATA!F1266)</f>
        <v/>
      </c>
      <c r="E656" s="136" t="str">
        <f>IF(STUDATA!G1266="","",STUDATA!G1266)</f>
        <v/>
      </c>
      <c r="F656" s="136" t="str">
        <f>IF(STUDATA!C1266="","",STUDATA!C1266)</f>
        <v/>
      </c>
      <c r="G656" s="137"/>
      <c r="H656" s="137"/>
      <c r="I656" s="137"/>
      <c r="J656" s="137"/>
      <c r="K656" s="137"/>
      <c r="L656" s="137"/>
      <c r="M656" s="137"/>
      <c r="N656" s="137"/>
      <c r="O656" s="137"/>
      <c r="P656" s="137"/>
      <c r="Q656" s="137"/>
      <c r="R656" s="137"/>
      <c r="S656" s="137"/>
      <c r="T656" s="61"/>
      <c r="U656" s="62"/>
      <c r="V656" s="63"/>
      <c r="W656" s="63"/>
      <c r="X656" s="63"/>
      <c r="Y656" s="63"/>
      <c r="Z656" s="63"/>
      <c r="AA656" s="63"/>
      <c r="AB656" s="63"/>
      <c r="AC656" s="63"/>
      <c r="AD656" s="137"/>
      <c r="AE656" s="137"/>
      <c r="AF656" s="137"/>
      <c r="AG656" s="137"/>
      <c r="AH656" s="137"/>
      <c r="AI656" s="168"/>
      <c r="AJ656" s="175"/>
      <c r="AK656" s="175"/>
      <c r="AL656" s="175"/>
      <c r="AM656" s="175"/>
      <c r="AN656" s="175"/>
      <c r="AO656" s="175"/>
      <c r="AP656" s="175"/>
    </row>
    <row r="657" spans="1:42" ht="15">
      <c r="A657" s="11" t="str">
        <f>IF(F657="","",F657&amp;"_"&amp;COUNTIF($F$9:F657,F657))</f>
        <v/>
      </c>
      <c r="B657" s="135" t="str">
        <f>IF(STUDATA!B1267="","",STUDATA!B1267)</f>
        <v/>
      </c>
      <c r="C657" s="136" t="str">
        <f>IF(STUDATA!E1267="","",STUDATA!E1267)</f>
        <v/>
      </c>
      <c r="D657" s="136" t="str">
        <f>IF(STUDATA!F1267="","",STUDATA!F1267)</f>
        <v/>
      </c>
      <c r="E657" s="136" t="str">
        <f>IF(STUDATA!G1267="","",STUDATA!G1267)</f>
        <v/>
      </c>
      <c r="F657" s="136" t="str">
        <f>IF(STUDATA!C1267="","",STUDATA!C1267)</f>
        <v/>
      </c>
      <c r="G657" s="137"/>
      <c r="H657" s="137"/>
      <c r="I657" s="137"/>
      <c r="J657" s="137"/>
      <c r="K657" s="137"/>
      <c r="L657" s="137"/>
      <c r="M657" s="137"/>
      <c r="N657" s="137"/>
      <c r="O657" s="137"/>
      <c r="P657" s="137"/>
      <c r="Q657" s="137"/>
      <c r="R657" s="137"/>
      <c r="S657" s="137"/>
      <c r="T657" s="61"/>
      <c r="U657" s="62"/>
      <c r="V657" s="63"/>
      <c r="W657" s="63"/>
      <c r="X657" s="63"/>
      <c r="Y657" s="63"/>
      <c r="Z657" s="63"/>
      <c r="AA657" s="63"/>
      <c r="AB657" s="63"/>
      <c r="AC657" s="63"/>
      <c r="AD657" s="137"/>
      <c r="AE657" s="137"/>
      <c r="AF657" s="137"/>
      <c r="AG657" s="137"/>
      <c r="AH657" s="137"/>
      <c r="AI657" s="168"/>
      <c r="AJ657" s="175"/>
      <c r="AK657" s="175"/>
      <c r="AL657" s="175"/>
      <c r="AM657" s="175"/>
      <c r="AN657" s="175"/>
      <c r="AO657" s="175"/>
      <c r="AP657" s="175"/>
    </row>
    <row r="658" spans="1:42" ht="15">
      <c r="A658" s="11" t="str">
        <f>IF(F658="","",F658&amp;"_"&amp;COUNTIF($F$9:F658,F658))</f>
        <v/>
      </c>
      <c r="B658" s="135" t="str">
        <f>IF(STUDATA!B1268="","",STUDATA!B1268)</f>
        <v/>
      </c>
      <c r="C658" s="136" t="str">
        <f>IF(STUDATA!E1268="","",STUDATA!E1268)</f>
        <v/>
      </c>
      <c r="D658" s="136" t="str">
        <f>IF(STUDATA!F1268="","",STUDATA!F1268)</f>
        <v/>
      </c>
      <c r="E658" s="136" t="str">
        <f>IF(STUDATA!G1268="","",STUDATA!G1268)</f>
        <v/>
      </c>
      <c r="F658" s="136" t="str">
        <f>IF(STUDATA!C1268="","",STUDATA!C1268)</f>
        <v/>
      </c>
      <c r="G658" s="137"/>
      <c r="H658" s="137"/>
      <c r="I658" s="137"/>
      <c r="J658" s="137"/>
      <c r="K658" s="137"/>
      <c r="L658" s="137"/>
      <c r="M658" s="137"/>
      <c r="N658" s="137"/>
      <c r="O658" s="137"/>
      <c r="P658" s="137"/>
      <c r="Q658" s="137"/>
      <c r="R658" s="137"/>
      <c r="S658" s="137"/>
      <c r="T658" s="61"/>
      <c r="U658" s="62"/>
      <c r="V658" s="63"/>
      <c r="W658" s="63"/>
      <c r="X658" s="63"/>
      <c r="Y658" s="63"/>
      <c r="Z658" s="63"/>
      <c r="AA658" s="63"/>
      <c r="AB658" s="63"/>
      <c r="AC658" s="63"/>
      <c r="AD658" s="137"/>
      <c r="AE658" s="137"/>
      <c r="AF658" s="137"/>
      <c r="AG658" s="137"/>
      <c r="AH658" s="137"/>
      <c r="AI658" s="168"/>
      <c r="AJ658" s="175"/>
      <c r="AK658" s="175"/>
      <c r="AL658" s="175"/>
      <c r="AM658" s="175"/>
      <c r="AN658" s="175"/>
      <c r="AO658" s="175"/>
      <c r="AP658" s="175"/>
    </row>
    <row r="659" spans="1:42" ht="15">
      <c r="A659" s="11" t="str">
        <f>IF(F659="","",F659&amp;"_"&amp;COUNTIF($F$9:F659,F659))</f>
        <v/>
      </c>
      <c r="B659" s="135" t="str">
        <f>IF(STUDATA!B1269="","",STUDATA!B1269)</f>
        <v/>
      </c>
      <c r="C659" s="136" t="str">
        <f>IF(STUDATA!E1269="","",STUDATA!E1269)</f>
        <v/>
      </c>
      <c r="D659" s="136" t="str">
        <f>IF(STUDATA!F1269="","",STUDATA!F1269)</f>
        <v/>
      </c>
      <c r="E659" s="136" t="str">
        <f>IF(STUDATA!G1269="","",STUDATA!G1269)</f>
        <v/>
      </c>
      <c r="F659" s="136" t="str">
        <f>IF(STUDATA!C1269="","",STUDATA!C1269)</f>
        <v/>
      </c>
      <c r="G659" s="137"/>
      <c r="H659" s="137"/>
      <c r="I659" s="137"/>
      <c r="J659" s="137"/>
      <c r="K659" s="137"/>
      <c r="L659" s="137"/>
      <c r="M659" s="137"/>
      <c r="N659" s="137"/>
      <c r="O659" s="137"/>
      <c r="P659" s="137"/>
      <c r="Q659" s="137"/>
      <c r="R659" s="137"/>
      <c r="S659" s="137"/>
      <c r="T659" s="61"/>
      <c r="U659" s="62"/>
      <c r="V659" s="63"/>
      <c r="W659" s="63"/>
      <c r="X659" s="63"/>
      <c r="Y659" s="63"/>
      <c r="Z659" s="63"/>
      <c r="AA659" s="63"/>
      <c r="AB659" s="63"/>
      <c r="AC659" s="63"/>
      <c r="AD659" s="137"/>
      <c r="AE659" s="137"/>
      <c r="AF659" s="137"/>
      <c r="AG659" s="137"/>
      <c r="AH659" s="137"/>
      <c r="AI659" s="168"/>
      <c r="AJ659" s="175"/>
      <c r="AK659" s="175"/>
      <c r="AL659" s="175"/>
      <c r="AM659" s="175"/>
      <c r="AN659" s="175"/>
      <c r="AO659" s="175"/>
      <c r="AP659" s="175"/>
    </row>
    <row r="660" spans="1:42" ht="15">
      <c r="A660" s="11" t="str">
        <f>IF(F660="","",F660&amp;"_"&amp;COUNTIF($F$9:F660,F660))</f>
        <v/>
      </c>
      <c r="B660" s="135" t="str">
        <f>IF(STUDATA!B1270="","",STUDATA!B1270)</f>
        <v/>
      </c>
      <c r="C660" s="136" t="str">
        <f>IF(STUDATA!E1270="","",STUDATA!E1270)</f>
        <v/>
      </c>
      <c r="D660" s="136" t="str">
        <f>IF(STUDATA!F1270="","",STUDATA!F1270)</f>
        <v/>
      </c>
      <c r="E660" s="136" t="str">
        <f>IF(STUDATA!G1270="","",STUDATA!G1270)</f>
        <v/>
      </c>
      <c r="F660" s="136" t="str">
        <f>IF(STUDATA!C1270="","",STUDATA!C1270)</f>
        <v/>
      </c>
      <c r="G660" s="137"/>
      <c r="H660" s="137"/>
      <c r="I660" s="137"/>
      <c r="J660" s="137"/>
      <c r="K660" s="137"/>
      <c r="L660" s="137"/>
      <c r="M660" s="137"/>
      <c r="N660" s="137"/>
      <c r="O660" s="137"/>
      <c r="P660" s="137"/>
      <c r="Q660" s="137"/>
      <c r="R660" s="137"/>
      <c r="S660" s="137"/>
      <c r="T660" s="61"/>
      <c r="U660" s="62"/>
      <c r="V660" s="63"/>
      <c r="W660" s="63"/>
      <c r="X660" s="63"/>
      <c r="Y660" s="63"/>
      <c r="Z660" s="63"/>
      <c r="AA660" s="63"/>
      <c r="AB660" s="63"/>
      <c r="AC660" s="63"/>
      <c r="AD660" s="137"/>
      <c r="AE660" s="137"/>
      <c r="AF660" s="137"/>
      <c r="AG660" s="137"/>
      <c r="AH660" s="137"/>
      <c r="AI660" s="168"/>
      <c r="AJ660" s="175"/>
      <c r="AK660" s="175"/>
      <c r="AL660" s="175"/>
      <c r="AM660" s="175"/>
      <c r="AN660" s="175"/>
      <c r="AO660" s="175"/>
      <c r="AP660" s="175"/>
    </row>
    <row r="661" spans="1:42" ht="15">
      <c r="A661" s="11" t="str">
        <f>IF(F661="","",F661&amp;"_"&amp;COUNTIF($F$9:F661,F661))</f>
        <v/>
      </c>
      <c r="B661" s="135" t="str">
        <f>IF(STUDATA!B1271="","",STUDATA!B1271)</f>
        <v/>
      </c>
      <c r="C661" s="136" t="str">
        <f>IF(STUDATA!E1271="","",STUDATA!E1271)</f>
        <v/>
      </c>
      <c r="D661" s="136" t="str">
        <f>IF(STUDATA!F1271="","",STUDATA!F1271)</f>
        <v/>
      </c>
      <c r="E661" s="136" t="str">
        <f>IF(STUDATA!G1271="","",STUDATA!G1271)</f>
        <v/>
      </c>
      <c r="F661" s="136" t="str">
        <f>IF(STUDATA!C1271="","",STUDATA!C1271)</f>
        <v/>
      </c>
      <c r="G661" s="137"/>
      <c r="H661" s="137"/>
      <c r="I661" s="137"/>
      <c r="J661" s="137"/>
      <c r="K661" s="137"/>
      <c r="L661" s="137"/>
      <c r="M661" s="137"/>
      <c r="N661" s="137"/>
      <c r="O661" s="137"/>
      <c r="P661" s="137"/>
      <c r="Q661" s="137"/>
      <c r="R661" s="137"/>
      <c r="S661" s="137"/>
      <c r="T661" s="61"/>
      <c r="U661" s="62"/>
      <c r="V661" s="63"/>
      <c r="W661" s="63"/>
      <c r="X661" s="63"/>
      <c r="Y661" s="63"/>
      <c r="Z661" s="63"/>
      <c r="AA661" s="63"/>
      <c r="AB661" s="63"/>
      <c r="AC661" s="63"/>
      <c r="AD661" s="137"/>
      <c r="AE661" s="137"/>
      <c r="AF661" s="137"/>
      <c r="AG661" s="137"/>
      <c r="AH661" s="137"/>
      <c r="AI661" s="168"/>
      <c r="AJ661" s="175"/>
      <c r="AK661" s="175"/>
      <c r="AL661" s="175"/>
      <c r="AM661" s="175"/>
      <c r="AN661" s="175"/>
      <c r="AO661" s="175"/>
      <c r="AP661" s="175"/>
    </row>
    <row r="662" spans="1:42" ht="15">
      <c r="A662" s="11" t="str">
        <f>IF(F662="","",F662&amp;"_"&amp;COUNTIF($F$9:F662,F662))</f>
        <v/>
      </c>
      <c r="B662" s="135" t="str">
        <f>IF(STUDATA!B1272="","",STUDATA!B1272)</f>
        <v/>
      </c>
      <c r="C662" s="136" t="str">
        <f>IF(STUDATA!E1272="","",STUDATA!E1272)</f>
        <v/>
      </c>
      <c r="D662" s="136" t="str">
        <f>IF(STUDATA!F1272="","",STUDATA!F1272)</f>
        <v/>
      </c>
      <c r="E662" s="136" t="str">
        <f>IF(STUDATA!G1272="","",STUDATA!G1272)</f>
        <v/>
      </c>
      <c r="F662" s="136" t="str">
        <f>IF(STUDATA!C1272="","",STUDATA!C1272)</f>
        <v/>
      </c>
      <c r="G662" s="137"/>
      <c r="H662" s="137"/>
      <c r="I662" s="137"/>
      <c r="J662" s="137"/>
      <c r="K662" s="137"/>
      <c r="L662" s="137"/>
      <c r="M662" s="137"/>
      <c r="N662" s="137"/>
      <c r="O662" s="137"/>
      <c r="P662" s="137"/>
      <c r="Q662" s="137"/>
      <c r="R662" s="137"/>
      <c r="S662" s="137"/>
      <c r="T662" s="61"/>
      <c r="U662" s="62"/>
      <c r="V662" s="63"/>
      <c r="W662" s="63"/>
      <c r="X662" s="63"/>
      <c r="Y662" s="63"/>
      <c r="Z662" s="63"/>
      <c r="AA662" s="63"/>
      <c r="AB662" s="63"/>
      <c r="AC662" s="63"/>
      <c r="AD662" s="137"/>
      <c r="AE662" s="137"/>
      <c r="AF662" s="137"/>
      <c r="AG662" s="137"/>
      <c r="AH662" s="137"/>
      <c r="AI662" s="168"/>
      <c r="AJ662" s="175"/>
      <c r="AK662" s="175"/>
      <c r="AL662" s="175"/>
      <c r="AM662" s="175"/>
      <c r="AN662" s="175"/>
      <c r="AO662" s="175"/>
      <c r="AP662" s="175"/>
    </row>
    <row r="663" spans="1:42" ht="15">
      <c r="A663" s="11" t="str">
        <f>IF(F663="","",F663&amp;"_"&amp;COUNTIF($F$9:F663,F663))</f>
        <v/>
      </c>
      <c r="B663" s="135" t="str">
        <f>IF(STUDATA!B1273="","",STUDATA!B1273)</f>
        <v/>
      </c>
      <c r="C663" s="136" t="str">
        <f>IF(STUDATA!E1273="","",STUDATA!E1273)</f>
        <v/>
      </c>
      <c r="D663" s="136" t="str">
        <f>IF(STUDATA!F1273="","",STUDATA!F1273)</f>
        <v/>
      </c>
      <c r="E663" s="136" t="str">
        <f>IF(STUDATA!G1273="","",STUDATA!G1273)</f>
        <v/>
      </c>
      <c r="F663" s="136" t="str">
        <f>IF(STUDATA!C1273="","",STUDATA!C1273)</f>
        <v/>
      </c>
      <c r="G663" s="137"/>
      <c r="H663" s="137"/>
      <c r="I663" s="137"/>
      <c r="J663" s="137"/>
      <c r="K663" s="137"/>
      <c r="L663" s="137"/>
      <c r="M663" s="137"/>
      <c r="N663" s="137"/>
      <c r="O663" s="137"/>
      <c r="P663" s="137"/>
      <c r="Q663" s="137"/>
      <c r="R663" s="137"/>
      <c r="S663" s="137"/>
      <c r="T663" s="61"/>
      <c r="U663" s="62"/>
      <c r="V663" s="63"/>
      <c r="W663" s="63"/>
      <c r="X663" s="63"/>
      <c r="Y663" s="63"/>
      <c r="Z663" s="63"/>
      <c r="AA663" s="63"/>
      <c r="AB663" s="63"/>
      <c r="AC663" s="63"/>
      <c r="AD663" s="137"/>
      <c r="AE663" s="137"/>
      <c r="AF663" s="137"/>
      <c r="AG663" s="137"/>
      <c r="AH663" s="137"/>
      <c r="AI663" s="168"/>
      <c r="AJ663" s="175"/>
      <c r="AK663" s="175"/>
      <c r="AL663" s="175"/>
      <c r="AM663" s="175"/>
      <c r="AN663" s="175"/>
      <c r="AO663" s="175"/>
      <c r="AP663" s="175"/>
    </row>
    <row r="664" spans="1:42" ht="15">
      <c r="A664" s="11" t="str">
        <f>IF(F664="","",F664&amp;"_"&amp;COUNTIF($F$9:F664,F664))</f>
        <v/>
      </c>
      <c r="B664" s="135" t="str">
        <f>IF(STUDATA!B1274="","",STUDATA!B1274)</f>
        <v/>
      </c>
      <c r="C664" s="136" t="str">
        <f>IF(STUDATA!E1274="","",STUDATA!E1274)</f>
        <v/>
      </c>
      <c r="D664" s="136" t="str">
        <f>IF(STUDATA!F1274="","",STUDATA!F1274)</f>
        <v/>
      </c>
      <c r="E664" s="136" t="str">
        <f>IF(STUDATA!G1274="","",STUDATA!G1274)</f>
        <v/>
      </c>
      <c r="F664" s="136" t="str">
        <f>IF(STUDATA!C1274="","",STUDATA!C1274)</f>
        <v/>
      </c>
      <c r="G664" s="137"/>
      <c r="H664" s="137"/>
      <c r="I664" s="137"/>
      <c r="J664" s="137"/>
      <c r="K664" s="137"/>
      <c r="L664" s="137"/>
      <c r="M664" s="137"/>
      <c r="N664" s="137"/>
      <c r="O664" s="137"/>
      <c r="P664" s="137"/>
      <c r="Q664" s="137"/>
      <c r="R664" s="137"/>
      <c r="S664" s="137"/>
      <c r="T664" s="61"/>
      <c r="U664" s="62"/>
      <c r="V664" s="63"/>
      <c r="W664" s="63"/>
      <c r="X664" s="63"/>
      <c r="Y664" s="63"/>
      <c r="Z664" s="63"/>
      <c r="AA664" s="63"/>
      <c r="AB664" s="63"/>
      <c r="AC664" s="63"/>
      <c r="AD664" s="137"/>
      <c r="AE664" s="137"/>
      <c r="AF664" s="137"/>
      <c r="AG664" s="137"/>
      <c r="AH664" s="137"/>
      <c r="AI664" s="168"/>
      <c r="AJ664" s="175"/>
      <c r="AK664" s="175"/>
      <c r="AL664" s="175"/>
      <c r="AM664" s="175"/>
      <c r="AN664" s="175"/>
      <c r="AO664" s="175"/>
      <c r="AP664" s="175"/>
    </row>
    <row r="665" spans="1:42" ht="15">
      <c r="A665" s="11" t="str">
        <f>IF(F665="","",F665&amp;"_"&amp;COUNTIF($F$9:F665,F665))</f>
        <v/>
      </c>
      <c r="B665" s="135" t="str">
        <f>IF(STUDATA!B1275="","",STUDATA!B1275)</f>
        <v/>
      </c>
      <c r="C665" s="136" t="str">
        <f>IF(STUDATA!E1275="","",STUDATA!E1275)</f>
        <v/>
      </c>
      <c r="D665" s="136" t="str">
        <f>IF(STUDATA!F1275="","",STUDATA!F1275)</f>
        <v/>
      </c>
      <c r="E665" s="136" t="str">
        <f>IF(STUDATA!G1275="","",STUDATA!G1275)</f>
        <v/>
      </c>
      <c r="F665" s="136" t="str">
        <f>IF(STUDATA!C1275="","",STUDATA!C1275)</f>
        <v/>
      </c>
      <c r="G665" s="137"/>
      <c r="H665" s="137"/>
      <c r="I665" s="137"/>
      <c r="J665" s="137"/>
      <c r="K665" s="137"/>
      <c r="L665" s="137"/>
      <c r="M665" s="137"/>
      <c r="N665" s="137"/>
      <c r="O665" s="137"/>
      <c r="P665" s="137"/>
      <c r="Q665" s="137"/>
      <c r="R665" s="137"/>
      <c r="S665" s="137"/>
      <c r="T665" s="61"/>
      <c r="U665" s="62"/>
      <c r="V665" s="63"/>
      <c r="W665" s="63"/>
      <c r="X665" s="63"/>
      <c r="Y665" s="63"/>
      <c r="Z665" s="63"/>
      <c r="AA665" s="63"/>
      <c r="AB665" s="63"/>
      <c r="AC665" s="63"/>
      <c r="AD665" s="137"/>
      <c r="AE665" s="137"/>
      <c r="AF665" s="137"/>
      <c r="AG665" s="137"/>
      <c r="AH665" s="137"/>
      <c r="AI665" s="168"/>
      <c r="AJ665" s="175"/>
      <c r="AK665" s="175"/>
      <c r="AL665" s="175"/>
      <c r="AM665" s="175"/>
      <c r="AN665" s="175"/>
      <c r="AO665" s="175"/>
      <c r="AP665" s="175"/>
    </row>
    <row r="666" spans="1:42" ht="15">
      <c r="A666" s="11" t="str">
        <f>IF(F666="","",F666&amp;"_"&amp;COUNTIF($F$9:F666,F666))</f>
        <v/>
      </c>
      <c r="B666" s="135" t="str">
        <f>IF(STUDATA!B1276="","",STUDATA!B1276)</f>
        <v/>
      </c>
      <c r="C666" s="136" t="str">
        <f>IF(STUDATA!E1276="","",STUDATA!E1276)</f>
        <v/>
      </c>
      <c r="D666" s="136" t="str">
        <f>IF(STUDATA!F1276="","",STUDATA!F1276)</f>
        <v/>
      </c>
      <c r="E666" s="136" t="str">
        <f>IF(STUDATA!G1276="","",STUDATA!G1276)</f>
        <v/>
      </c>
      <c r="F666" s="136" t="str">
        <f>IF(STUDATA!C1276="","",STUDATA!C1276)</f>
        <v/>
      </c>
      <c r="G666" s="137"/>
      <c r="H666" s="137"/>
      <c r="I666" s="137"/>
      <c r="J666" s="137"/>
      <c r="K666" s="137"/>
      <c r="L666" s="137"/>
      <c r="M666" s="137"/>
      <c r="N666" s="137"/>
      <c r="O666" s="137"/>
      <c r="P666" s="137"/>
      <c r="Q666" s="137"/>
      <c r="R666" s="137"/>
      <c r="S666" s="137"/>
      <c r="T666" s="61"/>
      <c r="U666" s="62"/>
      <c r="V666" s="63"/>
      <c r="W666" s="63"/>
      <c r="X666" s="63"/>
      <c r="Y666" s="63"/>
      <c r="Z666" s="63"/>
      <c r="AA666" s="63"/>
      <c r="AB666" s="63"/>
      <c r="AC666" s="63"/>
      <c r="AD666" s="137"/>
      <c r="AE666" s="137"/>
      <c r="AF666" s="137"/>
      <c r="AG666" s="137"/>
      <c r="AH666" s="137"/>
      <c r="AI666" s="168"/>
      <c r="AJ666" s="175"/>
      <c r="AK666" s="175"/>
      <c r="AL666" s="175"/>
      <c r="AM666" s="175"/>
      <c r="AN666" s="175"/>
      <c r="AO666" s="175"/>
      <c r="AP666" s="175"/>
    </row>
    <row r="667" spans="1:42" ht="15">
      <c r="A667" s="11" t="str">
        <f>IF(F667="","",F667&amp;"_"&amp;COUNTIF($F$9:F667,F667))</f>
        <v/>
      </c>
      <c r="B667" s="135" t="str">
        <f>IF(STUDATA!B1277="","",STUDATA!B1277)</f>
        <v/>
      </c>
      <c r="C667" s="136" t="str">
        <f>IF(STUDATA!E1277="","",STUDATA!E1277)</f>
        <v/>
      </c>
      <c r="D667" s="136" t="str">
        <f>IF(STUDATA!F1277="","",STUDATA!F1277)</f>
        <v/>
      </c>
      <c r="E667" s="136" t="str">
        <f>IF(STUDATA!G1277="","",STUDATA!G1277)</f>
        <v/>
      </c>
      <c r="F667" s="136" t="str">
        <f>IF(STUDATA!C1277="","",STUDATA!C1277)</f>
        <v/>
      </c>
      <c r="G667" s="137"/>
      <c r="H667" s="137"/>
      <c r="I667" s="137"/>
      <c r="J667" s="137"/>
      <c r="K667" s="137"/>
      <c r="L667" s="137"/>
      <c r="M667" s="137"/>
      <c r="N667" s="137"/>
      <c r="O667" s="137"/>
      <c r="P667" s="137"/>
      <c r="Q667" s="137"/>
      <c r="R667" s="137"/>
      <c r="S667" s="137"/>
      <c r="T667" s="61"/>
      <c r="U667" s="62"/>
      <c r="V667" s="63"/>
      <c r="W667" s="63"/>
      <c r="X667" s="63"/>
      <c r="Y667" s="63"/>
      <c r="Z667" s="63"/>
      <c r="AA667" s="63"/>
      <c r="AB667" s="63"/>
      <c r="AC667" s="63"/>
      <c r="AD667" s="137"/>
      <c r="AE667" s="137"/>
      <c r="AF667" s="137"/>
      <c r="AG667" s="137"/>
      <c r="AH667" s="137"/>
      <c r="AI667" s="168"/>
      <c r="AJ667" s="175"/>
      <c r="AK667" s="175"/>
      <c r="AL667" s="175"/>
      <c r="AM667" s="175"/>
      <c r="AN667" s="175"/>
      <c r="AO667" s="175"/>
      <c r="AP667" s="175"/>
    </row>
    <row r="668" spans="1:42" ht="15">
      <c r="A668" s="11" t="str">
        <f>IF(F668="","",F668&amp;"_"&amp;COUNTIF($F$9:F668,F668))</f>
        <v/>
      </c>
      <c r="B668" s="135" t="str">
        <f>IF(STUDATA!B1278="","",STUDATA!B1278)</f>
        <v/>
      </c>
      <c r="C668" s="136" t="str">
        <f>IF(STUDATA!E1278="","",STUDATA!E1278)</f>
        <v/>
      </c>
      <c r="D668" s="136" t="str">
        <f>IF(STUDATA!F1278="","",STUDATA!F1278)</f>
        <v/>
      </c>
      <c r="E668" s="136" t="str">
        <f>IF(STUDATA!G1278="","",STUDATA!G1278)</f>
        <v/>
      </c>
      <c r="F668" s="136" t="str">
        <f>IF(STUDATA!C1278="","",STUDATA!C1278)</f>
        <v/>
      </c>
      <c r="G668" s="137"/>
      <c r="H668" s="137"/>
      <c r="I668" s="137"/>
      <c r="J668" s="137"/>
      <c r="K668" s="137"/>
      <c r="L668" s="137"/>
      <c r="M668" s="137"/>
      <c r="N668" s="137"/>
      <c r="O668" s="137"/>
      <c r="P668" s="137"/>
      <c r="Q668" s="137"/>
      <c r="R668" s="137"/>
      <c r="S668" s="137"/>
      <c r="T668" s="61"/>
      <c r="U668" s="62"/>
      <c r="V668" s="63"/>
      <c r="W668" s="63"/>
      <c r="X668" s="63"/>
      <c r="Y668" s="63"/>
      <c r="Z668" s="63"/>
      <c r="AA668" s="63"/>
      <c r="AB668" s="63"/>
      <c r="AC668" s="63"/>
      <c r="AD668" s="137"/>
      <c r="AE668" s="137"/>
      <c r="AF668" s="137"/>
      <c r="AG668" s="137"/>
      <c r="AH668" s="137"/>
      <c r="AI668" s="168"/>
      <c r="AJ668" s="175"/>
      <c r="AK668" s="175"/>
      <c r="AL668" s="175"/>
      <c r="AM668" s="175"/>
      <c r="AN668" s="175"/>
      <c r="AO668" s="175"/>
      <c r="AP668" s="175"/>
    </row>
    <row r="669" spans="1:42" ht="15">
      <c r="A669" s="11" t="str">
        <f>IF(F669="","",F669&amp;"_"&amp;COUNTIF($F$9:F669,F669))</f>
        <v/>
      </c>
      <c r="B669" s="135" t="str">
        <f>IF(STUDATA!B1279="","",STUDATA!B1279)</f>
        <v/>
      </c>
      <c r="C669" s="136" t="str">
        <f>IF(STUDATA!E1279="","",STUDATA!E1279)</f>
        <v/>
      </c>
      <c r="D669" s="136" t="str">
        <f>IF(STUDATA!F1279="","",STUDATA!F1279)</f>
        <v/>
      </c>
      <c r="E669" s="136" t="str">
        <f>IF(STUDATA!G1279="","",STUDATA!G1279)</f>
        <v/>
      </c>
      <c r="F669" s="136" t="str">
        <f>IF(STUDATA!C1279="","",STUDATA!C1279)</f>
        <v/>
      </c>
      <c r="G669" s="137"/>
      <c r="H669" s="137"/>
      <c r="I669" s="137"/>
      <c r="J669" s="137"/>
      <c r="K669" s="137"/>
      <c r="L669" s="137"/>
      <c r="M669" s="137"/>
      <c r="N669" s="137"/>
      <c r="O669" s="137"/>
      <c r="P669" s="137"/>
      <c r="Q669" s="137"/>
      <c r="R669" s="137"/>
      <c r="S669" s="137"/>
      <c r="T669" s="61"/>
      <c r="U669" s="62"/>
      <c r="V669" s="63"/>
      <c r="W669" s="63"/>
      <c r="X669" s="63"/>
      <c r="Y669" s="63"/>
      <c r="Z669" s="63"/>
      <c r="AA669" s="63"/>
      <c r="AB669" s="63"/>
      <c r="AC669" s="63"/>
      <c r="AD669" s="137"/>
      <c r="AE669" s="137"/>
      <c r="AF669" s="137"/>
      <c r="AG669" s="137"/>
      <c r="AH669" s="137"/>
      <c r="AI669" s="168"/>
      <c r="AJ669" s="175"/>
      <c r="AK669" s="175"/>
      <c r="AL669" s="175"/>
      <c r="AM669" s="175"/>
      <c r="AN669" s="175"/>
      <c r="AO669" s="175"/>
      <c r="AP669" s="175"/>
    </row>
    <row r="670" spans="1:42" ht="15">
      <c r="A670" s="11" t="str">
        <f>IF(F670="","",F670&amp;"_"&amp;COUNTIF($F$9:F670,F670))</f>
        <v/>
      </c>
      <c r="B670" s="135" t="str">
        <f>IF(STUDATA!B1280="","",STUDATA!B1280)</f>
        <v/>
      </c>
      <c r="C670" s="136" t="str">
        <f>IF(STUDATA!E1280="","",STUDATA!E1280)</f>
        <v/>
      </c>
      <c r="D670" s="136" t="str">
        <f>IF(STUDATA!F1280="","",STUDATA!F1280)</f>
        <v/>
      </c>
      <c r="E670" s="136" t="str">
        <f>IF(STUDATA!G1280="","",STUDATA!G1280)</f>
        <v/>
      </c>
      <c r="F670" s="136" t="str">
        <f>IF(STUDATA!C1280="","",STUDATA!C1280)</f>
        <v/>
      </c>
      <c r="G670" s="137"/>
      <c r="H670" s="137"/>
      <c r="I670" s="137"/>
      <c r="J670" s="137"/>
      <c r="K670" s="137"/>
      <c r="L670" s="137"/>
      <c r="M670" s="137"/>
      <c r="N670" s="137"/>
      <c r="O670" s="137"/>
      <c r="P670" s="137"/>
      <c r="Q670" s="137"/>
      <c r="R670" s="137"/>
      <c r="S670" s="137"/>
      <c r="T670" s="61"/>
      <c r="U670" s="62"/>
      <c r="V670" s="63"/>
      <c r="W670" s="63"/>
      <c r="X670" s="63"/>
      <c r="Y670" s="63"/>
      <c r="Z670" s="63"/>
      <c r="AA670" s="63"/>
      <c r="AB670" s="63"/>
      <c r="AC670" s="63"/>
      <c r="AD670" s="137"/>
      <c r="AE670" s="137"/>
      <c r="AF670" s="137"/>
      <c r="AG670" s="137"/>
      <c r="AH670" s="137"/>
      <c r="AI670" s="168"/>
      <c r="AJ670" s="175"/>
      <c r="AK670" s="175"/>
      <c r="AL670" s="175"/>
      <c r="AM670" s="175"/>
      <c r="AN670" s="175"/>
      <c r="AO670" s="175"/>
      <c r="AP670" s="175"/>
    </row>
    <row r="671" spans="1:42" ht="15">
      <c r="A671" s="11" t="str">
        <f>IF(F671="","",F671&amp;"_"&amp;COUNTIF($F$9:F671,F671))</f>
        <v/>
      </c>
      <c r="B671" s="135" t="str">
        <f>IF(STUDATA!B1281="","",STUDATA!B1281)</f>
        <v/>
      </c>
      <c r="C671" s="136" t="str">
        <f>IF(STUDATA!E1281="","",STUDATA!E1281)</f>
        <v/>
      </c>
      <c r="D671" s="136" t="str">
        <f>IF(STUDATA!F1281="","",STUDATA!F1281)</f>
        <v/>
      </c>
      <c r="E671" s="136" t="str">
        <f>IF(STUDATA!G1281="","",STUDATA!G1281)</f>
        <v/>
      </c>
      <c r="F671" s="136" t="str">
        <f>IF(STUDATA!C1281="","",STUDATA!C1281)</f>
        <v/>
      </c>
      <c r="G671" s="137"/>
      <c r="H671" s="137"/>
      <c r="I671" s="137"/>
      <c r="J671" s="137"/>
      <c r="K671" s="137"/>
      <c r="L671" s="137"/>
      <c r="M671" s="137"/>
      <c r="N671" s="137"/>
      <c r="O671" s="137"/>
      <c r="P671" s="137"/>
      <c r="Q671" s="137"/>
      <c r="R671" s="137"/>
      <c r="S671" s="137"/>
      <c r="T671" s="61"/>
      <c r="U671" s="62"/>
      <c r="V671" s="63"/>
      <c r="W671" s="63"/>
      <c r="X671" s="63"/>
      <c r="Y671" s="63"/>
      <c r="Z671" s="63"/>
      <c r="AA671" s="63"/>
      <c r="AB671" s="63"/>
      <c r="AC671" s="63"/>
      <c r="AD671" s="137"/>
      <c r="AE671" s="137"/>
      <c r="AF671" s="137"/>
      <c r="AG671" s="137"/>
      <c r="AH671" s="137"/>
      <c r="AI671" s="168"/>
      <c r="AJ671" s="175"/>
      <c r="AK671" s="175"/>
      <c r="AL671" s="175"/>
      <c r="AM671" s="175"/>
      <c r="AN671" s="175"/>
      <c r="AO671" s="175"/>
      <c r="AP671" s="175"/>
    </row>
    <row r="672" spans="1:42" ht="15">
      <c r="A672" s="11" t="str">
        <f>IF(F672="","",F672&amp;"_"&amp;COUNTIF($F$9:F672,F672))</f>
        <v/>
      </c>
      <c r="B672" s="135" t="str">
        <f>IF(STUDATA!B1282="","",STUDATA!B1282)</f>
        <v/>
      </c>
      <c r="C672" s="136" t="str">
        <f>IF(STUDATA!E1282="","",STUDATA!E1282)</f>
        <v/>
      </c>
      <c r="D672" s="136" t="str">
        <f>IF(STUDATA!F1282="","",STUDATA!F1282)</f>
        <v/>
      </c>
      <c r="E672" s="136" t="str">
        <f>IF(STUDATA!G1282="","",STUDATA!G1282)</f>
        <v/>
      </c>
      <c r="F672" s="136" t="str">
        <f>IF(STUDATA!C1282="","",STUDATA!C1282)</f>
        <v/>
      </c>
      <c r="G672" s="137"/>
      <c r="H672" s="137"/>
      <c r="I672" s="137"/>
      <c r="J672" s="137"/>
      <c r="K672" s="137"/>
      <c r="L672" s="137"/>
      <c r="M672" s="137"/>
      <c r="N672" s="137"/>
      <c r="O672" s="137"/>
      <c r="P672" s="137"/>
      <c r="Q672" s="137"/>
      <c r="R672" s="137"/>
      <c r="S672" s="137"/>
      <c r="T672" s="61"/>
      <c r="U672" s="62"/>
      <c r="V672" s="63"/>
      <c r="W672" s="63"/>
      <c r="X672" s="63"/>
      <c r="Y672" s="63"/>
      <c r="Z672" s="63"/>
      <c r="AA672" s="63"/>
      <c r="AB672" s="63"/>
      <c r="AC672" s="63"/>
      <c r="AD672" s="137"/>
      <c r="AE672" s="137"/>
      <c r="AF672" s="137"/>
      <c r="AG672" s="137"/>
      <c r="AH672" s="137"/>
      <c r="AI672" s="168"/>
      <c r="AJ672" s="175"/>
      <c r="AK672" s="175"/>
      <c r="AL672" s="175"/>
      <c r="AM672" s="175"/>
      <c r="AN672" s="175"/>
      <c r="AO672" s="175"/>
      <c r="AP672" s="175"/>
    </row>
    <row r="673" spans="1:42" ht="15">
      <c r="A673" s="11" t="str">
        <f>IF(F673="","",F673&amp;"_"&amp;COUNTIF($F$9:F673,F673))</f>
        <v/>
      </c>
      <c r="B673" s="135" t="str">
        <f>IF(STUDATA!B1283="","",STUDATA!B1283)</f>
        <v/>
      </c>
      <c r="C673" s="136" t="str">
        <f>IF(STUDATA!E1283="","",STUDATA!E1283)</f>
        <v/>
      </c>
      <c r="D673" s="136" t="str">
        <f>IF(STUDATA!F1283="","",STUDATA!F1283)</f>
        <v/>
      </c>
      <c r="E673" s="136" t="str">
        <f>IF(STUDATA!G1283="","",STUDATA!G1283)</f>
        <v/>
      </c>
      <c r="F673" s="136" t="str">
        <f>IF(STUDATA!C1283="","",STUDATA!C1283)</f>
        <v/>
      </c>
      <c r="G673" s="137"/>
      <c r="H673" s="137"/>
      <c r="I673" s="137"/>
      <c r="J673" s="137"/>
      <c r="K673" s="137"/>
      <c r="L673" s="137"/>
      <c r="M673" s="137"/>
      <c r="N673" s="137"/>
      <c r="O673" s="137"/>
      <c r="P673" s="137"/>
      <c r="Q673" s="137"/>
      <c r="R673" s="137"/>
      <c r="S673" s="137"/>
      <c r="T673" s="61"/>
      <c r="U673" s="62"/>
      <c r="V673" s="63"/>
      <c r="W673" s="63"/>
      <c r="X673" s="63"/>
      <c r="Y673" s="63"/>
      <c r="Z673" s="63"/>
      <c r="AA673" s="63"/>
      <c r="AB673" s="63"/>
      <c r="AC673" s="63"/>
      <c r="AD673" s="137"/>
      <c r="AE673" s="137"/>
      <c r="AF673" s="137"/>
      <c r="AG673" s="137"/>
      <c r="AH673" s="137"/>
      <c r="AI673" s="168"/>
      <c r="AJ673" s="175"/>
      <c r="AK673" s="175"/>
      <c r="AL673" s="175"/>
      <c r="AM673" s="175"/>
      <c r="AN673" s="175"/>
      <c r="AO673" s="175"/>
      <c r="AP673" s="175"/>
    </row>
    <row r="674" spans="1:42" ht="15">
      <c r="A674" s="11" t="str">
        <f>IF(F674="","",F674&amp;"_"&amp;COUNTIF($F$9:F674,F674))</f>
        <v/>
      </c>
      <c r="B674" s="135" t="str">
        <f>IF(STUDATA!B1284="","",STUDATA!B1284)</f>
        <v/>
      </c>
      <c r="C674" s="136" t="str">
        <f>IF(STUDATA!E1284="","",STUDATA!E1284)</f>
        <v/>
      </c>
      <c r="D674" s="136" t="str">
        <f>IF(STUDATA!F1284="","",STUDATA!F1284)</f>
        <v/>
      </c>
      <c r="E674" s="136" t="str">
        <f>IF(STUDATA!G1284="","",STUDATA!G1284)</f>
        <v/>
      </c>
      <c r="F674" s="136" t="str">
        <f>IF(STUDATA!C1284="","",STUDATA!C1284)</f>
        <v/>
      </c>
      <c r="G674" s="137"/>
      <c r="H674" s="137"/>
      <c r="I674" s="137"/>
      <c r="J674" s="137"/>
      <c r="K674" s="137"/>
      <c r="L674" s="137"/>
      <c r="M674" s="137"/>
      <c r="N674" s="137"/>
      <c r="O674" s="137"/>
      <c r="P674" s="137"/>
      <c r="Q674" s="137"/>
      <c r="R674" s="137"/>
      <c r="S674" s="137"/>
      <c r="T674" s="61"/>
      <c r="U674" s="62"/>
      <c r="V674" s="63"/>
      <c r="W674" s="63"/>
      <c r="X674" s="63"/>
      <c r="Y674" s="63"/>
      <c r="Z674" s="63"/>
      <c r="AA674" s="63"/>
      <c r="AB674" s="63"/>
      <c r="AC674" s="63"/>
      <c r="AD674" s="137"/>
      <c r="AE674" s="137"/>
      <c r="AF674" s="137"/>
      <c r="AG674" s="137"/>
      <c r="AH674" s="137"/>
      <c r="AI674" s="168"/>
      <c r="AJ674" s="175"/>
      <c r="AK674" s="175"/>
      <c r="AL674" s="175"/>
      <c r="AM674" s="175"/>
      <c r="AN674" s="175"/>
      <c r="AO674" s="175"/>
      <c r="AP674" s="175"/>
    </row>
    <row r="675" spans="1:42" ht="15">
      <c r="A675" s="11" t="str">
        <f>IF(F675="","",F675&amp;"_"&amp;COUNTIF($F$9:F675,F675))</f>
        <v/>
      </c>
      <c r="B675" s="135" t="str">
        <f>IF(STUDATA!B1285="","",STUDATA!B1285)</f>
        <v/>
      </c>
      <c r="C675" s="136" t="str">
        <f>IF(STUDATA!E1285="","",STUDATA!E1285)</f>
        <v/>
      </c>
      <c r="D675" s="136" t="str">
        <f>IF(STUDATA!F1285="","",STUDATA!F1285)</f>
        <v/>
      </c>
      <c r="E675" s="136" t="str">
        <f>IF(STUDATA!G1285="","",STUDATA!G1285)</f>
        <v/>
      </c>
      <c r="F675" s="136" t="str">
        <f>IF(STUDATA!C1285="","",STUDATA!C1285)</f>
        <v/>
      </c>
      <c r="G675" s="137"/>
      <c r="H675" s="137"/>
      <c r="I675" s="137"/>
      <c r="J675" s="137"/>
      <c r="K675" s="137"/>
      <c r="L675" s="137"/>
      <c r="M675" s="137"/>
      <c r="N675" s="137"/>
      <c r="O675" s="137"/>
      <c r="P675" s="137"/>
      <c r="Q675" s="137"/>
      <c r="R675" s="137"/>
      <c r="S675" s="137"/>
      <c r="T675" s="61"/>
      <c r="U675" s="62"/>
      <c r="V675" s="63"/>
      <c r="W675" s="63"/>
      <c r="X675" s="63"/>
      <c r="Y675" s="63"/>
      <c r="Z675" s="63"/>
      <c r="AA675" s="63"/>
      <c r="AB675" s="63"/>
      <c r="AC675" s="63"/>
      <c r="AD675" s="137"/>
      <c r="AE675" s="137"/>
      <c r="AF675" s="137"/>
      <c r="AG675" s="137"/>
      <c r="AH675" s="137"/>
      <c r="AI675" s="168"/>
      <c r="AJ675" s="175"/>
      <c r="AK675" s="175"/>
      <c r="AL675" s="175"/>
      <c r="AM675" s="175"/>
      <c r="AN675" s="175"/>
      <c r="AO675" s="175"/>
      <c r="AP675" s="175"/>
    </row>
    <row r="676" spans="1:42" ht="15">
      <c r="A676" s="11" t="str">
        <f>IF(F676="","",F676&amp;"_"&amp;COUNTIF($F$9:F676,F676))</f>
        <v/>
      </c>
      <c r="B676" s="135" t="str">
        <f>IF(STUDATA!B1286="","",STUDATA!B1286)</f>
        <v/>
      </c>
      <c r="C676" s="136" t="str">
        <f>IF(STUDATA!E1286="","",STUDATA!E1286)</f>
        <v/>
      </c>
      <c r="D676" s="136" t="str">
        <f>IF(STUDATA!F1286="","",STUDATA!F1286)</f>
        <v/>
      </c>
      <c r="E676" s="136" t="str">
        <f>IF(STUDATA!G1286="","",STUDATA!G1286)</f>
        <v/>
      </c>
      <c r="F676" s="136" t="str">
        <f>IF(STUDATA!C1286="","",STUDATA!C1286)</f>
        <v/>
      </c>
      <c r="G676" s="137"/>
      <c r="H676" s="137"/>
      <c r="I676" s="137"/>
      <c r="J676" s="137"/>
      <c r="K676" s="137"/>
      <c r="L676" s="137"/>
      <c r="M676" s="137"/>
      <c r="N676" s="137"/>
      <c r="O676" s="137"/>
      <c r="P676" s="137"/>
      <c r="Q676" s="137"/>
      <c r="R676" s="137"/>
      <c r="S676" s="137"/>
      <c r="T676" s="61"/>
      <c r="U676" s="62"/>
      <c r="V676" s="63"/>
      <c r="W676" s="63"/>
      <c r="X676" s="63"/>
      <c r="Y676" s="63"/>
      <c r="Z676" s="63"/>
      <c r="AA676" s="63"/>
      <c r="AB676" s="63"/>
      <c r="AC676" s="63"/>
      <c r="AD676" s="137"/>
      <c r="AE676" s="137"/>
      <c r="AF676" s="137"/>
      <c r="AG676" s="137"/>
      <c r="AH676" s="137"/>
      <c r="AI676" s="168"/>
      <c r="AJ676" s="175"/>
      <c r="AK676" s="175"/>
      <c r="AL676" s="175"/>
      <c r="AM676" s="175"/>
      <c r="AN676" s="175"/>
      <c r="AO676" s="175"/>
      <c r="AP676" s="175"/>
    </row>
    <row r="677" spans="1:42" ht="15">
      <c r="A677" s="11" t="str">
        <f>IF(F677="","",F677&amp;"_"&amp;COUNTIF($F$9:F677,F677))</f>
        <v/>
      </c>
      <c r="B677" s="135" t="str">
        <f>IF(STUDATA!B1287="","",STUDATA!B1287)</f>
        <v/>
      </c>
      <c r="C677" s="136" t="str">
        <f>IF(STUDATA!E1287="","",STUDATA!E1287)</f>
        <v/>
      </c>
      <c r="D677" s="136" t="str">
        <f>IF(STUDATA!F1287="","",STUDATA!F1287)</f>
        <v/>
      </c>
      <c r="E677" s="136" t="str">
        <f>IF(STUDATA!G1287="","",STUDATA!G1287)</f>
        <v/>
      </c>
      <c r="F677" s="136" t="str">
        <f>IF(STUDATA!C1287="","",STUDATA!C1287)</f>
        <v/>
      </c>
      <c r="G677" s="137"/>
      <c r="H677" s="137"/>
      <c r="I677" s="137"/>
      <c r="J677" s="137"/>
      <c r="K677" s="137"/>
      <c r="L677" s="137"/>
      <c r="M677" s="137"/>
      <c r="N677" s="137"/>
      <c r="O677" s="137"/>
      <c r="P677" s="137"/>
      <c r="Q677" s="137"/>
      <c r="R677" s="137"/>
      <c r="S677" s="137"/>
      <c r="T677" s="61"/>
      <c r="U677" s="62"/>
      <c r="V677" s="63"/>
      <c r="W677" s="63"/>
      <c r="X677" s="63"/>
      <c r="Y677" s="63"/>
      <c r="Z677" s="63"/>
      <c r="AA677" s="63"/>
      <c r="AB677" s="63"/>
      <c r="AC677" s="63"/>
      <c r="AD677" s="137"/>
      <c r="AE677" s="137"/>
      <c r="AF677" s="137"/>
      <c r="AG677" s="137"/>
      <c r="AH677" s="137"/>
      <c r="AI677" s="168"/>
      <c r="AJ677" s="175"/>
      <c r="AK677" s="175"/>
      <c r="AL677" s="175"/>
      <c r="AM677" s="175"/>
      <c r="AN677" s="175"/>
      <c r="AO677" s="175"/>
      <c r="AP677" s="175"/>
    </row>
    <row r="678" spans="1:42" ht="15">
      <c r="A678" s="11" t="str">
        <f>IF(F678="","",F678&amp;"_"&amp;COUNTIF($F$9:F678,F678))</f>
        <v/>
      </c>
      <c r="B678" s="135" t="str">
        <f>IF(STUDATA!B1288="","",STUDATA!B1288)</f>
        <v/>
      </c>
      <c r="C678" s="136" t="str">
        <f>IF(STUDATA!E1288="","",STUDATA!E1288)</f>
        <v/>
      </c>
      <c r="D678" s="136" t="str">
        <f>IF(STUDATA!F1288="","",STUDATA!F1288)</f>
        <v/>
      </c>
      <c r="E678" s="136" t="str">
        <f>IF(STUDATA!G1288="","",STUDATA!G1288)</f>
        <v/>
      </c>
      <c r="F678" s="136" t="str">
        <f>IF(STUDATA!C1288="","",STUDATA!C1288)</f>
        <v/>
      </c>
      <c r="G678" s="137"/>
      <c r="H678" s="137"/>
      <c r="I678" s="137"/>
      <c r="J678" s="137"/>
      <c r="K678" s="137"/>
      <c r="L678" s="137"/>
      <c r="M678" s="137"/>
      <c r="N678" s="137"/>
      <c r="O678" s="137"/>
      <c r="P678" s="137"/>
      <c r="Q678" s="137"/>
      <c r="R678" s="137"/>
      <c r="S678" s="137"/>
      <c r="T678" s="61"/>
      <c r="U678" s="62"/>
      <c r="V678" s="63"/>
      <c r="W678" s="63"/>
      <c r="X678" s="63"/>
      <c r="Y678" s="63"/>
      <c r="Z678" s="63"/>
      <c r="AA678" s="63"/>
      <c r="AB678" s="63"/>
      <c r="AC678" s="63"/>
      <c r="AD678" s="137"/>
      <c r="AE678" s="137"/>
      <c r="AF678" s="137"/>
      <c r="AG678" s="137"/>
      <c r="AH678" s="137"/>
      <c r="AI678" s="168"/>
      <c r="AJ678" s="175"/>
      <c r="AK678" s="175"/>
      <c r="AL678" s="175"/>
      <c r="AM678" s="175"/>
      <c r="AN678" s="175"/>
      <c r="AO678" s="175"/>
      <c r="AP678" s="175"/>
    </row>
    <row r="679" spans="1:42" ht="15">
      <c r="A679" s="11" t="str">
        <f>IF(F679="","",F679&amp;"_"&amp;COUNTIF($F$9:F679,F679))</f>
        <v/>
      </c>
      <c r="B679" s="135" t="str">
        <f>IF(STUDATA!B1289="","",STUDATA!B1289)</f>
        <v/>
      </c>
      <c r="C679" s="136" t="str">
        <f>IF(STUDATA!E1289="","",STUDATA!E1289)</f>
        <v/>
      </c>
      <c r="D679" s="136" t="str">
        <f>IF(STUDATA!F1289="","",STUDATA!F1289)</f>
        <v/>
      </c>
      <c r="E679" s="136" t="str">
        <f>IF(STUDATA!G1289="","",STUDATA!G1289)</f>
        <v/>
      </c>
      <c r="F679" s="136" t="str">
        <f>IF(STUDATA!C1289="","",STUDATA!C1289)</f>
        <v/>
      </c>
      <c r="G679" s="137"/>
      <c r="H679" s="137"/>
      <c r="I679" s="137"/>
      <c r="J679" s="137"/>
      <c r="K679" s="137"/>
      <c r="L679" s="137"/>
      <c r="M679" s="137"/>
      <c r="N679" s="137"/>
      <c r="O679" s="137"/>
      <c r="P679" s="137"/>
      <c r="Q679" s="137"/>
      <c r="R679" s="137"/>
      <c r="S679" s="137"/>
      <c r="T679" s="61"/>
      <c r="U679" s="62"/>
      <c r="V679" s="63"/>
      <c r="W679" s="63"/>
      <c r="X679" s="63"/>
      <c r="Y679" s="63"/>
      <c r="Z679" s="63"/>
      <c r="AA679" s="63"/>
      <c r="AB679" s="63"/>
      <c r="AC679" s="63"/>
      <c r="AD679" s="137"/>
      <c r="AE679" s="137"/>
      <c r="AF679" s="137"/>
      <c r="AG679" s="137"/>
      <c r="AH679" s="137"/>
      <c r="AI679" s="168"/>
      <c r="AJ679" s="175"/>
      <c r="AK679" s="175"/>
      <c r="AL679" s="175"/>
      <c r="AM679" s="175"/>
      <c r="AN679" s="175"/>
      <c r="AO679" s="175"/>
      <c r="AP679" s="175"/>
    </row>
    <row r="680" spans="1:42" ht="15">
      <c r="A680" s="11" t="str">
        <f>IF(F680="","",F680&amp;"_"&amp;COUNTIF($F$9:F680,F680))</f>
        <v/>
      </c>
      <c r="B680" s="135" t="str">
        <f>IF(STUDATA!B1290="","",STUDATA!B1290)</f>
        <v/>
      </c>
      <c r="C680" s="136" t="str">
        <f>IF(STUDATA!E1290="","",STUDATA!E1290)</f>
        <v/>
      </c>
      <c r="D680" s="136" t="str">
        <f>IF(STUDATA!F1290="","",STUDATA!F1290)</f>
        <v/>
      </c>
      <c r="E680" s="136" t="str">
        <f>IF(STUDATA!G1290="","",STUDATA!G1290)</f>
        <v/>
      </c>
      <c r="F680" s="136" t="str">
        <f>IF(STUDATA!C1290="","",STUDATA!C1290)</f>
        <v/>
      </c>
      <c r="G680" s="137"/>
      <c r="H680" s="137"/>
      <c r="I680" s="137"/>
      <c r="J680" s="137"/>
      <c r="K680" s="137"/>
      <c r="L680" s="137"/>
      <c r="M680" s="137"/>
      <c r="N680" s="137"/>
      <c r="O680" s="137"/>
      <c r="P680" s="137"/>
      <c r="Q680" s="137"/>
      <c r="R680" s="137"/>
      <c r="S680" s="137"/>
      <c r="T680" s="61"/>
      <c r="U680" s="62"/>
      <c r="V680" s="63"/>
      <c r="W680" s="63"/>
      <c r="X680" s="63"/>
      <c r="Y680" s="63"/>
      <c r="Z680" s="63"/>
      <c r="AA680" s="63"/>
      <c r="AB680" s="63"/>
      <c r="AC680" s="63"/>
      <c r="AD680" s="137"/>
      <c r="AE680" s="137"/>
      <c r="AF680" s="137"/>
      <c r="AG680" s="137"/>
      <c r="AH680" s="137"/>
      <c r="AI680" s="168"/>
      <c r="AJ680" s="175"/>
      <c r="AK680" s="175"/>
      <c r="AL680" s="175"/>
      <c r="AM680" s="175"/>
      <c r="AN680" s="175"/>
      <c r="AO680" s="175"/>
      <c r="AP680" s="175"/>
    </row>
    <row r="681" spans="1:42" ht="15">
      <c r="A681" s="11" t="str">
        <f>IF(F681="","",F681&amp;"_"&amp;COUNTIF($F$9:F681,F681))</f>
        <v/>
      </c>
      <c r="B681" s="135" t="str">
        <f>IF(STUDATA!B1291="","",STUDATA!B1291)</f>
        <v/>
      </c>
      <c r="C681" s="136" t="str">
        <f>IF(STUDATA!E1291="","",STUDATA!E1291)</f>
        <v/>
      </c>
      <c r="D681" s="136" t="str">
        <f>IF(STUDATA!F1291="","",STUDATA!F1291)</f>
        <v/>
      </c>
      <c r="E681" s="136" t="str">
        <f>IF(STUDATA!G1291="","",STUDATA!G1291)</f>
        <v/>
      </c>
      <c r="F681" s="136" t="str">
        <f>IF(STUDATA!C1291="","",STUDATA!C1291)</f>
        <v/>
      </c>
      <c r="G681" s="137"/>
      <c r="H681" s="137"/>
      <c r="I681" s="137"/>
      <c r="J681" s="137"/>
      <c r="K681" s="137"/>
      <c r="L681" s="137"/>
      <c r="M681" s="137"/>
      <c r="N681" s="137"/>
      <c r="O681" s="137"/>
      <c r="P681" s="137"/>
      <c r="Q681" s="137"/>
      <c r="R681" s="137"/>
      <c r="S681" s="137"/>
      <c r="T681" s="61"/>
      <c r="U681" s="62"/>
      <c r="V681" s="63"/>
      <c r="W681" s="63"/>
      <c r="X681" s="63"/>
      <c r="Y681" s="63"/>
      <c r="Z681" s="63"/>
      <c r="AA681" s="63"/>
      <c r="AB681" s="63"/>
      <c r="AC681" s="63"/>
      <c r="AD681" s="137"/>
      <c r="AE681" s="137"/>
      <c r="AF681" s="137"/>
      <c r="AG681" s="137"/>
      <c r="AH681" s="137"/>
      <c r="AI681" s="168"/>
      <c r="AJ681" s="175"/>
      <c r="AK681" s="175"/>
      <c r="AL681" s="175"/>
      <c r="AM681" s="175"/>
      <c r="AN681" s="175"/>
      <c r="AO681" s="175"/>
      <c r="AP681" s="175"/>
    </row>
    <row r="682" spans="1:42" ht="15">
      <c r="A682" s="11" t="str">
        <f>IF(F682="","",F682&amp;"_"&amp;COUNTIF($F$9:F682,F682))</f>
        <v/>
      </c>
      <c r="B682" s="135" t="str">
        <f>IF(STUDATA!B1292="","",STUDATA!B1292)</f>
        <v/>
      </c>
      <c r="C682" s="136" t="str">
        <f>IF(STUDATA!E1292="","",STUDATA!E1292)</f>
        <v/>
      </c>
      <c r="D682" s="136" t="str">
        <f>IF(STUDATA!F1292="","",STUDATA!F1292)</f>
        <v/>
      </c>
      <c r="E682" s="136" t="str">
        <f>IF(STUDATA!G1292="","",STUDATA!G1292)</f>
        <v/>
      </c>
      <c r="F682" s="136" t="str">
        <f>IF(STUDATA!C1292="","",STUDATA!C1292)</f>
        <v/>
      </c>
      <c r="G682" s="137"/>
      <c r="H682" s="137"/>
      <c r="I682" s="137"/>
      <c r="J682" s="137"/>
      <c r="K682" s="137"/>
      <c r="L682" s="137"/>
      <c r="M682" s="137"/>
      <c r="N682" s="137"/>
      <c r="O682" s="137"/>
      <c r="P682" s="137"/>
      <c r="Q682" s="137"/>
      <c r="R682" s="137"/>
      <c r="S682" s="137"/>
      <c r="T682" s="61"/>
      <c r="U682" s="62"/>
      <c r="V682" s="63"/>
      <c r="W682" s="63"/>
      <c r="X682" s="63"/>
      <c r="Y682" s="63"/>
      <c r="Z682" s="63"/>
      <c r="AA682" s="63"/>
      <c r="AB682" s="63"/>
      <c r="AC682" s="63"/>
      <c r="AD682" s="137"/>
      <c r="AE682" s="137"/>
      <c r="AF682" s="137"/>
      <c r="AG682" s="137"/>
      <c r="AH682" s="137"/>
      <c r="AI682" s="168"/>
      <c r="AJ682" s="175"/>
      <c r="AK682" s="175"/>
      <c r="AL682" s="175"/>
      <c r="AM682" s="175"/>
      <c r="AN682" s="175"/>
      <c r="AO682" s="175"/>
      <c r="AP682" s="175"/>
    </row>
    <row r="683" spans="1:42" ht="15">
      <c r="A683" s="11" t="str">
        <f>IF(F683="","",F683&amp;"_"&amp;COUNTIF($F$9:F683,F683))</f>
        <v/>
      </c>
      <c r="B683" s="135" t="str">
        <f>IF(STUDATA!B1293="","",STUDATA!B1293)</f>
        <v/>
      </c>
      <c r="C683" s="136" t="str">
        <f>IF(STUDATA!E1293="","",STUDATA!E1293)</f>
        <v/>
      </c>
      <c r="D683" s="136" t="str">
        <f>IF(STUDATA!F1293="","",STUDATA!F1293)</f>
        <v/>
      </c>
      <c r="E683" s="136" t="str">
        <f>IF(STUDATA!G1293="","",STUDATA!G1293)</f>
        <v/>
      </c>
      <c r="F683" s="136" t="str">
        <f>IF(STUDATA!C1293="","",STUDATA!C1293)</f>
        <v/>
      </c>
      <c r="G683" s="137"/>
      <c r="H683" s="137"/>
      <c r="I683" s="137"/>
      <c r="J683" s="137"/>
      <c r="K683" s="137"/>
      <c r="L683" s="137"/>
      <c r="M683" s="137"/>
      <c r="N683" s="137"/>
      <c r="O683" s="137"/>
      <c r="P683" s="137"/>
      <c r="Q683" s="137"/>
      <c r="R683" s="137"/>
      <c r="S683" s="137"/>
      <c r="T683" s="61"/>
      <c r="U683" s="62"/>
      <c r="V683" s="63"/>
      <c r="W683" s="63"/>
      <c r="X683" s="63"/>
      <c r="Y683" s="63"/>
      <c r="Z683" s="63"/>
      <c r="AA683" s="63"/>
      <c r="AB683" s="63"/>
      <c r="AC683" s="63"/>
      <c r="AD683" s="137"/>
      <c r="AE683" s="137"/>
      <c r="AF683" s="137"/>
      <c r="AG683" s="137"/>
      <c r="AH683" s="137"/>
      <c r="AI683" s="168"/>
      <c r="AJ683" s="175"/>
      <c r="AK683" s="175"/>
      <c r="AL683" s="175"/>
      <c r="AM683" s="175"/>
      <c r="AN683" s="175"/>
      <c r="AO683" s="175"/>
      <c r="AP683" s="175"/>
    </row>
    <row r="684" spans="1:42" ht="15">
      <c r="A684" s="11" t="str">
        <f>IF(F684="","",F684&amp;"_"&amp;COUNTIF($F$9:F684,F684))</f>
        <v/>
      </c>
      <c r="B684" s="135" t="str">
        <f>IF(STUDATA!B1294="","",STUDATA!B1294)</f>
        <v/>
      </c>
      <c r="C684" s="136" t="str">
        <f>IF(STUDATA!E1294="","",STUDATA!E1294)</f>
        <v/>
      </c>
      <c r="D684" s="136" t="str">
        <f>IF(STUDATA!F1294="","",STUDATA!F1294)</f>
        <v/>
      </c>
      <c r="E684" s="136" t="str">
        <f>IF(STUDATA!G1294="","",STUDATA!G1294)</f>
        <v/>
      </c>
      <c r="F684" s="136" t="str">
        <f>IF(STUDATA!C1294="","",STUDATA!C1294)</f>
        <v/>
      </c>
      <c r="G684" s="137"/>
      <c r="H684" s="137"/>
      <c r="I684" s="137"/>
      <c r="J684" s="137"/>
      <c r="K684" s="137"/>
      <c r="L684" s="137"/>
      <c r="M684" s="137"/>
      <c r="N684" s="137"/>
      <c r="O684" s="137"/>
      <c r="P684" s="137"/>
      <c r="Q684" s="137"/>
      <c r="R684" s="137"/>
      <c r="S684" s="137"/>
      <c r="T684" s="61"/>
      <c r="U684" s="62"/>
      <c r="V684" s="63"/>
      <c r="W684" s="63"/>
      <c r="X684" s="63"/>
      <c r="Y684" s="63"/>
      <c r="Z684" s="63"/>
      <c r="AA684" s="63"/>
      <c r="AB684" s="63"/>
      <c r="AC684" s="63"/>
      <c r="AD684" s="137"/>
      <c r="AE684" s="137"/>
      <c r="AF684" s="137"/>
      <c r="AG684" s="137"/>
      <c r="AH684" s="137"/>
      <c r="AI684" s="168"/>
      <c r="AJ684" s="175"/>
      <c r="AK684" s="175"/>
      <c r="AL684" s="175"/>
      <c r="AM684" s="175"/>
      <c r="AN684" s="175"/>
      <c r="AO684" s="175"/>
      <c r="AP684" s="175"/>
    </row>
    <row r="685" spans="1:42" ht="15">
      <c r="A685" s="11" t="str">
        <f>IF(F685="","",F685&amp;"_"&amp;COUNTIF($F$9:F685,F685))</f>
        <v/>
      </c>
      <c r="B685" s="135" t="str">
        <f>IF(STUDATA!B1295="","",STUDATA!B1295)</f>
        <v/>
      </c>
      <c r="C685" s="136" t="str">
        <f>IF(STUDATA!E1295="","",STUDATA!E1295)</f>
        <v/>
      </c>
      <c r="D685" s="136" t="str">
        <f>IF(STUDATA!F1295="","",STUDATA!F1295)</f>
        <v/>
      </c>
      <c r="E685" s="136" t="str">
        <f>IF(STUDATA!G1295="","",STUDATA!G1295)</f>
        <v/>
      </c>
      <c r="F685" s="136" t="str">
        <f>IF(STUDATA!C1295="","",STUDATA!C1295)</f>
        <v/>
      </c>
      <c r="G685" s="137"/>
      <c r="H685" s="137"/>
      <c r="I685" s="137"/>
      <c r="J685" s="137"/>
      <c r="K685" s="137"/>
      <c r="L685" s="137"/>
      <c r="M685" s="137"/>
      <c r="N685" s="137"/>
      <c r="O685" s="137"/>
      <c r="P685" s="137"/>
      <c r="Q685" s="137"/>
      <c r="R685" s="137"/>
      <c r="S685" s="137"/>
      <c r="T685" s="61"/>
      <c r="U685" s="62"/>
      <c r="V685" s="63"/>
      <c r="W685" s="63"/>
      <c r="X685" s="63"/>
      <c r="Y685" s="63"/>
      <c r="Z685" s="63"/>
      <c r="AA685" s="63"/>
      <c r="AB685" s="63"/>
      <c r="AC685" s="63"/>
      <c r="AD685" s="137"/>
      <c r="AE685" s="137"/>
      <c r="AF685" s="137"/>
      <c r="AG685" s="137"/>
      <c r="AH685" s="137"/>
      <c r="AI685" s="168"/>
      <c r="AJ685" s="175"/>
      <c r="AK685" s="175"/>
      <c r="AL685" s="175"/>
      <c r="AM685" s="175"/>
      <c r="AN685" s="175"/>
      <c r="AO685" s="175"/>
      <c r="AP685" s="175"/>
    </row>
    <row r="686" spans="1:42" ht="15">
      <c r="A686" s="11" t="str">
        <f>IF(F686="","",F686&amp;"_"&amp;COUNTIF($F$9:F686,F686))</f>
        <v/>
      </c>
      <c r="B686" s="135" t="str">
        <f>IF(STUDATA!B1296="","",STUDATA!B1296)</f>
        <v/>
      </c>
      <c r="C686" s="136" t="str">
        <f>IF(STUDATA!E1296="","",STUDATA!E1296)</f>
        <v/>
      </c>
      <c r="D686" s="136" t="str">
        <f>IF(STUDATA!F1296="","",STUDATA!F1296)</f>
        <v/>
      </c>
      <c r="E686" s="136" t="str">
        <f>IF(STUDATA!G1296="","",STUDATA!G1296)</f>
        <v/>
      </c>
      <c r="F686" s="136" t="str">
        <f>IF(STUDATA!C1296="","",STUDATA!C1296)</f>
        <v/>
      </c>
      <c r="G686" s="137"/>
      <c r="H686" s="137"/>
      <c r="I686" s="137"/>
      <c r="J686" s="137"/>
      <c r="K686" s="137"/>
      <c r="L686" s="137"/>
      <c r="M686" s="137"/>
      <c r="N686" s="137"/>
      <c r="O686" s="137"/>
      <c r="P686" s="137"/>
      <c r="Q686" s="137"/>
      <c r="R686" s="137"/>
      <c r="S686" s="137"/>
      <c r="T686" s="61"/>
      <c r="U686" s="62"/>
      <c r="V686" s="63"/>
      <c r="W686" s="63"/>
      <c r="X686" s="63"/>
      <c r="Y686" s="63"/>
      <c r="Z686" s="63"/>
      <c r="AA686" s="63"/>
      <c r="AB686" s="63"/>
      <c r="AC686" s="63"/>
      <c r="AD686" s="137"/>
      <c r="AE686" s="137"/>
      <c r="AF686" s="137"/>
      <c r="AG686" s="137"/>
      <c r="AH686" s="137"/>
      <c r="AI686" s="168"/>
      <c r="AJ686" s="175"/>
      <c r="AK686" s="175"/>
      <c r="AL686" s="175"/>
      <c r="AM686" s="175"/>
      <c r="AN686" s="175"/>
      <c r="AO686" s="175"/>
      <c r="AP686" s="175"/>
    </row>
    <row r="687" spans="1:42" ht="15">
      <c r="A687" s="11" t="str">
        <f>IF(F687="","",F687&amp;"_"&amp;COUNTIF($F$9:F687,F687))</f>
        <v/>
      </c>
      <c r="B687" s="135" t="str">
        <f>IF(STUDATA!B1297="","",STUDATA!B1297)</f>
        <v/>
      </c>
      <c r="C687" s="136" t="str">
        <f>IF(STUDATA!E1297="","",STUDATA!E1297)</f>
        <v/>
      </c>
      <c r="D687" s="136" t="str">
        <f>IF(STUDATA!F1297="","",STUDATA!F1297)</f>
        <v/>
      </c>
      <c r="E687" s="136" t="str">
        <f>IF(STUDATA!G1297="","",STUDATA!G1297)</f>
        <v/>
      </c>
      <c r="F687" s="136" t="str">
        <f>IF(STUDATA!C1297="","",STUDATA!C1297)</f>
        <v/>
      </c>
      <c r="G687" s="137"/>
      <c r="H687" s="137"/>
      <c r="I687" s="137"/>
      <c r="J687" s="137"/>
      <c r="K687" s="137"/>
      <c r="L687" s="137"/>
      <c r="M687" s="137"/>
      <c r="N687" s="137"/>
      <c r="O687" s="137"/>
      <c r="P687" s="137"/>
      <c r="Q687" s="137"/>
      <c r="R687" s="137"/>
      <c r="S687" s="137"/>
      <c r="T687" s="61"/>
      <c r="U687" s="62"/>
      <c r="V687" s="63"/>
      <c r="W687" s="63"/>
      <c r="X687" s="63"/>
      <c r="Y687" s="63"/>
      <c r="Z687" s="63"/>
      <c r="AA687" s="63"/>
      <c r="AB687" s="63"/>
      <c r="AC687" s="63"/>
      <c r="AD687" s="137"/>
      <c r="AE687" s="137"/>
      <c r="AF687" s="137"/>
      <c r="AG687" s="137"/>
      <c r="AH687" s="137"/>
      <c r="AI687" s="168"/>
      <c r="AJ687" s="175"/>
      <c r="AK687" s="175"/>
      <c r="AL687" s="175"/>
      <c r="AM687" s="175"/>
      <c r="AN687" s="175"/>
      <c r="AO687" s="175"/>
      <c r="AP687" s="175"/>
    </row>
    <row r="688" spans="1:42" ht="15">
      <c r="A688" s="11" t="str">
        <f>IF(F688="","",F688&amp;"_"&amp;COUNTIF($F$9:F688,F688))</f>
        <v/>
      </c>
      <c r="B688" s="135" t="str">
        <f>IF(STUDATA!B1298="","",STUDATA!B1298)</f>
        <v/>
      </c>
      <c r="C688" s="136" t="str">
        <f>IF(STUDATA!E1298="","",STUDATA!E1298)</f>
        <v/>
      </c>
      <c r="D688" s="136" t="str">
        <f>IF(STUDATA!F1298="","",STUDATA!F1298)</f>
        <v/>
      </c>
      <c r="E688" s="136" t="str">
        <f>IF(STUDATA!G1298="","",STUDATA!G1298)</f>
        <v/>
      </c>
      <c r="F688" s="136" t="str">
        <f>IF(STUDATA!C1298="","",STUDATA!C1298)</f>
        <v/>
      </c>
      <c r="G688" s="137"/>
      <c r="H688" s="137"/>
      <c r="I688" s="137"/>
      <c r="J688" s="137"/>
      <c r="K688" s="137"/>
      <c r="L688" s="137"/>
      <c r="M688" s="137"/>
      <c r="N688" s="137"/>
      <c r="O688" s="137"/>
      <c r="P688" s="137"/>
      <c r="Q688" s="137"/>
      <c r="R688" s="137"/>
      <c r="S688" s="137"/>
      <c r="T688" s="61"/>
      <c r="U688" s="62"/>
      <c r="V688" s="63"/>
      <c r="W688" s="63"/>
      <c r="X688" s="63"/>
      <c r="Y688" s="63"/>
      <c r="Z688" s="63"/>
      <c r="AA688" s="63"/>
      <c r="AB688" s="63"/>
      <c r="AC688" s="63"/>
      <c r="AD688" s="137"/>
      <c r="AE688" s="137"/>
      <c r="AF688" s="137"/>
      <c r="AG688" s="137"/>
      <c r="AH688" s="137"/>
      <c r="AI688" s="168"/>
      <c r="AJ688" s="175"/>
      <c r="AK688" s="175"/>
      <c r="AL688" s="175"/>
      <c r="AM688" s="175"/>
      <c r="AN688" s="175"/>
      <c r="AO688" s="175"/>
      <c r="AP688" s="175"/>
    </row>
    <row r="689" spans="1:42" ht="15">
      <c r="A689" s="11" t="str">
        <f>IF(F689="","",F689&amp;"_"&amp;COUNTIF($F$9:F689,F689))</f>
        <v/>
      </c>
      <c r="B689" s="135" t="str">
        <f>IF(STUDATA!B1299="","",STUDATA!B1299)</f>
        <v/>
      </c>
      <c r="C689" s="136" t="str">
        <f>IF(STUDATA!E1299="","",STUDATA!E1299)</f>
        <v/>
      </c>
      <c r="D689" s="136" t="str">
        <f>IF(STUDATA!F1299="","",STUDATA!F1299)</f>
        <v/>
      </c>
      <c r="E689" s="136" t="str">
        <f>IF(STUDATA!G1299="","",STUDATA!G1299)</f>
        <v/>
      </c>
      <c r="F689" s="136" t="str">
        <f>IF(STUDATA!C1299="","",STUDATA!C1299)</f>
        <v/>
      </c>
      <c r="G689" s="137"/>
      <c r="H689" s="137"/>
      <c r="I689" s="137"/>
      <c r="J689" s="137"/>
      <c r="K689" s="137"/>
      <c r="L689" s="137"/>
      <c r="M689" s="137"/>
      <c r="N689" s="137"/>
      <c r="O689" s="137"/>
      <c r="P689" s="137"/>
      <c r="Q689" s="137"/>
      <c r="R689" s="137"/>
      <c r="S689" s="137"/>
      <c r="T689" s="61"/>
      <c r="U689" s="62"/>
      <c r="V689" s="63"/>
      <c r="W689" s="63"/>
      <c r="X689" s="63"/>
      <c r="Y689" s="63"/>
      <c r="Z689" s="63"/>
      <c r="AA689" s="63"/>
      <c r="AB689" s="63"/>
      <c r="AC689" s="63"/>
      <c r="AD689" s="137"/>
      <c r="AE689" s="137"/>
      <c r="AF689" s="137"/>
      <c r="AG689" s="137"/>
      <c r="AH689" s="137"/>
      <c r="AI689" s="168"/>
      <c r="AJ689" s="175"/>
      <c r="AK689" s="175"/>
      <c r="AL689" s="175"/>
      <c r="AM689" s="175"/>
      <c r="AN689" s="175"/>
      <c r="AO689" s="175"/>
      <c r="AP689" s="175"/>
    </row>
    <row r="690" spans="1:42" ht="15">
      <c r="A690" s="11" t="str">
        <f>IF(F690="","",F690&amp;"_"&amp;COUNTIF($F$9:F690,F690))</f>
        <v/>
      </c>
      <c r="B690" s="135" t="str">
        <f>IF(STUDATA!B1300="","",STUDATA!B1300)</f>
        <v/>
      </c>
      <c r="C690" s="136" t="str">
        <f>IF(STUDATA!E1300="","",STUDATA!E1300)</f>
        <v/>
      </c>
      <c r="D690" s="136" t="str">
        <f>IF(STUDATA!F1300="","",STUDATA!F1300)</f>
        <v/>
      </c>
      <c r="E690" s="136" t="str">
        <f>IF(STUDATA!G1300="","",STUDATA!G1300)</f>
        <v/>
      </c>
      <c r="F690" s="136" t="str">
        <f>IF(STUDATA!C1300="","",STUDATA!C1300)</f>
        <v/>
      </c>
      <c r="G690" s="137"/>
      <c r="H690" s="137"/>
      <c r="I690" s="137"/>
      <c r="J690" s="137"/>
      <c r="K690" s="137"/>
      <c r="L690" s="137"/>
      <c r="M690" s="137"/>
      <c r="N690" s="137"/>
      <c r="O690" s="137"/>
      <c r="P690" s="137"/>
      <c r="Q690" s="137"/>
      <c r="R690" s="137"/>
      <c r="S690" s="137"/>
      <c r="T690" s="61"/>
      <c r="U690" s="62"/>
      <c r="V690" s="63"/>
      <c r="W690" s="63"/>
      <c r="X690" s="63"/>
      <c r="Y690" s="63"/>
      <c r="Z690" s="63"/>
      <c r="AA690" s="63"/>
      <c r="AB690" s="63"/>
      <c r="AC690" s="63"/>
      <c r="AD690" s="137"/>
      <c r="AE690" s="137"/>
      <c r="AF690" s="137"/>
      <c r="AG690" s="137"/>
      <c r="AH690" s="137"/>
      <c r="AI690" s="168"/>
      <c r="AJ690" s="175"/>
      <c r="AK690" s="175"/>
      <c r="AL690" s="175"/>
      <c r="AM690" s="175"/>
      <c r="AN690" s="175"/>
      <c r="AO690" s="175"/>
      <c r="AP690" s="175"/>
    </row>
    <row r="691" spans="1:42" ht="15">
      <c r="A691" s="11" t="str">
        <f>IF(F691="","",F691&amp;"_"&amp;COUNTIF($F$9:F691,F691))</f>
        <v/>
      </c>
      <c r="B691" s="135" t="str">
        <f>IF(STUDATA!B1301="","",STUDATA!B1301)</f>
        <v/>
      </c>
      <c r="C691" s="136" t="str">
        <f>IF(STUDATA!E1301="","",STUDATA!E1301)</f>
        <v/>
      </c>
      <c r="D691" s="136" t="str">
        <f>IF(STUDATA!F1301="","",STUDATA!F1301)</f>
        <v/>
      </c>
      <c r="E691" s="136" t="str">
        <f>IF(STUDATA!G1301="","",STUDATA!G1301)</f>
        <v/>
      </c>
      <c r="F691" s="136" t="str">
        <f>IF(STUDATA!C1301="","",STUDATA!C1301)</f>
        <v/>
      </c>
      <c r="G691" s="137"/>
      <c r="H691" s="137"/>
      <c r="I691" s="137"/>
      <c r="J691" s="137"/>
      <c r="K691" s="137"/>
      <c r="L691" s="137"/>
      <c r="M691" s="137"/>
      <c r="N691" s="137"/>
      <c r="O691" s="137"/>
      <c r="P691" s="137"/>
      <c r="Q691" s="137"/>
      <c r="R691" s="137"/>
      <c r="S691" s="137"/>
      <c r="T691" s="61"/>
      <c r="U691" s="62"/>
      <c r="V691" s="63"/>
      <c r="W691" s="63"/>
      <c r="X691" s="63"/>
      <c r="Y691" s="63"/>
      <c r="Z691" s="63"/>
      <c r="AA691" s="63"/>
      <c r="AB691" s="63"/>
      <c r="AC691" s="63"/>
      <c r="AD691" s="137"/>
      <c r="AE691" s="137"/>
      <c r="AF691" s="137"/>
      <c r="AG691" s="137"/>
      <c r="AH691" s="137"/>
      <c r="AI691" s="168"/>
      <c r="AJ691" s="175"/>
      <c r="AK691" s="175"/>
      <c r="AL691" s="175"/>
      <c r="AM691" s="175"/>
      <c r="AN691" s="175"/>
      <c r="AO691" s="175"/>
      <c r="AP691" s="175"/>
    </row>
    <row r="692" spans="1:42" ht="15">
      <c r="A692" s="11" t="str">
        <f>IF(F692="","",F692&amp;"_"&amp;COUNTIF($F$9:F692,F692))</f>
        <v/>
      </c>
      <c r="B692" s="135" t="str">
        <f>IF(STUDATA!B1302="","",STUDATA!B1302)</f>
        <v/>
      </c>
      <c r="C692" s="136" t="str">
        <f>IF(STUDATA!E1302="","",STUDATA!E1302)</f>
        <v/>
      </c>
      <c r="D692" s="136" t="str">
        <f>IF(STUDATA!F1302="","",STUDATA!F1302)</f>
        <v/>
      </c>
      <c r="E692" s="136" t="str">
        <f>IF(STUDATA!G1302="","",STUDATA!G1302)</f>
        <v/>
      </c>
      <c r="F692" s="136" t="str">
        <f>IF(STUDATA!C1302="","",STUDATA!C1302)</f>
        <v/>
      </c>
      <c r="G692" s="137"/>
      <c r="H692" s="137"/>
      <c r="I692" s="137"/>
      <c r="J692" s="137"/>
      <c r="K692" s="137"/>
      <c r="L692" s="137"/>
      <c r="M692" s="137"/>
      <c r="N692" s="137"/>
      <c r="O692" s="137"/>
      <c r="P692" s="137"/>
      <c r="Q692" s="137"/>
      <c r="R692" s="137"/>
      <c r="S692" s="137"/>
      <c r="T692" s="61"/>
      <c r="U692" s="62"/>
      <c r="V692" s="63"/>
      <c r="W692" s="63"/>
      <c r="X692" s="63"/>
      <c r="Y692" s="63"/>
      <c r="Z692" s="63"/>
      <c r="AA692" s="63"/>
      <c r="AB692" s="63"/>
      <c r="AC692" s="63"/>
      <c r="AD692" s="137"/>
      <c r="AE692" s="137"/>
      <c r="AF692" s="137"/>
      <c r="AG692" s="137"/>
      <c r="AH692" s="137"/>
      <c r="AI692" s="168"/>
      <c r="AJ692" s="175"/>
      <c r="AK692" s="175"/>
      <c r="AL692" s="175"/>
      <c r="AM692" s="175"/>
      <c r="AN692" s="175"/>
      <c r="AO692" s="175"/>
      <c r="AP692" s="175"/>
    </row>
    <row r="693" spans="1:42" ht="15">
      <c r="A693" s="11" t="str">
        <f>IF(F693="","",F693&amp;"_"&amp;COUNTIF($F$9:F693,F693))</f>
        <v/>
      </c>
      <c r="B693" s="135" t="str">
        <f>IF(STUDATA!B1303="","",STUDATA!B1303)</f>
        <v/>
      </c>
      <c r="C693" s="136" t="str">
        <f>IF(STUDATA!E1303="","",STUDATA!E1303)</f>
        <v/>
      </c>
      <c r="D693" s="136" t="str">
        <f>IF(STUDATA!F1303="","",STUDATA!F1303)</f>
        <v/>
      </c>
      <c r="E693" s="136" t="str">
        <f>IF(STUDATA!G1303="","",STUDATA!G1303)</f>
        <v/>
      </c>
      <c r="F693" s="136" t="str">
        <f>IF(STUDATA!C1303="","",STUDATA!C1303)</f>
        <v/>
      </c>
      <c r="G693" s="137"/>
      <c r="H693" s="137"/>
      <c r="I693" s="137"/>
      <c r="J693" s="137"/>
      <c r="K693" s="137"/>
      <c r="L693" s="137"/>
      <c r="M693" s="137"/>
      <c r="N693" s="137"/>
      <c r="O693" s="137"/>
      <c r="P693" s="137"/>
      <c r="Q693" s="137"/>
      <c r="R693" s="137"/>
      <c r="S693" s="137"/>
      <c r="T693" s="61"/>
      <c r="U693" s="62"/>
      <c r="V693" s="63"/>
      <c r="W693" s="63"/>
      <c r="X693" s="63"/>
      <c r="Y693" s="63"/>
      <c r="Z693" s="63"/>
      <c r="AA693" s="63"/>
      <c r="AB693" s="63"/>
      <c r="AC693" s="63"/>
      <c r="AD693" s="137"/>
      <c r="AE693" s="137"/>
      <c r="AF693" s="137"/>
      <c r="AG693" s="137"/>
      <c r="AH693" s="137"/>
      <c r="AI693" s="168"/>
      <c r="AJ693" s="175"/>
      <c r="AK693" s="175"/>
      <c r="AL693" s="175"/>
      <c r="AM693" s="175"/>
      <c r="AN693" s="175"/>
      <c r="AO693" s="175"/>
      <c r="AP693" s="175"/>
    </row>
    <row r="694" spans="1:42" ht="15">
      <c r="A694" s="11" t="str">
        <f>IF(F694="","",F694&amp;"_"&amp;COUNTIF($F$9:F694,F694))</f>
        <v/>
      </c>
      <c r="B694" s="135" t="str">
        <f>IF(STUDATA!B1304="","",STUDATA!B1304)</f>
        <v/>
      </c>
      <c r="C694" s="136" t="str">
        <f>IF(STUDATA!E1304="","",STUDATA!E1304)</f>
        <v/>
      </c>
      <c r="D694" s="136" t="str">
        <f>IF(STUDATA!F1304="","",STUDATA!F1304)</f>
        <v/>
      </c>
      <c r="E694" s="136" t="str">
        <f>IF(STUDATA!G1304="","",STUDATA!G1304)</f>
        <v/>
      </c>
      <c r="F694" s="136" t="str">
        <f>IF(STUDATA!C1304="","",STUDATA!C1304)</f>
        <v/>
      </c>
      <c r="G694" s="137"/>
      <c r="H694" s="137"/>
      <c r="I694" s="137"/>
      <c r="J694" s="137"/>
      <c r="K694" s="137"/>
      <c r="L694" s="137"/>
      <c r="M694" s="137"/>
      <c r="N694" s="137"/>
      <c r="O694" s="137"/>
      <c r="P694" s="137"/>
      <c r="Q694" s="137"/>
      <c r="R694" s="137"/>
      <c r="S694" s="137"/>
      <c r="T694" s="61"/>
      <c r="U694" s="62"/>
      <c r="V694" s="63"/>
      <c r="W694" s="63"/>
      <c r="X694" s="63"/>
      <c r="Y694" s="63"/>
      <c r="Z694" s="63"/>
      <c r="AA694" s="63"/>
      <c r="AB694" s="63"/>
      <c r="AC694" s="63"/>
      <c r="AD694" s="137"/>
      <c r="AE694" s="137"/>
      <c r="AF694" s="137"/>
      <c r="AG694" s="137"/>
      <c r="AH694" s="137"/>
      <c r="AI694" s="168"/>
      <c r="AJ694" s="175"/>
      <c r="AK694" s="175"/>
      <c r="AL694" s="175"/>
      <c r="AM694" s="175"/>
      <c r="AN694" s="175"/>
      <c r="AO694" s="175"/>
      <c r="AP694" s="175"/>
    </row>
    <row r="695" spans="1:42" ht="15">
      <c r="A695" s="11" t="str">
        <f>IF(F695="","",F695&amp;"_"&amp;COUNTIF($F$9:F695,F695))</f>
        <v/>
      </c>
      <c r="B695" s="135" t="str">
        <f>IF(STUDATA!B1305="","",STUDATA!B1305)</f>
        <v/>
      </c>
      <c r="C695" s="136" t="str">
        <f>IF(STUDATA!E1305="","",STUDATA!E1305)</f>
        <v/>
      </c>
      <c r="D695" s="136" t="str">
        <f>IF(STUDATA!F1305="","",STUDATA!F1305)</f>
        <v/>
      </c>
      <c r="E695" s="136" t="str">
        <f>IF(STUDATA!G1305="","",STUDATA!G1305)</f>
        <v/>
      </c>
      <c r="F695" s="136" t="str">
        <f>IF(STUDATA!C1305="","",STUDATA!C1305)</f>
        <v/>
      </c>
      <c r="G695" s="137"/>
      <c r="H695" s="137"/>
      <c r="I695" s="137"/>
      <c r="J695" s="137"/>
      <c r="K695" s="137"/>
      <c r="L695" s="137"/>
      <c r="M695" s="137"/>
      <c r="N695" s="137"/>
      <c r="O695" s="137"/>
      <c r="P695" s="137"/>
      <c r="Q695" s="137"/>
      <c r="R695" s="137"/>
      <c r="S695" s="137"/>
      <c r="T695" s="61"/>
      <c r="U695" s="62"/>
      <c r="V695" s="63"/>
      <c r="W695" s="63"/>
      <c r="X695" s="63"/>
      <c r="Y695" s="63"/>
      <c r="Z695" s="63"/>
      <c r="AA695" s="63"/>
      <c r="AB695" s="63"/>
      <c r="AC695" s="63"/>
      <c r="AD695" s="137"/>
      <c r="AE695" s="137"/>
      <c r="AF695" s="137"/>
      <c r="AG695" s="137"/>
      <c r="AH695" s="137"/>
      <c r="AI695" s="168"/>
      <c r="AJ695" s="175"/>
      <c r="AK695" s="175"/>
      <c r="AL695" s="175"/>
      <c r="AM695" s="175"/>
      <c r="AN695" s="175"/>
      <c r="AO695" s="175"/>
      <c r="AP695" s="175"/>
    </row>
    <row r="696" spans="1:42" ht="15">
      <c r="A696" s="11" t="str">
        <f>IF(F696="","",F696&amp;"_"&amp;COUNTIF($F$9:F696,F696))</f>
        <v/>
      </c>
      <c r="B696" s="135" t="str">
        <f>IF(STUDATA!B1306="","",STUDATA!B1306)</f>
        <v/>
      </c>
      <c r="C696" s="136" t="str">
        <f>IF(STUDATA!E1306="","",STUDATA!E1306)</f>
        <v/>
      </c>
      <c r="D696" s="136" t="str">
        <f>IF(STUDATA!F1306="","",STUDATA!F1306)</f>
        <v/>
      </c>
      <c r="E696" s="136" t="str">
        <f>IF(STUDATA!G1306="","",STUDATA!G1306)</f>
        <v/>
      </c>
      <c r="F696" s="136" t="str">
        <f>IF(STUDATA!C1306="","",STUDATA!C1306)</f>
        <v/>
      </c>
      <c r="G696" s="137"/>
      <c r="H696" s="137"/>
      <c r="I696" s="137"/>
      <c r="J696" s="137"/>
      <c r="K696" s="137"/>
      <c r="L696" s="137"/>
      <c r="M696" s="137"/>
      <c r="N696" s="137"/>
      <c r="O696" s="137"/>
      <c r="P696" s="137"/>
      <c r="Q696" s="137"/>
      <c r="R696" s="137"/>
      <c r="S696" s="137"/>
      <c r="T696" s="61"/>
      <c r="U696" s="62"/>
      <c r="V696" s="63"/>
      <c r="W696" s="63"/>
      <c r="X696" s="63"/>
      <c r="Y696" s="63"/>
      <c r="Z696" s="63"/>
      <c r="AA696" s="63"/>
      <c r="AB696" s="63"/>
      <c r="AC696" s="63"/>
      <c r="AD696" s="137"/>
      <c r="AE696" s="137"/>
      <c r="AF696" s="137"/>
      <c r="AG696" s="137"/>
      <c r="AH696" s="137"/>
      <c r="AI696" s="168"/>
      <c r="AJ696" s="175"/>
      <c r="AK696" s="175"/>
      <c r="AL696" s="175"/>
      <c r="AM696" s="175"/>
      <c r="AN696" s="175"/>
      <c r="AO696" s="175"/>
      <c r="AP696" s="175"/>
    </row>
    <row r="697" spans="1:42" ht="15">
      <c r="A697" s="11" t="str">
        <f>IF(F697="","",F697&amp;"_"&amp;COUNTIF($F$9:F697,F697))</f>
        <v/>
      </c>
      <c r="B697" s="135" t="str">
        <f>IF(STUDATA!B1307="","",STUDATA!B1307)</f>
        <v/>
      </c>
      <c r="C697" s="136" t="str">
        <f>IF(STUDATA!E1307="","",STUDATA!E1307)</f>
        <v/>
      </c>
      <c r="D697" s="136" t="str">
        <f>IF(STUDATA!F1307="","",STUDATA!F1307)</f>
        <v/>
      </c>
      <c r="E697" s="136" t="str">
        <f>IF(STUDATA!G1307="","",STUDATA!G1307)</f>
        <v/>
      </c>
      <c r="F697" s="136" t="str">
        <f>IF(STUDATA!C1307="","",STUDATA!C1307)</f>
        <v/>
      </c>
      <c r="G697" s="137"/>
      <c r="H697" s="137"/>
      <c r="I697" s="137"/>
      <c r="J697" s="137"/>
      <c r="K697" s="137"/>
      <c r="L697" s="137"/>
      <c r="M697" s="137"/>
      <c r="N697" s="137"/>
      <c r="O697" s="137"/>
      <c r="P697" s="137"/>
      <c r="Q697" s="137"/>
      <c r="R697" s="137"/>
      <c r="S697" s="137"/>
      <c r="T697" s="61"/>
      <c r="U697" s="62"/>
      <c r="V697" s="63"/>
      <c r="W697" s="63"/>
      <c r="X697" s="63"/>
      <c r="Y697" s="63"/>
      <c r="Z697" s="63"/>
      <c r="AA697" s="63"/>
      <c r="AB697" s="63"/>
      <c r="AC697" s="63"/>
      <c r="AD697" s="137"/>
      <c r="AE697" s="137"/>
      <c r="AF697" s="137"/>
      <c r="AG697" s="137"/>
      <c r="AH697" s="137"/>
      <c r="AI697" s="168"/>
      <c r="AJ697" s="175"/>
      <c r="AK697" s="175"/>
      <c r="AL697" s="175"/>
      <c r="AM697" s="175"/>
      <c r="AN697" s="175"/>
      <c r="AO697" s="175"/>
      <c r="AP697" s="175"/>
    </row>
    <row r="698" spans="1:42" ht="15">
      <c r="A698" s="11" t="str">
        <f>IF(F698="","",F698&amp;"_"&amp;COUNTIF($F$9:F698,F698))</f>
        <v/>
      </c>
      <c r="B698" s="135" t="str">
        <f>IF(STUDATA!B1308="","",STUDATA!B1308)</f>
        <v/>
      </c>
      <c r="C698" s="136" t="str">
        <f>IF(STUDATA!E1308="","",STUDATA!E1308)</f>
        <v/>
      </c>
      <c r="D698" s="136" t="str">
        <f>IF(STUDATA!F1308="","",STUDATA!F1308)</f>
        <v/>
      </c>
      <c r="E698" s="136" t="str">
        <f>IF(STUDATA!G1308="","",STUDATA!G1308)</f>
        <v/>
      </c>
      <c r="F698" s="136" t="str">
        <f>IF(STUDATA!C1308="","",STUDATA!C1308)</f>
        <v/>
      </c>
      <c r="G698" s="137"/>
      <c r="H698" s="137"/>
      <c r="I698" s="137"/>
      <c r="J698" s="137"/>
      <c r="K698" s="137"/>
      <c r="L698" s="137"/>
      <c r="M698" s="137"/>
      <c r="N698" s="137"/>
      <c r="O698" s="137"/>
      <c r="P698" s="137"/>
      <c r="Q698" s="137"/>
      <c r="R698" s="137"/>
      <c r="S698" s="137"/>
      <c r="T698" s="61"/>
      <c r="U698" s="62"/>
      <c r="V698" s="63"/>
      <c r="W698" s="63"/>
      <c r="X698" s="63"/>
      <c r="Y698" s="63"/>
      <c r="Z698" s="63"/>
      <c r="AA698" s="63"/>
      <c r="AB698" s="63"/>
      <c r="AC698" s="63"/>
      <c r="AD698" s="137"/>
      <c r="AE698" s="137"/>
      <c r="AF698" s="137"/>
      <c r="AG698" s="137"/>
      <c r="AH698" s="137"/>
      <c r="AI698" s="168"/>
      <c r="AJ698" s="175"/>
      <c r="AK698" s="175"/>
      <c r="AL698" s="175"/>
      <c r="AM698" s="175"/>
      <c r="AN698" s="175"/>
      <c r="AO698" s="175"/>
      <c r="AP698" s="175"/>
    </row>
    <row r="699" spans="1:42" ht="15">
      <c r="A699" s="11" t="str">
        <f>IF(F699="","",F699&amp;"_"&amp;COUNTIF($F$9:F699,F699))</f>
        <v/>
      </c>
      <c r="B699" s="135" t="str">
        <f>IF(STUDATA!B1309="","",STUDATA!B1309)</f>
        <v/>
      </c>
      <c r="C699" s="136" t="str">
        <f>IF(STUDATA!E1309="","",STUDATA!E1309)</f>
        <v/>
      </c>
      <c r="D699" s="136" t="str">
        <f>IF(STUDATA!F1309="","",STUDATA!F1309)</f>
        <v/>
      </c>
      <c r="E699" s="136" t="str">
        <f>IF(STUDATA!G1309="","",STUDATA!G1309)</f>
        <v/>
      </c>
      <c r="F699" s="136" t="str">
        <f>IF(STUDATA!C1309="","",STUDATA!C1309)</f>
        <v/>
      </c>
      <c r="G699" s="137"/>
      <c r="H699" s="137"/>
      <c r="I699" s="137"/>
      <c r="J699" s="137"/>
      <c r="K699" s="137"/>
      <c r="L699" s="137"/>
      <c r="M699" s="137"/>
      <c r="N699" s="137"/>
      <c r="O699" s="137"/>
      <c r="P699" s="137"/>
      <c r="Q699" s="137"/>
      <c r="R699" s="137"/>
      <c r="S699" s="137"/>
      <c r="T699" s="61"/>
      <c r="U699" s="62"/>
      <c r="V699" s="63"/>
      <c r="W699" s="63"/>
      <c r="X699" s="63"/>
      <c r="Y699" s="63"/>
      <c r="Z699" s="63"/>
      <c r="AA699" s="63"/>
      <c r="AB699" s="63"/>
      <c r="AC699" s="63"/>
      <c r="AD699" s="137"/>
      <c r="AE699" s="137"/>
      <c r="AF699" s="137"/>
      <c r="AG699" s="137"/>
      <c r="AH699" s="137"/>
      <c r="AI699" s="168"/>
      <c r="AJ699" s="175"/>
      <c r="AK699" s="175"/>
      <c r="AL699" s="175"/>
      <c r="AM699" s="175"/>
      <c r="AN699" s="175"/>
      <c r="AO699" s="175"/>
      <c r="AP699" s="175"/>
    </row>
    <row r="700" spans="1:42" ht="15">
      <c r="A700" s="11" t="str">
        <f>IF(F700="","",F700&amp;"_"&amp;COUNTIF($F$9:F700,F700))</f>
        <v/>
      </c>
      <c r="B700" s="135" t="str">
        <f>IF(STUDATA!B1310="","",STUDATA!B1310)</f>
        <v/>
      </c>
      <c r="C700" s="136" t="str">
        <f>IF(STUDATA!E1310="","",STUDATA!E1310)</f>
        <v/>
      </c>
      <c r="D700" s="136" t="str">
        <f>IF(STUDATA!F1310="","",STUDATA!F1310)</f>
        <v/>
      </c>
      <c r="E700" s="136" t="str">
        <f>IF(STUDATA!G1310="","",STUDATA!G1310)</f>
        <v/>
      </c>
      <c r="F700" s="136" t="str">
        <f>IF(STUDATA!C1310="","",STUDATA!C1310)</f>
        <v/>
      </c>
      <c r="G700" s="137"/>
      <c r="H700" s="137"/>
      <c r="I700" s="137"/>
      <c r="J700" s="137"/>
      <c r="K700" s="137"/>
      <c r="L700" s="137"/>
      <c r="M700" s="137"/>
      <c r="N700" s="137"/>
      <c r="O700" s="137"/>
      <c r="P700" s="137"/>
      <c r="Q700" s="137"/>
      <c r="R700" s="137"/>
      <c r="S700" s="137"/>
      <c r="T700" s="61"/>
      <c r="U700" s="62"/>
      <c r="V700" s="63"/>
      <c r="W700" s="63"/>
      <c r="X700" s="63"/>
      <c r="Y700" s="63"/>
      <c r="Z700" s="63"/>
      <c r="AA700" s="63"/>
      <c r="AB700" s="63"/>
      <c r="AC700" s="63"/>
      <c r="AD700" s="137"/>
      <c r="AE700" s="137"/>
      <c r="AF700" s="137"/>
      <c r="AG700" s="137"/>
      <c r="AH700" s="137"/>
      <c r="AI700" s="168"/>
      <c r="AJ700" s="175"/>
      <c r="AK700" s="175"/>
      <c r="AL700" s="175"/>
      <c r="AM700" s="175"/>
      <c r="AN700" s="175"/>
      <c r="AO700" s="175"/>
      <c r="AP700" s="175"/>
    </row>
    <row r="701" spans="1:42" ht="15">
      <c r="A701" s="11" t="str">
        <f>IF(F701="","",F701&amp;"_"&amp;COUNTIF($F$9:F701,F701))</f>
        <v/>
      </c>
      <c r="B701" s="135" t="str">
        <f>IF(STUDATA!B1311="","",STUDATA!B1311)</f>
        <v/>
      </c>
      <c r="C701" s="136" t="str">
        <f>IF(STUDATA!E1311="","",STUDATA!E1311)</f>
        <v/>
      </c>
      <c r="D701" s="136" t="str">
        <f>IF(STUDATA!F1311="","",STUDATA!F1311)</f>
        <v/>
      </c>
      <c r="E701" s="136" t="str">
        <f>IF(STUDATA!G1311="","",STUDATA!G1311)</f>
        <v/>
      </c>
      <c r="F701" s="136" t="str">
        <f>IF(STUDATA!C1311="","",STUDATA!C1311)</f>
        <v/>
      </c>
      <c r="G701" s="137"/>
      <c r="H701" s="137"/>
      <c r="I701" s="137"/>
      <c r="J701" s="137"/>
      <c r="K701" s="137"/>
      <c r="L701" s="137"/>
      <c r="M701" s="137"/>
      <c r="N701" s="137"/>
      <c r="O701" s="137"/>
      <c r="P701" s="137"/>
      <c r="Q701" s="137"/>
      <c r="R701" s="137"/>
      <c r="S701" s="137"/>
      <c r="T701" s="61"/>
      <c r="U701" s="62"/>
      <c r="V701" s="63"/>
      <c r="W701" s="63"/>
      <c r="X701" s="63"/>
      <c r="Y701" s="63"/>
      <c r="Z701" s="63"/>
      <c r="AA701" s="63"/>
      <c r="AB701" s="63"/>
      <c r="AC701" s="63"/>
      <c r="AD701" s="137"/>
      <c r="AE701" s="137"/>
      <c r="AF701" s="137"/>
      <c r="AG701" s="137"/>
      <c r="AH701" s="137"/>
      <c r="AI701" s="168"/>
      <c r="AJ701" s="175"/>
      <c r="AK701" s="175"/>
      <c r="AL701" s="175"/>
      <c r="AM701" s="175"/>
      <c r="AN701" s="175"/>
      <c r="AO701" s="175"/>
      <c r="AP701" s="175"/>
    </row>
    <row r="702" spans="1:42" ht="15">
      <c r="A702" s="11" t="str">
        <f>IF(F702="","",F702&amp;"_"&amp;COUNTIF($F$9:F702,F702))</f>
        <v/>
      </c>
      <c r="B702" s="135" t="str">
        <f>IF(STUDATA!B1312="","",STUDATA!B1312)</f>
        <v/>
      </c>
      <c r="C702" s="136" t="str">
        <f>IF(STUDATA!E1312="","",STUDATA!E1312)</f>
        <v/>
      </c>
      <c r="D702" s="136" t="str">
        <f>IF(STUDATA!F1312="","",STUDATA!F1312)</f>
        <v/>
      </c>
      <c r="E702" s="136" t="str">
        <f>IF(STUDATA!G1312="","",STUDATA!G1312)</f>
        <v/>
      </c>
      <c r="F702" s="136" t="str">
        <f>IF(STUDATA!C1312="","",STUDATA!C1312)</f>
        <v/>
      </c>
      <c r="G702" s="137"/>
      <c r="H702" s="137"/>
      <c r="I702" s="137"/>
      <c r="J702" s="137"/>
      <c r="K702" s="137"/>
      <c r="L702" s="137"/>
      <c r="M702" s="137"/>
      <c r="N702" s="137"/>
      <c r="O702" s="137"/>
      <c r="P702" s="137"/>
      <c r="Q702" s="137"/>
      <c r="R702" s="137"/>
      <c r="S702" s="137"/>
      <c r="T702" s="61"/>
      <c r="U702" s="62"/>
      <c r="V702" s="63"/>
      <c r="W702" s="63"/>
      <c r="X702" s="63"/>
      <c r="Y702" s="63"/>
      <c r="Z702" s="63"/>
      <c r="AA702" s="63"/>
      <c r="AB702" s="63"/>
      <c r="AC702" s="63"/>
      <c r="AD702" s="137"/>
      <c r="AE702" s="137"/>
      <c r="AF702" s="137"/>
      <c r="AG702" s="137"/>
      <c r="AH702" s="137"/>
      <c r="AI702" s="168"/>
      <c r="AJ702" s="175"/>
      <c r="AK702" s="175"/>
      <c r="AL702" s="175"/>
      <c r="AM702" s="175"/>
      <c r="AN702" s="175"/>
      <c r="AO702" s="175"/>
      <c r="AP702" s="175"/>
    </row>
    <row r="703" spans="1:42" ht="15">
      <c r="A703" s="11" t="str">
        <f>IF(F703="","",F703&amp;"_"&amp;COUNTIF($F$9:F703,F703))</f>
        <v/>
      </c>
      <c r="B703" s="135" t="str">
        <f>IF(STUDATA!B1313="","",STUDATA!B1313)</f>
        <v/>
      </c>
      <c r="C703" s="136" t="str">
        <f>IF(STUDATA!E1313="","",STUDATA!E1313)</f>
        <v/>
      </c>
      <c r="D703" s="136" t="str">
        <f>IF(STUDATA!F1313="","",STUDATA!F1313)</f>
        <v/>
      </c>
      <c r="E703" s="136" t="str">
        <f>IF(STUDATA!G1313="","",STUDATA!G1313)</f>
        <v/>
      </c>
      <c r="F703" s="136" t="str">
        <f>IF(STUDATA!C1313="","",STUDATA!C1313)</f>
        <v/>
      </c>
      <c r="G703" s="137"/>
      <c r="H703" s="137"/>
      <c r="I703" s="137"/>
      <c r="J703" s="137"/>
      <c r="K703" s="137"/>
      <c r="L703" s="137"/>
      <c r="M703" s="137"/>
      <c r="N703" s="137"/>
      <c r="O703" s="137"/>
      <c r="P703" s="137"/>
      <c r="Q703" s="137"/>
      <c r="R703" s="137"/>
      <c r="S703" s="137"/>
      <c r="T703" s="61"/>
      <c r="U703" s="62"/>
      <c r="V703" s="63"/>
      <c r="W703" s="63"/>
      <c r="X703" s="63"/>
      <c r="Y703" s="63"/>
      <c r="Z703" s="63"/>
      <c r="AA703" s="63"/>
      <c r="AB703" s="63"/>
      <c r="AC703" s="63"/>
      <c r="AD703" s="137"/>
      <c r="AE703" s="137"/>
      <c r="AF703" s="137"/>
      <c r="AG703" s="137"/>
      <c r="AH703" s="137"/>
      <c r="AI703" s="168"/>
      <c r="AJ703" s="175"/>
      <c r="AK703" s="175"/>
      <c r="AL703" s="175"/>
      <c r="AM703" s="175"/>
      <c r="AN703" s="175"/>
      <c r="AO703" s="175"/>
      <c r="AP703" s="175"/>
    </row>
    <row r="704" spans="1:42" ht="15">
      <c r="A704" s="11" t="str">
        <f>IF(F704="","",F704&amp;"_"&amp;COUNTIF($F$9:F704,F704))</f>
        <v/>
      </c>
      <c r="B704" s="135" t="str">
        <f>IF(STUDATA!B1314="","",STUDATA!B1314)</f>
        <v/>
      </c>
      <c r="C704" s="136" t="str">
        <f>IF(STUDATA!E1314="","",STUDATA!E1314)</f>
        <v/>
      </c>
      <c r="D704" s="136" t="str">
        <f>IF(STUDATA!F1314="","",STUDATA!F1314)</f>
        <v/>
      </c>
      <c r="E704" s="136" t="str">
        <f>IF(STUDATA!G1314="","",STUDATA!G1314)</f>
        <v/>
      </c>
      <c r="F704" s="136" t="str">
        <f>IF(STUDATA!C1314="","",STUDATA!C1314)</f>
        <v/>
      </c>
      <c r="G704" s="137"/>
      <c r="H704" s="137"/>
      <c r="I704" s="137"/>
      <c r="J704" s="137"/>
      <c r="K704" s="137"/>
      <c r="L704" s="137"/>
      <c r="M704" s="137"/>
      <c r="N704" s="137"/>
      <c r="O704" s="137"/>
      <c r="P704" s="137"/>
      <c r="Q704" s="137"/>
      <c r="R704" s="137"/>
      <c r="S704" s="137"/>
      <c r="T704" s="61"/>
      <c r="U704" s="62"/>
      <c r="V704" s="63"/>
      <c r="W704" s="63"/>
      <c r="X704" s="63"/>
      <c r="Y704" s="63"/>
      <c r="Z704" s="63"/>
      <c r="AA704" s="63"/>
      <c r="AB704" s="63"/>
      <c r="AC704" s="63"/>
      <c r="AD704" s="137"/>
      <c r="AE704" s="137"/>
      <c r="AF704" s="137"/>
      <c r="AG704" s="137"/>
      <c r="AH704" s="137"/>
      <c r="AI704" s="168"/>
      <c r="AJ704" s="175"/>
      <c r="AK704" s="175"/>
      <c r="AL704" s="175"/>
      <c r="AM704" s="175"/>
      <c r="AN704" s="175"/>
      <c r="AO704" s="175"/>
      <c r="AP704" s="175"/>
    </row>
    <row r="705" spans="1:42" ht="15">
      <c r="A705" s="11" t="str">
        <f>IF(F705="","",F705&amp;"_"&amp;COUNTIF($F$9:F705,F705))</f>
        <v/>
      </c>
      <c r="B705" s="135" t="str">
        <f>IF(STUDATA!B1315="","",STUDATA!B1315)</f>
        <v/>
      </c>
      <c r="C705" s="136" t="str">
        <f>IF(STUDATA!E1315="","",STUDATA!E1315)</f>
        <v/>
      </c>
      <c r="D705" s="136" t="str">
        <f>IF(STUDATA!F1315="","",STUDATA!F1315)</f>
        <v/>
      </c>
      <c r="E705" s="136" t="str">
        <f>IF(STUDATA!G1315="","",STUDATA!G1315)</f>
        <v/>
      </c>
      <c r="F705" s="136" t="str">
        <f>IF(STUDATA!C1315="","",STUDATA!C1315)</f>
        <v/>
      </c>
      <c r="G705" s="137"/>
      <c r="H705" s="137"/>
      <c r="I705" s="137"/>
      <c r="J705" s="137"/>
      <c r="K705" s="137"/>
      <c r="L705" s="137"/>
      <c r="M705" s="137"/>
      <c r="N705" s="137"/>
      <c r="O705" s="137"/>
      <c r="P705" s="137"/>
      <c r="Q705" s="137"/>
      <c r="R705" s="137"/>
      <c r="S705" s="137"/>
      <c r="T705" s="61"/>
      <c r="U705" s="62"/>
      <c r="V705" s="63"/>
      <c r="W705" s="63"/>
      <c r="X705" s="63"/>
      <c r="Y705" s="63"/>
      <c r="Z705" s="63"/>
      <c r="AA705" s="63"/>
      <c r="AB705" s="63"/>
      <c r="AC705" s="63"/>
      <c r="AD705" s="137"/>
      <c r="AE705" s="137"/>
      <c r="AF705" s="137"/>
      <c r="AG705" s="137"/>
      <c r="AH705" s="137"/>
      <c r="AI705" s="168"/>
      <c r="AJ705" s="175"/>
      <c r="AK705" s="175"/>
      <c r="AL705" s="175"/>
      <c r="AM705" s="175"/>
      <c r="AN705" s="175"/>
      <c r="AO705" s="175"/>
      <c r="AP705" s="175"/>
    </row>
    <row r="706" spans="1:42" ht="15">
      <c r="A706" s="11" t="str">
        <f>IF(F706="","",F706&amp;"_"&amp;COUNTIF($F$9:F706,F706))</f>
        <v/>
      </c>
      <c r="B706" s="135" t="str">
        <f>IF(STUDATA!B1316="","",STUDATA!B1316)</f>
        <v/>
      </c>
      <c r="C706" s="136" t="str">
        <f>IF(STUDATA!E1316="","",STUDATA!E1316)</f>
        <v/>
      </c>
      <c r="D706" s="136" t="str">
        <f>IF(STUDATA!F1316="","",STUDATA!F1316)</f>
        <v/>
      </c>
      <c r="E706" s="136" t="str">
        <f>IF(STUDATA!G1316="","",STUDATA!G1316)</f>
        <v/>
      </c>
      <c r="F706" s="136" t="str">
        <f>IF(STUDATA!C1316="","",STUDATA!C1316)</f>
        <v/>
      </c>
      <c r="G706" s="137"/>
      <c r="H706" s="137"/>
      <c r="I706" s="137"/>
      <c r="J706" s="137"/>
      <c r="K706" s="137"/>
      <c r="L706" s="137"/>
      <c r="M706" s="137"/>
      <c r="N706" s="137"/>
      <c r="O706" s="137"/>
      <c r="P706" s="137"/>
      <c r="Q706" s="137"/>
      <c r="R706" s="137"/>
      <c r="S706" s="137"/>
      <c r="T706" s="61"/>
      <c r="U706" s="62"/>
      <c r="V706" s="63"/>
      <c r="W706" s="63"/>
      <c r="X706" s="63"/>
      <c r="Y706" s="63"/>
      <c r="Z706" s="63"/>
      <c r="AA706" s="63"/>
      <c r="AB706" s="63"/>
      <c r="AC706" s="63"/>
      <c r="AD706" s="137"/>
      <c r="AE706" s="137"/>
      <c r="AF706" s="137"/>
      <c r="AG706" s="137"/>
      <c r="AH706" s="137"/>
      <c r="AI706" s="168"/>
      <c r="AJ706" s="175"/>
      <c r="AK706" s="175"/>
      <c r="AL706" s="175"/>
      <c r="AM706" s="175"/>
      <c r="AN706" s="175"/>
      <c r="AO706" s="175"/>
      <c r="AP706" s="175"/>
    </row>
    <row r="707" spans="1:42" ht="15">
      <c r="A707" s="11" t="str">
        <f>IF(F707="","",F707&amp;"_"&amp;COUNTIF($F$9:F707,F707))</f>
        <v/>
      </c>
      <c r="B707" s="135" t="str">
        <f>IF(STUDATA!B1317="","",STUDATA!B1317)</f>
        <v/>
      </c>
      <c r="C707" s="136" t="str">
        <f>IF(STUDATA!E1317="","",STUDATA!E1317)</f>
        <v/>
      </c>
      <c r="D707" s="136" t="str">
        <f>IF(STUDATA!F1317="","",STUDATA!F1317)</f>
        <v/>
      </c>
      <c r="E707" s="136" t="str">
        <f>IF(STUDATA!G1317="","",STUDATA!G1317)</f>
        <v/>
      </c>
      <c r="F707" s="136" t="str">
        <f>IF(STUDATA!C1317="","",STUDATA!C1317)</f>
        <v/>
      </c>
      <c r="G707" s="137"/>
      <c r="H707" s="137"/>
      <c r="I707" s="137"/>
      <c r="J707" s="137"/>
      <c r="K707" s="137"/>
      <c r="L707" s="137"/>
      <c r="M707" s="137"/>
      <c r="N707" s="137"/>
      <c r="O707" s="137"/>
      <c r="P707" s="137"/>
      <c r="Q707" s="137"/>
      <c r="R707" s="137"/>
      <c r="S707" s="137"/>
      <c r="T707" s="61"/>
      <c r="U707" s="62"/>
      <c r="V707" s="63"/>
      <c r="W707" s="63"/>
      <c r="X707" s="63"/>
      <c r="Y707" s="63"/>
      <c r="Z707" s="63"/>
      <c r="AA707" s="63"/>
      <c r="AB707" s="63"/>
      <c r="AC707" s="63"/>
      <c r="AD707" s="137"/>
      <c r="AE707" s="137"/>
      <c r="AF707" s="137"/>
      <c r="AG707" s="137"/>
      <c r="AH707" s="137"/>
      <c r="AI707" s="168"/>
      <c r="AJ707" s="175"/>
      <c r="AK707" s="175"/>
      <c r="AL707" s="175"/>
      <c r="AM707" s="175"/>
      <c r="AN707" s="175"/>
      <c r="AO707" s="175"/>
      <c r="AP707" s="175"/>
    </row>
    <row r="708" spans="1:42" ht="15">
      <c r="A708" s="11" t="str">
        <f>IF(F708="","",F708&amp;"_"&amp;COUNTIF($F$9:F708,F708))</f>
        <v/>
      </c>
      <c r="B708" s="135" t="str">
        <f>IF(STUDATA!B1318="","",STUDATA!B1318)</f>
        <v/>
      </c>
      <c r="C708" s="136" t="str">
        <f>IF(STUDATA!E1318="","",STUDATA!E1318)</f>
        <v/>
      </c>
      <c r="D708" s="136" t="str">
        <f>IF(STUDATA!F1318="","",STUDATA!F1318)</f>
        <v/>
      </c>
      <c r="E708" s="136" t="str">
        <f>IF(STUDATA!G1318="","",STUDATA!G1318)</f>
        <v/>
      </c>
      <c r="F708" s="136" t="str">
        <f>IF(STUDATA!C1318="","",STUDATA!C1318)</f>
        <v/>
      </c>
      <c r="G708" s="137"/>
      <c r="H708" s="137"/>
      <c r="I708" s="137"/>
      <c r="J708" s="137"/>
      <c r="K708" s="137"/>
      <c r="L708" s="137"/>
      <c r="M708" s="137"/>
      <c r="N708" s="137"/>
      <c r="O708" s="137"/>
      <c r="P708" s="137"/>
      <c r="Q708" s="137"/>
      <c r="R708" s="137"/>
      <c r="S708" s="137"/>
      <c r="T708" s="61"/>
      <c r="U708" s="62"/>
      <c r="V708" s="63"/>
      <c r="W708" s="63"/>
      <c r="X708" s="63"/>
      <c r="Y708" s="63"/>
      <c r="Z708" s="63"/>
      <c r="AA708" s="63"/>
      <c r="AB708" s="63"/>
      <c r="AC708" s="63"/>
      <c r="AD708" s="137"/>
      <c r="AE708" s="137"/>
      <c r="AF708" s="137"/>
      <c r="AG708" s="137"/>
      <c r="AH708" s="137"/>
      <c r="AI708" s="168"/>
      <c r="AJ708" s="175"/>
      <c r="AK708" s="175"/>
      <c r="AL708" s="175"/>
      <c r="AM708" s="175"/>
      <c r="AN708" s="175"/>
      <c r="AO708" s="175"/>
      <c r="AP708" s="175"/>
    </row>
    <row r="709" spans="1:42" ht="15">
      <c r="A709" s="11" t="str">
        <f>IF(F709="","",F709&amp;"_"&amp;COUNTIF($F$9:F709,F709))</f>
        <v/>
      </c>
      <c r="B709" s="135" t="str">
        <f>IF(STUDATA!B1319="","",STUDATA!B1319)</f>
        <v/>
      </c>
      <c r="C709" s="136" t="str">
        <f>IF(STUDATA!E1319="","",STUDATA!E1319)</f>
        <v/>
      </c>
      <c r="D709" s="136" t="str">
        <f>IF(STUDATA!F1319="","",STUDATA!F1319)</f>
        <v/>
      </c>
      <c r="E709" s="136" t="str">
        <f>IF(STUDATA!G1319="","",STUDATA!G1319)</f>
        <v/>
      </c>
      <c r="F709" s="136" t="str">
        <f>IF(STUDATA!C1319="","",STUDATA!C1319)</f>
        <v/>
      </c>
      <c r="G709" s="137"/>
      <c r="H709" s="137"/>
      <c r="I709" s="137"/>
      <c r="J709" s="137"/>
      <c r="K709" s="137"/>
      <c r="L709" s="137"/>
      <c r="M709" s="137"/>
      <c r="N709" s="137"/>
      <c r="O709" s="137"/>
      <c r="P709" s="137"/>
      <c r="Q709" s="137"/>
      <c r="R709" s="137"/>
      <c r="S709" s="137"/>
      <c r="T709" s="61"/>
      <c r="U709" s="62"/>
      <c r="V709" s="63"/>
      <c r="W709" s="63"/>
      <c r="X709" s="63"/>
      <c r="Y709" s="63"/>
      <c r="Z709" s="63"/>
      <c r="AA709" s="63"/>
      <c r="AB709" s="63"/>
      <c r="AC709" s="63"/>
      <c r="AD709" s="137"/>
      <c r="AE709" s="137"/>
      <c r="AF709" s="137"/>
      <c r="AG709" s="137"/>
      <c r="AH709" s="137"/>
      <c r="AI709" s="168"/>
      <c r="AJ709" s="175"/>
      <c r="AK709" s="175"/>
      <c r="AL709" s="175"/>
      <c r="AM709" s="175"/>
      <c r="AN709" s="175"/>
      <c r="AO709" s="175"/>
      <c r="AP709" s="175"/>
    </row>
    <row r="710" spans="1:42" ht="15">
      <c r="A710" s="11" t="str">
        <f>IF(F710="","",F710&amp;"_"&amp;COUNTIF($F$9:F710,F710))</f>
        <v/>
      </c>
      <c r="B710" s="135" t="str">
        <f>IF(STUDATA!B1320="","",STUDATA!B1320)</f>
        <v/>
      </c>
      <c r="C710" s="136" t="str">
        <f>IF(STUDATA!E1320="","",STUDATA!E1320)</f>
        <v/>
      </c>
      <c r="D710" s="136" t="str">
        <f>IF(STUDATA!F1320="","",STUDATA!F1320)</f>
        <v/>
      </c>
      <c r="E710" s="136" t="str">
        <f>IF(STUDATA!G1320="","",STUDATA!G1320)</f>
        <v/>
      </c>
      <c r="F710" s="136" t="str">
        <f>IF(STUDATA!C1320="","",STUDATA!C1320)</f>
        <v/>
      </c>
      <c r="G710" s="137"/>
      <c r="H710" s="137"/>
      <c r="I710" s="137"/>
      <c r="J710" s="137"/>
      <c r="K710" s="137"/>
      <c r="L710" s="137"/>
      <c r="M710" s="137"/>
      <c r="N710" s="137"/>
      <c r="O710" s="137"/>
      <c r="P710" s="137"/>
      <c r="Q710" s="137"/>
      <c r="R710" s="137"/>
      <c r="S710" s="137"/>
      <c r="T710" s="61"/>
      <c r="U710" s="62"/>
      <c r="V710" s="63"/>
      <c r="W710" s="63"/>
      <c r="X710" s="63"/>
      <c r="Y710" s="63"/>
      <c r="Z710" s="63"/>
      <c r="AA710" s="63"/>
      <c r="AB710" s="63"/>
      <c r="AC710" s="63"/>
      <c r="AD710" s="137"/>
      <c r="AE710" s="137"/>
      <c r="AF710" s="137"/>
      <c r="AG710" s="137"/>
      <c r="AH710" s="137"/>
      <c r="AI710" s="168"/>
      <c r="AJ710" s="175"/>
      <c r="AK710" s="175"/>
      <c r="AL710" s="175"/>
      <c r="AM710" s="175"/>
      <c r="AN710" s="175"/>
      <c r="AO710" s="175"/>
      <c r="AP710" s="175"/>
    </row>
    <row r="711" spans="1:42" ht="15">
      <c r="A711" s="11" t="str">
        <f>IF(F711="","",F711&amp;"_"&amp;COUNTIF($F$9:F711,F711))</f>
        <v/>
      </c>
      <c r="B711" s="135" t="str">
        <f>IF(STUDATA!B1321="","",STUDATA!B1321)</f>
        <v/>
      </c>
      <c r="C711" s="136" t="str">
        <f>IF(STUDATA!E1321="","",STUDATA!E1321)</f>
        <v/>
      </c>
      <c r="D711" s="136" t="str">
        <f>IF(STUDATA!F1321="","",STUDATA!F1321)</f>
        <v/>
      </c>
      <c r="E711" s="136" t="str">
        <f>IF(STUDATA!G1321="","",STUDATA!G1321)</f>
        <v/>
      </c>
      <c r="F711" s="136" t="str">
        <f>IF(STUDATA!C1321="","",STUDATA!C1321)</f>
        <v/>
      </c>
      <c r="G711" s="137"/>
      <c r="H711" s="137"/>
      <c r="I711" s="137"/>
      <c r="J711" s="137"/>
      <c r="K711" s="137"/>
      <c r="L711" s="137"/>
      <c r="M711" s="137"/>
      <c r="N711" s="137"/>
      <c r="O711" s="137"/>
      <c r="P711" s="137"/>
      <c r="Q711" s="137"/>
      <c r="R711" s="137"/>
      <c r="S711" s="137"/>
      <c r="T711" s="61"/>
      <c r="U711" s="62"/>
      <c r="V711" s="63"/>
      <c r="W711" s="63"/>
      <c r="X711" s="63"/>
      <c r="Y711" s="63"/>
      <c r="Z711" s="63"/>
      <c r="AA711" s="63"/>
      <c r="AB711" s="63"/>
      <c r="AC711" s="63"/>
      <c r="AD711" s="137"/>
      <c r="AE711" s="137"/>
      <c r="AF711" s="137"/>
      <c r="AG711" s="137"/>
      <c r="AH711" s="137"/>
      <c r="AI711" s="168"/>
      <c r="AJ711" s="175"/>
      <c r="AK711" s="175"/>
      <c r="AL711" s="175"/>
      <c r="AM711" s="175"/>
      <c r="AN711" s="175"/>
      <c r="AO711" s="175"/>
      <c r="AP711" s="175"/>
    </row>
    <row r="712" spans="1:42" ht="15">
      <c r="A712" s="11" t="str">
        <f>IF(F712="","",F712&amp;"_"&amp;COUNTIF($F$9:F712,F712))</f>
        <v/>
      </c>
      <c r="B712" s="135" t="str">
        <f>IF(STUDATA!B1322="","",STUDATA!B1322)</f>
        <v/>
      </c>
      <c r="C712" s="136" t="str">
        <f>IF(STUDATA!E1322="","",STUDATA!E1322)</f>
        <v/>
      </c>
      <c r="D712" s="136" t="str">
        <f>IF(STUDATA!F1322="","",STUDATA!F1322)</f>
        <v/>
      </c>
      <c r="E712" s="136" t="str">
        <f>IF(STUDATA!G1322="","",STUDATA!G1322)</f>
        <v/>
      </c>
      <c r="F712" s="136" t="str">
        <f>IF(STUDATA!C1322="","",STUDATA!C1322)</f>
        <v/>
      </c>
      <c r="G712" s="137"/>
      <c r="H712" s="137"/>
      <c r="I712" s="137"/>
      <c r="J712" s="137"/>
      <c r="K712" s="137"/>
      <c r="L712" s="137"/>
      <c r="M712" s="137"/>
      <c r="N712" s="137"/>
      <c r="O712" s="137"/>
      <c r="P712" s="137"/>
      <c r="Q712" s="137"/>
      <c r="R712" s="137"/>
      <c r="S712" s="137"/>
      <c r="T712" s="61"/>
      <c r="U712" s="62"/>
      <c r="V712" s="63"/>
      <c r="W712" s="63"/>
      <c r="X712" s="63"/>
      <c r="Y712" s="63"/>
      <c r="Z712" s="63"/>
      <c r="AA712" s="63"/>
      <c r="AB712" s="63"/>
      <c r="AC712" s="63"/>
      <c r="AD712" s="137"/>
      <c r="AE712" s="137"/>
      <c r="AF712" s="137"/>
      <c r="AG712" s="137"/>
      <c r="AH712" s="137"/>
      <c r="AI712" s="168"/>
      <c r="AJ712" s="175"/>
      <c r="AK712" s="175"/>
      <c r="AL712" s="175"/>
      <c r="AM712" s="175"/>
      <c r="AN712" s="175"/>
      <c r="AO712" s="175"/>
      <c r="AP712" s="175"/>
    </row>
    <row r="713" spans="1:42" ht="15">
      <c r="A713" s="11" t="str">
        <f>IF(F713="","",F713&amp;"_"&amp;COUNTIF($F$9:F713,F713))</f>
        <v/>
      </c>
      <c r="B713" s="135" t="str">
        <f>IF(STUDATA!B1323="","",STUDATA!B1323)</f>
        <v/>
      </c>
      <c r="C713" s="136" t="str">
        <f>IF(STUDATA!E1323="","",STUDATA!E1323)</f>
        <v/>
      </c>
      <c r="D713" s="136" t="str">
        <f>IF(STUDATA!F1323="","",STUDATA!F1323)</f>
        <v/>
      </c>
      <c r="E713" s="136" t="str">
        <f>IF(STUDATA!G1323="","",STUDATA!G1323)</f>
        <v/>
      </c>
      <c r="F713" s="136" t="str">
        <f>IF(STUDATA!C1323="","",STUDATA!C1323)</f>
        <v/>
      </c>
      <c r="G713" s="137"/>
      <c r="H713" s="137"/>
      <c r="I713" s="137"/>
      <c r="J713" s="137"/>
      <c r="K713" s="137"/>
      <c r="L713" s="137"/>
      <c r="M713" s="137"/>
      <c r="N713" s="137"/>
      <c r="O713" s="137"/>
      <c r="P713" s="137"/>
      <c r="Q713" s="137"/>
      <c r="R713" s="137"/>
      <c r="S713" s="137"/>
      <c r="T713" s="61"/>
      <c r="U713" s="62"/>
      <c r="V713" s="63"/>
      <c r="W713" s="63"/>
      <c r="X713" s="63"/>
      <c r="Y713" s="63"/>
      <c r="Z713" s="63"/>
      <c r="AA713" s="63"/>
      <c r="AB713" s="63"/>
      <c r="AC713" s="63"/>
      <c r="AD713" s="137"/>
      <c r="AE713" s="137"/>
      <c r="AF713" s="137"/>
      <c r="AG713" s="137"/>
      <c r="AH713" s="137"/>
      <c r="AI713" s="168"/>
      <c r="AJ713" s="175"/>
      <c r="AK713" s="175"/>
      <c r="AL713" s="175"/>
      <c r="AM713" s="175"/>
      <c r="AN713" s="175"/>
      <c r="AO713" s="175"/>
      <c r="AP713" s="175"/>
    </row>
    <row r="714" spans="1:42" ht="15">
      <c r="A714" s="11" t="str">
        <f>IF(F714="","",F714&amp;"_"&amp;COUNTIF($F$9:F714,F714))</f>
        <v/>
      </c>
      <c r="B714" s="135" t="str">
        <f>IF(STUDATA!B1324="","",STUDATA!B1324)</f>
        <v/>
      </c>
      <c r="C714" s="136" t="str">
        <f>IF(STUDATA!E1324="","",STUDATA!E1324)</f>
        <v/>
      </c>
      <c r="D714" s="136" t="str">
        <f>IF(STUDATA!F1324="","",STUDATA!F1324)</f>
        <v/>
      </c>
      <c r="E714" s="136" t="str">
        <f>IF(STUDATA!G1324="","",STUDATA!G1324)</f>
        <v/>
      </c>
      <c r="F714" s="136" t="str">
        <f>IF(STUDATA!C1324="","",STUDATA!C1324)</f>
        <v/>
      </c>
      <c r="G714" s="137"/>
      <c r="H714" s="137"/>
      <c r="I714" s="137"/>
      <c r="J714" s="137"/>
      <c r="K714" s="137"/>
      <c r="L714" s="137"/>
      <c r="M714" s="137"/>
      <c r="N714" s="137"/>
      <c r="O714" s="137"/>
      <c r="P714" s="137"/>
      <c r="Q714" s="137"/>
      <c r="R714" s="137"/>
      <c r="S714" s="137"/>
      <c r="T714" s="61"/>
      <c r="U714" s="62"/>
      <c r="V714" s="63"/>
      <c r="W714" s="63"/>
      <c r="X714" s="63"/>
      <c r="Y714" s="63"/>
      <c r="Z714" s="63"/>
      <c r="AA714" s="63"/>
      <c r="AB714" s="63"/>
      <c r="AC714" s="63"/>
      <c r="AD714" s="137"/>
      <c r="AE714" s="137"/>
      <c r="AF714" s="137"/>
      <c r="AG714" s="137"/>
      <c r="AH714" s="137"/>
      <c r="AI714" s="168"/>
      <c r="AJ714" s="175"/>
      <c r="AK714" s="175"/>
      <c r="AL714" s="175"/>
      <c r="AM714" s="175"/>
      <c r="AN714" s="175"/>
      <c r="AO714" s="175"/>
      <c r="AP714" s="175"/>
    </row>
    <row r="715" spans="1:42" ht="15">
      <c r="A715" s="11" t="str">
        <f>IF(F715="","",F715&amp;"_"&amp;COUNTIF($F$9:F715,F715))</f>
        <v/>
      </c>
      <c r="B715" s="135" t="str">
        <f>IF(STUDATA!B1325="","",STUDATA!B1325)</f>
        <v/>
      </c>
      <c r="C715" s="136" t="str">
        <f>IF(STUDATA!E1325="","",STUDATA!E1325)</f>
        <v/>
      </c>
      <c r="D715" s="136" t="str">
        <f>IF(STUDATA!F1325="","",STUDATA!F1325)</f>
        <v/>
      </c>
      <c r="E715" s="136" t="str">
        <f>IF(STUDATA!G1325="","",STUDATA!G1325)</f>
        <v/>
      </c>
      <c r="F715" s="136" t="str">
        <f>IF(STUDATA!C1325="","",STUDATA!C1325)</f>
        <v/>
      </c>
      <c r="G715" s="137"/>
      <c r="H715" s="137"/>
      <c r="I715" s="137"/>
      <c r="J715" s="137"/>
      <c r="K715" s="137"/>
      <c r="L715" s="137"/>
      <c r="M715" s="137"/>
      <c r="N715" s="137"/>
      <c r="O715" s="137"/>
      <c r="P715" s="137"/>
      <c r="Q715" s="137"/>
      <c r="R715" s="137"/>
      <c r="S715" s="137"/>
      <c r="T715" s="61"/>
      <c r="U715" s="62"/>
      <c r="V715" s="63"/>
      <c r="W715" s="63"/>
      <c r="X715" s="63"/>
      <c r="Y715" s="63"/>
      <c r="Z715" s="63"/>
      <c r="AA715" s="63"/>
      <c r="AB715" s="63"/>
      <c r="AC715" s="63"/>
      <c r="AD715" s="137"/>
      <c r="AE715" s="137"/>
      <c r="AF715" s="137"/>
      <c r="AG715" s="137"/>
      <c r="AH715" s="137"/>
      <c r="AI715" s="168"/>
      <c r="AJ715" s="175"/>
      <c r="AK715" s="175"/>
      <c r="AL715" s="175"/>
      <c r="AM715" s="175"/>
      <c r="AN715" s="175"/>
      <c r="AO715" s="175"/>
      <c r="AP715" s="175"/>
    </row>
    <row r="716" spans="1:42" ht="15">
      <c r="A716" s="11" t="str">
        <f>IF(F716="","",F716&amp;"_"&amp;COUNTIF($F$9:F716,F716))</f>
        <v/>
      </c>
      <c r="B716" s="135" t="str">
        <f>IF(STUDATA!B1326="","",STUDATA!B1326)</f>
        <v/>
      </c>
      <c r="C716" s="136" t="str">
        <f>IF(STUDATA!E1326="","",STUDATA!E1326)</f>
        <v/>
      </c>
      <c r="D716" s="136" t="str">
        <f>IF(STUDATA!F1326="","",STUDATA!F1326)</f>
        <v/>
      </c>
      <c r="E716" s="136" t="str">
        <f>IF(STUDATA!G1326="","",STUDATA!G1326)</f>
        <v/>
      </c>
      <c r="F716" s="136" t="str">
        <f>IF(STUDATA!C1326="","",STUDATA!C1326)</f>
        <v/>
      </c>
      <c r="G716" s="137"/>
      <c r="H716" s="137"/>
      <c r="I716" s="137"/>
      <c r="J716" s="137"/>
      <c r="K716" s="137"/>
      <c r="L716" s="137"/>
      <c r="M716" s="137"/>
      <c r="N716" s="137"/>
      <c r="O716" s="137"/>
      <c r="P716" s="137"/>
      <c r="Q716" s="137"/>
      <c r="R716" s="137"/>
      <c r="S716" s="137"/>
      <c r="T716" s="61"/>
      <c r="U716" s="62"/>
      <c r="V716" s="63"/>
      <c r="W716" s="63"/>
      <c r="X716" s="63"/>
      <c r="Y716" s="63"/>
      <c r="Z716" s="63"/>
      <c r="AA716" s="63"/>
      <c r="AB716" s="63"/>
      <c r="AC716" s="63"/>
      <c r="AD716" s="137"/>
      <c r="AE716" s="137"/>
      <c r="AF716" s="137"/>
      <c r="AG716" s="137"/>
      <c r="AH716" s="137"/>
      <c r="AI716" s="168"/>
      <c r="AJ716" s="175"/>
      <c r="AK716" s="175"/>
      <c r="AL716" s="175"/>
      <c r="AM716" s="175"/>
      <c r="AN716" s="175"/>
      <c r="AO716" s="175"/>
      <c r="AP716" s="175"/>
    </row>
    <row r="717" spans="1:42" ht="15">
      <c r="A717" s="11" t="str">
        <f>IF(F717="","",F717&amp;"_"&amp;COUNTIF($F$9:F717,F717))</f>
        <v/>
      </c>
      <c r="B717" s="135" t="str">
        <f>IF(STUDATA!B1327="","",STUDATA!B1327)</f>
        <v/>
      </c>
      <c r="C717" s="136" t="str">
        <f>IF(STUDATA!E1327="","",STUDATA!E1327)</f>
        <v/>
      </c>
      <c r="D717" s="136" t="str">
        <f>IF(STUDATA!F1327="","",STUDATA!F1327)</f>
        <v/>
      </c>
      <c r="E717" s="136" t="str">
        <f>IF(STUDATA!G1327="","",STUDATA!G1327)</f>
        <v/>
      </c>
      <c r="F717" s="136" t="str">
        <f>IF(STUDATA!C1327="","",STUDATA!C1327)</f>
        <v/>
      </c>
      <c r="G717" s="137"/>
      <c r="H717" s="137"/>
      <c r="I717" s="137"/>
      <c r="J717" s="137"/>
      <c r="K717" s="137"/>
      <c r="L717" s="137"/>
      <c r="M717" s="137"/>
      <c r="N717" s="137"/>
      <c r="O717" s="137"/>
      <c r="P717" s="137"/>
      <c r="Q717" s="137"/>
      <c r="R717" s="137"/>
      <c r="S717" s="137"/>
      <c r="T717" s="61"/>
      <c r="U717" s="62"/>
      <c r="V717" s="63"/>
      <c r="W717" s="63"/>
      <c r="X717" s="63"/>
      <c r="Y717" s="63"/>
      <c r="Z717" s="63"/>
      <c r="AA717" s="63"/>
      <c r="AB717" s="63"/>
      <c r="AC717" s="63"/>
      <c r="AD717" s="137"/>
      <c r="AE717" s="137"/>
      <c r="AF717" s="137"/>
      <c r="AG717" s="137"/>
      <c r="AH717" s="137"/>
      <c r="AI717" s="168"/>
      <c r="AJ717" s="175"/>
      <c r="AK717" s="175"/>
      <c r="AL717" s="175"/>
      <c r="AM717" s="175"/>
      <c r="AN717" s="175"/>
      <c r="AO717" s="175"/>
      <c r="AP717" s="175"/>
    </row>
    <row r="718" spans="1:42" ht="15">
      <c r="A718" s="11" t="str">
        <f>IF(F718="","",F718&amp;"_"&amp;COUNTIF($F$9:F718,F718))</f>
        <v/>
      </c>
      <c r="B718" s="135" t="str">
        <f>IF(STUDATA!B1328="","",STUDATA!B1328)</f>
        <v/>
      </c>
      <c r="C718" s="136" t="str">
        <f>IF(STUDATA!E1328="","",STUDATA!E1328)</f>
        <v/>
      </c>
      <c r="D718" s="136" t="str">
        <f>IF(STUDATA!F1328="","",STUDATA!F1328)</f>
        <v/>
      </c>
      <c r="E718" s="136" t="str">
        <f>IF(STUDATA!G1328="","",STUDATA!G1328)</f>
        <v/>
      </c>
      <c r="F718" s="136" t="str">
        <f>IF(STUDATA!C1328="","",STUDATA!C1328)</f>
        <v/>
      </c>
      <c r="G718" s="137"/>
      <c r="H718" s="137"/>
      <c r="I718" s="137"/>
      <c r="J718" s="137"/>
      <c r="K718" s="137"/>
      <c r="L718" s="137"/>
      <c r="M718" s="137"/>
      <c r="N718" s="137"/>
      <c r="O718" s="137"/>
      <c r="P718" s="137"/>
      <c r="Q718" s="137"/>
      <c r="R718" s="137"/>
      <c r="S718" s="137"/>
      <c r="T718" s="61"/>
      <c r="U718" s="62"/>
      <c r="V718" s="63"/>
      <c r="W718" s="63"/>
      <c r="X718" s="63"/>
      <c r="Y718" s="63"/>
      <c r="Z718" s="63"/>
      <c r="AA718" s="63"/>
      <c r="AB718" s="63"/>
      <c r="AC718" s="63"/>
      <c r="AD718" s="137"/>
      <c r="AE718" s="137"/>
      <c r="AF718" s="137"/>
      <c r="AG718" s="137"/>
      <c r="AH718" s="137"/>
      <c r="AI718" s="168"/>
      <c r="AJ718" s="175"/>
      <c r="AK718" s="175"/>
      <c r="AL718" s="175"/>
      <c r="AM718" s="175"/>
      <c r="AN718" s="175"/>
      <c r="AO718" s="175"/>
      <c r="AP718" s="175"/>
    </row>
    <row r="719" spans="1:42" ht="15">
      <c r="A719" s="11" t="str">
        <f>IF(F719="","",F719&amp;"_"&amp;COUNTIF($F$9:F719,F719))</f>
        <v/>
      </c>
      <c r="B719" s="135" t="str">
        <f>IF(STUDATA!B1329="","",STUDATA!B1329)</f>
        <v/>
      </c>
      <c r="C719" s="136" t="str">
        <f>IF(STUDATA!E1329="","",STUDATA!E1329)</f>
        <v/>
      </c>
      <c r="D719" s="136" t="str">
        <f>IF(STUDATA!F1329="","",STUDATA!F1329)</f>
        <v/>
      </c>
      <c r="E719" s="136" t="str">
        <f>IF(STUDATA!G1329="","",STUDATA!G1329)</f>
        <v/>
      </c>
      <c r="F719" s="136" t="str">
        <f>IF(STUDATA!C1329="","",STUDATA!C1329)</f>
        <v/>
      </c>
      <c r="G719" s="137"/>
      <c r="H719" s="137"/>
      <c r="I719" s="137"/>
      <c r="J719" s="137"/>
      <c r="K719" s="137"/>
      <c r="L719" s="137"/>
      <c r="M719" s="137"/>
      <c r="N719" s="137"/>
      <c r="O719" s="137"/>
      <c r="P719" s="137"/>
      <c r="Q719" s="137"/>
      <c r="R719" s="137"/>
      <c r="S719" s="137"/>
      <c r="T719" s="61"/>
      <c r="U719" s="62"/>
      <c r="V719" s="63"/>
      <c r="W719" s="63"/>
      <c r="X719" s="63"/>
      <c r="Y719" s="63"/>
      <c r="Z719" s="63"/>
      <c r="AA719" s="63"/>
      <c r="AB719" s="63"/>
      <c r="AC719" s="63"/>
      <c r="AD719" s="137"/>
      <c r="AE719" s="137"/>
      <c r="AF719" s="137"/>
      <c r="AG719" s="137"/>
      <c r="AH719" s="137"/>
      <c r="AI719" s="168"/>
      <c r="AJ719" s="175"/>
      <c r="AK719" s="175"/>
      <c r="AL719" s="175"/>
      <c r="AM719" s="175"/>
      <c r="AN719" s="175"/>
      <c r="AO719" s="175"/>
      <c r="AP719" s="175"/>
    </row>
    <row r="720" spans="1:42" ht="15">
      <c r="A720" s="11" t="str">
        <f>IF(F720="","",F720&amp;"_"&amp;COUNTIF($F$9:F720,F720))</f>
        <v/>
      </c>
      <c r="B720" s="135" t="str">
        <f>IF(STUDATA!B1330="","",STUDATA!B1330)</f>
        <v/>
      </c>
      <c r="C720" s="136" t="str">
        <f>IF(STUDATA!E1330="","",STUDATA!E1330)</f>
        <v/>
      </c>
      <c r="D720" s="136" t="str">
        <f>IF(STUDATA!F1330="","",STUDATA!F1330)</f>
        <v/>
      </c>
      <c r="E720" s="136" t="str">
        <f>IF(STUDATA!G1330="","",STUDATA!G1330)</f>
        <v/>
      </c>
      <c r="F720" s="136" t="str">
        <f>IF(STUDATA!C1330="","",STUDATA!C1330)</f>
        <v/>
      </c>
      <c r="G720" s="137"/>
      <c r="H720" s="137"/>
      <c r="I720" s="137"/>
      <c r="J720" s="137"/>
      <c r="K720" s="137"/>
      <c r="L720" s="137"/>
      <c r="M720" s="137"/>
      <c r="N720" s="137"/>
      <c r="O720" s="137"/>
      <c r="P720" s="137"/>
      <c r="Q720" s="137"/>
      <c r="R720" s="137"/>
      <c r="S720" s="137"/>
      <c r="T720" s="61"/>
      <c r="U720" s="62"/>
      <c r="V720" s="63"/>
      <c r="W720" s="63"/>
      <c r="X720" s="63"/>
      <c r="Y720" s="63"/>
      <c r="Z720" s="63"/>
      <c r="AA720" s="63"/>
      <c r="AB720" s="63"/>
      <c r="AC720" s="63"/>
      <c r="AD720" s="137"/>
      <c r="AE720" s="137"/>
      <c r="AF720" s="137"/>
      <c r="AG720" s="137"/>
      <c r="AH720" s="137"/>
      <c r="AI720" s="168"/>
      <c r="AJ720" s="175"/>
      <c r="AK720" s="175"/>
      <c r="AL720" s="175"/>
      <c r="AM720" s="175"/>
      <c r="AN720" s="175"/>
      <c r="AO720" s="175"/>
      <c r="AP720" s="175"/>
    </row>
    <row r="721" spans="1:42" ht="15">
      <c r="A721" s="11" t="str">
        <f>IF(F721="","",F721&amp;"_"&amp;COUNTIF($F$9:F721,F721))</f>
        <v/>
      </c>
      <c r="B721" s="135" t="str">
        <f>IF(STUDATA!B1331="","",STUDATA!B1331)</f>
        <v/>
      </c>
      <c r="C721" s="136" t="str">
        <f>IF(STUDATA!E1331="","",STUDATA!E1331)</f>
        <v/>
      </c>
      <c r="D721" s="136" t="str">
        <f>IF(STUDATA!F1331="","",STUDATA!F1331)</f>
        <v/>
      </c>
      <c r="E721" s="136" t="str">
        <f>IF(STUDATA!G1331="","",STUDATA!G1331)</f>
        <v/>
      </c>
      <c r="F721" s="136" t="str">
        <f>IF(STUDATA!C1331="","",STUDATA!C1331)</f>
        <v/>
      </c>
      <c r="G721" s="137"/>
      <c r="H721" s="137"/>
      <c r="I721" s="137"/>
      <c r="J721" s="137"/>
      <c r="K721" s="137"/>
      <c r="L721" s="137"/>
      <c r="M721" s="137"/>
      <c r="N721" s="137"/>
      <c r="O721" s="137"/>
      <c r="P721" s="137"/>
      <c r="Q721" s="137"/>
      <c r="R721" s="137"/>
      <c r="S721" s="137"/>
      <c r="T721" s="61"/>
      <c r="U721" s="62"/>
      <c r="V721" s="63"/>
      <c r="W721" s="63"/>
      <c r="X721" s="63"/>
      <c r="Y721" s="63"/>
      <c r="Z721" s="63"/>
      <c r="AA721" s="63"/>
      <c r="AB721" s="63"/>
      <c r="AC721" s="63"/>
      <c r="AD721" s="137"/>
      <c r="AE721" s="137"/>
      <c r="AF721" s="137"/>
      <c r="AG721" s="137"/>
      <c r="AH721" s="137"/>
      <c r="AI721" s="168"/>
      <c r="AJ721" s="175"/>
      <c r="AK721" s="175"/>
      <c r="AL721" s="175"/>
      <c r="AM721" s="175"/>
      <c r="AN721" s="175"/>
      <c r="AO721" s="175"/>
      <c r="AP721" s="175"/>
    </row>
    <row r="722" spans="1:42" ht="15">
      <c r="A722" s="11" t="str">
        <f>IF(F722="","",F722&amp;"_"&amp;COUNTIF($F$9:F722,F722))</f>
        <v/>
      </c>
      <c r="B722" s="135" t="str">
        <f>IF(STUDATA!B1332="","",STUDATA!B1332)</f>
        <v/>
      </c>
      <c r="C722" s="136" t="str">
        <f>IF(STUDATA!E1332="","",STUDATA!E1332)</f>
        <v/>
      </c>
      <c r="D722" s="136" t="str">
        <f>IF(STUDATA!F1332="","",STUDATA!F1332)</f>
        <v/>
      </c>
      <c r="E722" s="136" t="str">
        <f>IF(STUDATA!G1332="","",STUDATA!G1332)</f>
        <v/>
      </c>
      <c r="F722" s="136" t="str">
        <f>IF(STUDATA!C1332="","",STUDATA!C1332)</f>
        <v/>
      </c>
      <c r="G722" s="137"/>
      <c r="H722" s="137"/>
      <c r="I722" s="137"/>
      <c r="J722" s="137"/>
      <c r="K722" s="137"/>
      <c r="L722" s="137"/>
      <c r="M722" s="137"/>
      <c r="N722" s="137"/>
      <c r="O722" s="137"/>
      <c r="P722" s="137"/>
      <c r="Q722" s="137"/>
      <c r="R722" s="137"/>
      <c r="S722" s="137"/>
      <c r="T722" s="61"/>
      <c r="U722" s="62"/>
      <c r="V722" s="63"/>
      <c r="W722" s="63"/>
      <c r="X722" s="63"/>
      <c r="Y722" s="63"/>
      <c r="Z722" s="63"/>
      <c r="AA722" s="63"/>
      <c r="AB722" s="63"/>
      <c r="AC722" s="63"/>
      <c r="AD722" s="137"/>
      <c r="AE722" s="137"/>
      <c r="AF722" s="137"/>
      <c r="AG722" s="137"/>
      <c r="AH722" s="137"/>
      <c r="AI722" s="168"/>
      <c r="AJ722" s="175"/>
      <c r="AK722" s="175"/>
      <c r="AL722" s="175"/>
      <c r="AM722" s="175"/>
      <c r="AN722" s="175"/>
      <c r="AO722" s="175"/>
      <c r="AP722" s="175"/>
    </row>
    <row r="723" spans="1:42" ht="15">
      <c r="A723" s="11" t="str">
        <f>IF(F723="","",F723&amp;"_"&amp;COUNTIF($F$9:F723,F723))</f>
        <v/>
      </c>
      <c r="B723" s="135" t="str">
        <f>IF(STUDATA!B1333="","",STUDATA!B1333)</f>
        <v/>
      </c>
      <c r="C723" s="136" t="str">
        <f>IF(STUDATA!E1333="","",STUDATA!E1333)</f>
        <v/>
      </c>
      <c r="D723" s="136" t="str">
        <f>IF(STUDATA!F1333="","",STUDATA!F1333)</f>
        <v/>
      </c>
      <c r="E723" s="136" t="str">
        <f>IF(STUDATA!G1333="","",STUDATA!G1333)</f>
        <v/>
      </c>
      <c r="F723" s="136" t="str">
        <f>IF(STUDATA!C1333="","",STUDATA!C1333)</f>
        <v/>
      </c>
      <c r="G723" s="137"/>
      <c r="H723" s="137"/>
      <c r="I723" s="137"/>
      <c r="J723" s="137"/>
      <c r="K723" s="137"/>
      <c r="L723" s="137"/>
      <c r="M723" s="137"/>
      <c r="N723" s="137"/>
      <c r="O723" s="137"/>
      <c r="P723" s="137"/>
      <c r="Q723" s="137"/>
      <c r="R723" s="137"/>
      <c r="S723" s="137"/>
      <c r="T723" s="61"/>
      <c r="U723" s="62"/>
      <c r="V723" s="63"/>
      <c r="W723" s="63"/>
      <c r="X723" s="63"/>
      <c r="Y723" s="63"/>
      <c r="Z723" s="63"/>
      <c r="AA723" s="63"/>
      <c r="AB723" s="63"/>
      <c r="AC723" s="63"/>
      <c r="AD723" s="137"/>
      <c r="AE723" s="137"/>
      <c r="AF723" s="137"/>
      <c r="AG723" s="137"/>
      <c r="AH723" s="137"/>
      <c r="AI723" s="168"/>
      <c r="AJ723" s="175"/>
      <c r="AK723" s="175"/>
      <c r="AL723" s="175"/>
      <c r="AM723" s="175"/>
      <c r="AN723" s="175"/>
      <c r="AO723" s="175"/>
      <c r="AP723" s="175"/>
    </row>
    <row r="724" spans="1:42" ht="15">
      <c r="A724" s="11" t="str">
        <f>IF(F724="","",F724&amp;"_"&amp;COUNTIF($F$9:F724,F724))</f>
        <v/>
      </c>
      <c r="B724" s="135" t="str">
        <f>IF(STUDATA!B1334="","",STUDATA!B1334)</f>
        <v/>
      </c>
      <c r="C724" s="136" t="str">
        <f>IF(STUDATA!E1334="","",STUDATA!E1334)</f>
        <v/>
      </c>
      <c r="D724" s="136" t="str">
        <f>IF(STUDATA!F1334="","",STUDATA!F1334)</f>
        <v/>
      </c>
      <c r="E724" s="136" t="str">
        <f>IF(STUDATA!G1334="","",STUDATA!G1334)</f>
        <v/>
      </c>
      <c r="F724" s="136" t="str">
        <f>IF(STUDATA!C1334="","",STUDATA!C1334)</f>
        <v/>
      </c>
      <c r="G724" s="137"/>
      <c r="H724" s="137"/>
      <c r="I724" s="137"/>
      <c r="J724" s="137"/>
      <c r="K724" s="137"/>
      <c r="L724" s="137"/>
      <c r="M724" s="137"/>
      <c r="N724" s="137"/>
      <c r="O724" s="137"/>
      <c r="P724" s="137"/>
      <c r="Q724" s="137"/>
      <c r="R724" s="137"/>
      <c r="S724" s="137"/>
      <c r="T724" s="61"/>
      <c r="U724" s="62"/>
      <c r="V724" s="63"/>
      <c r="W724" s="63"/>
      <c r="X724" s="63"/>
      <c r="Y724" s="63"/>
      <c r="Z724" s="63"/>
      <c r="AA724" s="63"/>
      <c r="AB724" s="63"/>
      <c r="AC724" s="63"/>
      <c r="AD724" s="137"/>
      <c r="AE724" s="137"/>
      <c r="AF724" s="137"/>
      <c r="AG724" s="137"/>
      <c r="AH724" s="137"/>
      <c r="AI724" s="168"/>
      <c r="AJ724" s="175"/>
      <c r="AK724" s="175"/>
      <c r="AL724" s="175"/>
      <c r="AM724" s="175"/>
      <c r="AN724" s="175"/>
      <c r="AO724" s="175"/>
      <c r="AP724" s="175"/>
    </row>
    <row r="725" spans="1:42" ht="15">
      <c r="A725" s="11" t="str">
        <f>IF(F725="","",F725&amp;"_"&amp;COUNTIF($F$9:F725,F725))</f>
        <v/>
      </c>
      <c r="B725" s="135" t="str">
        <f>IF(STUDATA!B1335="","",STUDATA!B1335)</f>
        <v/>
      </c>
      <c r="C725" s="136" t="str">
        <f>IF(STUDATA!E1335="","",STUDATA!E1335)</f>
        <v/>
      </c>
      <c r="D725" s="136" t="str">
        <f>IF(STUDATA!F1335="","",STUDATA!F1335)</f>
        <v/>
      </c>
      <c r="E725" s="136" t="str">
        <f>IF(STUDATA!G1335="","",STUDATA!G1335)</f>
        <v/>
      </c>
      <c r="F725" s="136" t="str">
        <f>IF(STUDATA!C1335="","",STUDATA!C1335)</f>
        <v/>
      </c>
      <c r="G725" s="137"/>
      <c r="H725" s="137"/>
      <c r="I725" s="137"/>
      <c r="J725" s="137"/>
      <c r="K725" s="137"/>
      <c r="L725" s="137"/>
      <c r="M725" s="137"/>
      <c r="N725" s="137"/>
      <c r="O725" s="137"/>
      <c r="P725" s="137"/>
      <c r="Q725" s="137"/>
      <c r="R725" s="137"/>
      <c r="S725" s="137"/>
      <c r="T725" s="61"/>
      <c r="U725" s="62"/>
      <c r="V725" s="63"/>
      <c r="W725" s="63"/>
      <c r="X725" s="63"/>
      <c r="Y725" s="63"/>
      <c r="Z725" s="63"/>
      <c r="AA725" s="63"/>
      <c r="AB725" s="63"/>
      <c r="AC725" s="63"/>
      <c r="AD725" s="137"/>
      <c r="AE725" s="137"/>
      <c r="AF725" s="137"/>
      <c r="AG725" s="137"/>
      <c r="AH725" s="137"/>
      <c r="AI725" s="168"/>
      <c r="AJ725" s="175"/>
      <c r="AK725" s="175"/>
      <c r="AL725" s="175"/>
      <c r="AM725" s="175"/>
      <c r="AN725" s="175"/>
      <c r="AO725" s="175"/>
      <c r="AP725" s="175"/>
    </row>
    <row r="726" spans="1:42" ht="15">
      <c r="A726" s="11" t="str">
        <f>IF(F726="","",F726&amp;"_"&amp;COUNTIF($F$9:F726,F726))</f>
        <v/>
      </c>
      <c r="B726" s="135" t="str">
        <f>IF(STUDATA!B1336="","",STUDATA!B1336)</f>
        <v/>
      </c>
      <c r="C726" s="136" t="str">
        <f>IF(STUDATA!E1336="","",STUDATA!E1336)</f>
        <v/>
      </c>
      <c r="D726" s="136" t="str">
        <f>IF(STUDATA!F1336="","",STUDATA!F1336)</f>
        <v/>
      </c>
      <c r="E726" s="136" t="str">
        <f>IF(STUDATA!G1336="","",STUDATA!G1336)</f>
        <v/>
      </c>
      <c r="F726" s="136" t="str">
        <f>IF(STUDATA!C1336="","",STUDATA!C1336)</f>
        <v/>
      </c>
      <c r="G726" s="137"/>
      <c r="H726" s="137"/>
      <c r="I726" s="137"/>
      <c r="J726" s="137"/>
      <c r="K726" s="137"/>
      <c r="L726" s="137"/>
      <c r="M726" s="137"/>
      <c r="N726" s="137"/>
      <c r="O726" s="137"/>
      <c r="P726" s="137"/>
      <c r="Q726" s="137"/>
      <c r="R726" s="137"/>
      <c r="S726" s="137"/>
      <c r="T726" s="61"/>
      <c r="U726" s="62"/>
      <c r="V726" s="63"/>
      <c r="W726" s="63"/>
      <c r="X726" s="63"/>
      <c r="Y726" s="63"/>
      <c r="Z726" s="63"/>
      <c r="AA726" s="63"/>
      <c r="AB726" s="63"/>
      <c r="AC726" s="63"/>
      <c r="AD726" s="137"/>
      <c r="AE726" s="137"/>
      <c r="AF726" s="137"/>
      <c r="AG726" s="137"/>
      <c r="AH726" s="137"/>
      <c r="AI726" s="168"/>
      <c r="AJ726" s="175"/>
      <c r="AK726" s="175"/>
      <c r="AL726" s="175"/>
      <c r="AM726" s="175"/>
      <c r="AN726" s="175"/>
      <c r="AO726" s="175"/>
      <c r="AP726" s="175"/>
    </row>
    <row r="727" spans="1:42" ht="15">
      <c r="A727" s="11" t="str">
        <f>IF(F727="","",F727&amp;"_"&amp;COUNTIF($F$9:F727,F727))</f>
        <v/>
      </c>
      <c r="B727" s="135" t="str">
        <f>IF(STUDATA!B1337="","",STUDATA!B1337)</f>
        <v/>
      </c>
      <c r="C727" s="136" t="str">
        <f>IF(STUDATA!E1337="","",STUDATA!E1337)</f>
        <v/>
      </c>
      <c r="D727" s="136" t="str">
        <f>IF(STUDATA!F1337="","",STUDATA!F1337)</f>
        <v/>
      </c>
      <c r="E727" s="136" t="str">
        <f>IF(STUDATA!G1337="","",STUDATA!G1337)</f>
        <v/>
      </c>
      <c r="F727" s="136" t="str">
        <f>IF(STUDATA!C1337="","",STUDATA!C1337)</f>
        <v/>
      </c>
      <c r="G727" s="137"/>
      <c r="H727" s="137"/>
      <c r="I727" s="137"/>
      <c r="J727" s="137"/>
      <c r="K727" s="137"/>
      <c r="L727" s="137"/>
      <c r="M727" s="137"/>
      <c r="N727" s="137"/>
      <c r="O727" s="137"/>
      <c r="P727" s="137"/>
      <c r="Q727" s="137"/>
      <c r="R727" s="137"/>
      <c r="S727" s="137"/>
      <c r="T727" s="61"/>
      <c r="U727" s="62"/>
      <c r="V727" s="63"/>
      <c r="W727" s="63"/>
      <c r="X727" s="63"/>
      <c r="Y727" s="63"/>
      <c r="Z727" s="63"/>
      <c r="AA727" s="63"/>
      <c r="AB727" s="63"/>
      <c r="AC727" s="63"/>
      <c r="AD727" s="137"/>
      <c r="AE727" s="137"/>
      <c r="AF727" s="137"/>
      <c r="AG727" s="137"/>
      <c r="AH727" s="137"/>
      <c r="AI727" s="168"/>
      <c r="AJ727" s="175"/>
      <c r="AK727" s="175"/>
      <c r="AL727" s="175"/>
      <c r="AM727" s="175"/>
      <c r="AN727" s="175"/>
      <c r="AO727" s="175"/>
      <c r="AP727" s="175"/>
    </row>
    <row r="728" spans="1:42" ht="15">
      <c r="A728" s="11" t="str">
        <f>IF(F728="","",F728&amp;"_"&amp;COUNTIF($F$9:F728,F728))</f>
        <v/>
      </c>
      <c r="B728" s="135" t="str">
        <f>IF(STUDATA!B1338="","",STUDATA!B1338)</f>
        <v/>
      </c>
      <c r="C728" s="136" t="str">
        <f>IF(STUDATA!E1338="","",STUDATA!E1338)</f>
        <v/>
      </c>
      <c r="D728" s="136" t="str">
        <f>IF(STUDATA!F1338="","",STUDATA!F1338)</f>
        <v/>
      </c>
      <c r="E728" s="136" t="str">
        <f>IF(STUDATA!G1338="","",STUDATA!G1338)</f>
        <v/>
      </c>
      <c r="F728" s="136" t="str">
        <f>IF(STUDATA!C1338="","",STUDATA!C1338)</f>
        <v/>
      </c>
      <c r="G728" s="137"/>
      <c r="H728" s="137"/>
      <c r="I728" s="137"/>
      <c r="J728" s="137"/>
      <c r="K728" s="137"/>
      <c r="L728" s="137"/>
      <c r="M728" s="137"/>
      <c r="N728" s="137"/>
      <c r="O728" s="137"/>
      <c r="P728" s="137"/>
      <c r="Q728" s="137"/>
      <c r="R728" s="137"/>
      <c r="S728" s="137"/>
      <c r="T728" s="61"/>
      <c r="U728" s="62"/>
      <c r="V728" s="63"/>
      <c r="W728" s="63"/>
      <c r="X728" s="63"/>
      <c r="Y728" s="63"/>
      <c r="Z728" s="63"/>
      <c r="AA728" s="63"/>
      <c r="AB728" s="63"/>
      <c r="AC728" s="63"/>
      <c r="AD728" s="137"/>
      <c r="AE728" s="137"/>
      <c r="AF728" s="137"/>
      <c r="AG728" s="137"/>
      <c r="AH728" s="137"/>
      <c r="AI728" s="168"/>
      <c r="AJ728" s="175"/>
      <c r="AK728" s="175"/>
      <c r="AL728" s="175"/>
      <c r="AM728" s="175"/>
      <c r="AN728" s="175"/>
      <c r="AO728" s="175"/>
      <c r="AP728" s="175"/>
    </row>
    <row r="729" spans="1:42" ht="15">
      <c r="A729" s="11" t="str">
        <f>IF(F729="","",F729&amp;"_"&amp;COUNTIF($F$9:F729,F729))</f>
        <v/>
      </c>
      <c r="B729" s="135" t="str">
        <f>IF(STUDATA!B1339="","",STUDATA!B1339)</f>
        <v/>
      </c>
      <c r="C729" s="136" t="str">
        <f>IF(STUDATA!E1339="","",STUDATA!E1339)</f>
        <v/>
      </c>
      <c r="D729" s="136" t="str">
        <f>IF(STUDATA!F1339="","",STUDATA!F1339)</f>
        <v/>
      </c>
      <c r="E729" s="136" t="str">
        <f>IF(STUDATA!G1339="","",STUDATA!G1339)</f>
        <v/>
      </c>
      <c r="F729" s="136" t="str">
        <f>IF(STUDATA!C1339="","",STUDATA!C1339)</f>
        <v/>
      </c>
      <c r="G729" s="137"/>
      <c r="H729" s="137"/>
      <c r="I729" s="137"/>
      <c r="J729" s="137"/>
      <c r="K729" s="137"/>
      <c r="L729" s="137"/>
      <c r="M729" s="137"/>
      <c r="N729" s="137"/>
      <c r="O729" s="137"/>
      <c r="P729" s="137"/>
      <c r="Q729" s="137"/>
      <c r="R729" s="137"/>
      <c r="S729" s="137"/>
      <c r="T729" s="61"/>
      <c r="U729" s="62"/>
      <c r="V729" s="63"/>
      <c r="W729" s="63"/>
      <c r="X729" s="63"/>
      <c r="Y729" s="63"/>
      <c r="Z729" s="63"/>
      <c r="AA729" s="63"/>
      <c r="AB729" s="63"/>
      <c r="AC729" s="63"/>
      <c r="AD729" s="137"/>
      <c r="AE729" s="137"/>
      <c r="AF729" s="137"/>
      <c r="AG729" s="137"/>
      <c r="AH729" s="137"/>
      <c r="AI729" s="168"/>
      <c r="AJ729" s="175"/>
      <c r="AK729" s="175"/>
      <c r="AL729" s="175"/>
      <c r="AM729" s="175"/>
      <c r="AN729" s="175"/>
      <c r="AO729" s="175"/>
      <c r="AP729" s="175"/>
    </row>
    <row r="730" spans="1:42" ht="15">
      <c r="A730" s="11" t="str">
        <f>IF(F730="","",F730&amp;"_"&amp;COUNTIF($F$9:F730,F730))</f>
        <v/>
      </c>
      <c r="B730" s="135" t="str">
        <f>IF(STUDATA!B1340="","",STUDATA!B1340)</f>
        <v/>
      </c>
      <c r="C730" s="136" t="str">
        <f>IF(STUDATA!E1340="","",STUDATA!E1340)</f>
        <v/>
      </c>
      <c r="D730" s="136" t="str">
        <f>IF(STUDATA!F1340="","",STUDATA!F1340)</f>
        <v/>
      </c>
      <c r="E730" s="136" t="str">
        <f>IF(STUDATA!G1340="","",STUDATA!G1340)</f>
        <v/>
      </c>
      <c r="F730" s="136" t="str">
        <f>IF(STUDATA!C1340="","",STUDATA!C1340)</f>
        <v/>
      </c>
      <c r="G730" s="137"/>
      <c r="H730" s="137"/>
      <c r="I730" s="137"/>
      <c r="J730" s="137"/>
      <c r="K730" s="137"/>
      <c r="L730" s="137"/>
      <c r="M730" s="137"/>
      <c r="N730" s="137"/>
      <c r="O730" s="137"/>
      <c r="P730" s="137"/>
      <c r="Q730" s="137"/>
      <c r="R730" s="137"/>
      <c r="S730" s="137"/>
      <c r="T730" s="61"/>
      <c r="U730" s="62"/>
      <c r="V730" s="63"/>
      <c r="W730" s="63"/>
      <c r="X730" s="63"/>
      <c r="Y730" s="63"/>
      <c r="Z730" s="63"/>
      <c r="AA730" s="63"/>
      <c r="AB730" s="63"/>
      <c r="AC730" s="63"/>
      <c r="AD730" s="137"/>
      <c r="AE730" s="137"/>
      <c r="AF730" s="137"/>
      <c r="AG730" s="137"/>
      <c r="AH730" s="137"/>
      <c r="AI730" s="168"/>
      <c r="AJ730" s="175"/>
      <c r="AK730" s="175"/>
      <c r="AL730" s="175"/>
      <c r="AM730" s="175"/>
      <c r="AN730" s="175"/>
      <c r="AO730" s="175"/>
      <c r="AP730" s="175"/>
    </row>
    <row r="731" spans="1:42" ht="15">
      <c r="A731" s="11" t="str">
        <f>IF(F731="","",F731&amp;"_"&amp;COUNTIF($F$9:F731,F731))</f>
        <v/>
      </c>
      <c r="B731" s="135" t="str">
        <f>IF(STUDATA!B1341="","",STUDATA!B1341)</f>
        <v/>
      </c>
      <c r="C731" s="136" t="str">
        <f>IF(STUDATA!E1341="","",STUDATA!E1341)</f>
        <v/>
      </c>
      <c r="D731" s="136" t="str">
        <f>IF(STUDATA!F1341="","",STUDATA!F1341)</f>
        <v/>
      </c>
      <c r="E731" s="136" t="str">
        <f>IF(STUDATA!G1341="","",STUDATA!G1341)</f>
        <v/>
      </c>
      <c r="F731" s="136" t="str">
        <f>IF(STUDATA!C1341="","",STUDATA!C1341)</f>
        <v/>
      </c>
      <c r="G731" s="137"/>
      <c r="H731" s="137"/>
      <c r="I731" s="137"/>
      <c r="J731" s="137"/>
      <c r="K731" s="137"/>
      <c r="L731" s="137"/>
      <c r="M731" s="137"/>
      <c r="N731" s="137"/>
      <c r="O731" s="137"/>
      <c r="P731" s="137"/>
      <c r="Q731" s="137"/>
      <c r="R731" s="137"/>
      <c r="S731" s="137"/>
      <c r="T731" s="61"/>
      <c r="U731" s="62"/>
      <c r="V731" s="63"/>
      <c r="W731" s="63"/>
      <c r="X731" s="63"/>
      <c r="Y731" s="63"/>
      <c r="Z731" s="63"/>
      <c r="AA731" s="63"/>
      <c r="AB731" s="63"/>
      <c r="AC731" s="63"/>
      <c r="AD731" s="137"/>
      <c r="AE731" s="137"/>
      <c r="AF731" s="137"/>
      <c r="AG731" s="137"/>
      <c r="AH731" s="137"/>
      <c r="AI731" s="168"/>
      <c r="AJ731" s="175"/>
      <c r="AK731" s="175"/>
      <c r="AL731" s="175"/>
      <c r="AM731" s="175"/>
      <c r="AN731" s="175"/>
      <c r="AO731" s="175"/>
      <c r="AP731" s="175"/>
    </row>
    <row r="732" spans="1:42" ht="15">
      <c r="A732" s="11" t="str">
        <f>IF(F732="","",F732&amp;"_"&amp;COUNTIF($F$9:F732,F732))</f>
        <v/>
      </c>
      <c r="B732" s="135" t="str">
        <f>IF(STUDATA!B1342="","",STUDATA!B1342)</f>
        <v/>
      </c>
      <c r="C732" s="136" t="str">
        <f>IF(STUDATA!E1342="","",STUDATA!E1342)</f>
        <v/>
      </c>
      <c r="D732" s="136" t="str">
        <f>IF(STUDATA!F1342="","",STUDATA!F1342)</f>
        <v/>
      </c>
      <c r="E732" s="136" t="str">
        <f>IF(STUDATA!G1342="","",STUDATA!G1342)</f>
        <v/>
      </c>
      <c r="F732" s="136" t="str">
        <f>IF(STUDATA!C1342="","",STUDATA!C1342)</f>
        <v/>
      </c>
      <c r="G732" s="137"/>
      <c r="H732" s="137"/>
      <c r="I732" s="137"/>
      <c r="J732" s="137"/>
      <c r="K732" s="137"/>
      <c r="L732" s="137"/>
      <c r="M732" s="137"/>
      <c r="N732" s="137"/>
      <c r="O732" s="137"/>
      <c r="P732" s="137"/>
      <c r="Q732" s="137"/>
      <c r="R732" s="137"/>
      <c r="S732" s="137"/>
      <c r="T732" s="61"/>
      <c r="U732" s="62"/>
      <c r="V732" s="63"/>
      <c r="W732" s="63"/>
      <c r="X732" s="63"/>
      <c r="Y732" s="63"/>
      <c r="Z732" s="63"/>
      <c r="AA732" s="63"/>
      <c r="AB732" s="63"/>
      <c r="AC732" s="63"/>
      <c r="AD732" s="137"/>
      <c r="AE732" s="137"/>
      <c r="AF732" s="137"/>
      <c r="AG732" s="137"/>
      <c r="AH732" s="137"/>
      <c r="AI732" s="168"/>
      <c r="AJ732" s="175"/>
      <c r="AK732" s="175"/>
      <c r="AL732" s="175"/>
      <c r="AM732" s="175"/>
      <c r="AN732" s="175"/>
      <c r="AO732" s="175"/>
      <c r="AP732" s="175"/>
    </row>
    <row r="733" spans="1:42" ht="15">
      <c r="A733" s="11" t="str">
        <f>IF(F733="","",F733&amp;"_"&amp;COUNTIF($F$9:F733,F733))</f>
        <v/>
      </c>
      <c r="B733" s="135" t="str">
        <f>IF(STUDATA!B1343="","",STUDATA!B1343)</f>
        <v/>
      </c>
      <c r="C733" s="136" t="str">
        <f>IF(STUDATA!E1343="","",STUDATA!E1343)</f>
        <v/>
      </c>
      <c r="D733" s="136" t="str">
        <f>IF(STUDATA!F1343="","",STUDATA!F1343)</f>
        <v/>
      </c>
      <c r="E733" s="136" t="str">
        <f>IF(STUDATA!G1343="","",STUDATA!G1343)</f>
        <v/>
      </c>
      <c r="F733" s="136" t="str">
        <f>IF(STUDATA!C1343="","",STUDATA!C1343)</f>
        <v/>
      </c>
      <c r="G733" s="137"/>
      <c r="H733" s="137"/>
      <c r="I733" s="137"/>
      <c r="J733" s="137"/>
      <c r="K733" s="137"/>
      <c r="L733" s="137"/>
      <c r="M733" s="137"/>
      <c r="N733" s="137"/>
      <c r="O733" s="137"/>
      <c r="P733" s="137"/>
      <c r="Q733" s="137"/>
      <c r="R733" s="137"/>
      <c r="S733" s="137"/>
      <c r="T733" s="61"/>
      <c r="U733" s="62"/>
      <c r="V733" s="63"/>
      <c r="W733" s="63"/>
      <c r="X733" s="63"/>
      <c r="Y733" s="63"/>
      <c r="Z733" s="63"/>
      <c r="AA733" s="63"/>
      <c r="AB733" s="63"/>
      <c r="AC733" s="63"/>
      <c r="AD733" s="137"/>
      <c r="AE733" s="137"/>
      <c r="AF733" s="137"/>
      <c r="AG733" s="137"/>
      <c r="AH733" s="137"/>
      <c r="AI733" s="168"/>
      <c r="AJ733" s="175"/>
      <c r="AK733" s="175"/>
      <c r="AL733" s="175"/>
      <c r="AM733" s="175"/>
      <c r="AN733" s="175"/>
      <c r="AO733" s="175"/>
      <c r="AP733" s="175"/>
    </row>
    <row r="734" spans="1:42" ht="15">
      <c r="A734" s="11" t="str">
        <f>IF(F734="","",F734&amp;"_"&amp;COUNTIF($F$9:F734,F734))</f>
        <v/>
      </c>
      <c r="B734" s="135" t="str">
        <f>IF(STUDATA!B1344="","",STUDATA!B1344)</f>
        <v/>
      </c>
      <c r="C734" s="136" t="str">
        <f>IF(STUDATA!E1344="","",STUDATA!E1344)</f>
        <v/>
      </c>
      <c r="D734" s="136" t="str">
        <f>IF(STUDATA!F1344="","",STUDATA!F1344)</f>
        <v/>
      </c>
      <c r="E734" s="136" t="str">
        <f>IF(STUDATA!G1344="","",STUDATA!G1344)</f>
        <v/>
      </c>
      <c r="F734" s="136" t="str">
        <f>IF(STUDATA!C1344="","",STUDATA!C1344)</f>
        <v/>
      </c>
      <c r="G734" s="137"/>
      <c r="H734" s="137"/>
      <c r="I734" s="137"/>
      <c r="J734" s="137"/>
      <c r="K734" s="137"/>
      <c r="L734" s="137"/>
      <c r="M734" s="137"/>
      <c r="N734" s="137"/>
      <c r="O734" s="137"/>
      <c r="P734" s="137"/>
      <c r="Q734" s="137"/>
      <c r="R734" s="137"/>
      <c r="S734" s="137"/>
      <c r="T734" s="61"/>
      <c r="U734" s="62"/>
      <c r="V734" s="63"/>
      <c r="W734" s="63"/>
      <c r="X734" s="63"/>
      <c r="Y734" s="63"/>
      <c r="Z734" s="63"/>
      <c r="AA734" s="63"/>
      <c r="AB734" s="63"/>
      <c r="AC734" s="63"/>
      <c r="AD734" s="137"/>
      <c r="AE734" s="137"/>
      <c r="AF734" s="137"/>
      <c r="AG734" s="137"/>
      <c r="AH734" s="137"/>
      <c r="AI734" s="168"/>
      <c r="AJ734" s="175"/>
      <c r="AK734" s="175"/>
      <c r="AL734" s="175"/>
      <c r="AM734" s="175"/>
      <c r="AN734" s="175"/>
      <c r="AO734" s="175"/>
      <c r="AP734" s="175"/>
    </row>
    <row r="735" spans="1:42" ht="15">
      <c r="A735" s="11" t="str">
        <f>IF(F735="","",F735&amp;"_"&amp;COUNTIF($F$9:F735,F735))</f>
        <v/>
      </c>
      <c r="B735" s="135" t="str">
        <f>IF(STUDATA!B1345="","",STUDATA!B1345)</f>
        <v/>
      </c>
      <c r="C735" s="136" t="str">
        <f>IF(STUDATA!E1345="","",STUDATA!E1345)</f>
        <v/>
      </c>
      <c r="D735" s="136" t="str">
        <f>IF(STUDATA!F1345="","",STUDATA!F1345)</f>
        <v/>
      </c>
      <c r="E735" s="136" t="str">
        <f>IF(STUDATA!G1345="","",STUDATA!G1345)</f>
        <v/>
      </c>
      <c r="F735" s="136" t="str">
        <f>IF(STUDATA!C1345="","",STUDATA!C1345)</f>
        <v/>
      </c>
      <c r="G735" s="137"/>
      <c r="H735" s="137"/>
      <c r="I735" s="137"/>
      <c r="J735" s="137"/>
      <c r="K735" s="137"/>
      <c r="L735" s="137"/>
      <c r="M735" s="137"/>
      <c r="N735" s="137"/>
      <c r="O735" s="137"/>
      <c r="P735" s="137"/>
      <c r="Q735" s="137"/>
      <c r="R735" s="137"/>
      <c r="S735" s="137"/>
      <c r="T735" s="61"/>
      <c r="U735" s="62"/>
      <c r="V735" s="63"/>
      <c r="W735" s="63"/>
      <c r="X735" s="63"/>
      <c r="Y735" s="63"/>
      <c r="Z735" s="63"/>
      <c r="AA735" s="63"/>
      <c r="AB735" s="63"/>
      <c r="AC735" s="63"/>
      <c r="AD735" s="137"/>
      <c r="AE735" s="137"/>
      <c r="AF735" s="137"/>
      <c r="AG735" s="137"/>
      <c r="AH735" s="137"/>
      <c r="AI735" s="168"/>
      <c r="AJ735" s="175"/>
      <c r="AK735" s="175"/>
      <c r="AL735" s="175"/>
      <c r="AM735" s="175"/>
      <c r="AN735" s="175"/>
      <c r="AO735" s="175"/>
      <c r="AP735" s="175"/>
    </row>
    <row r="736" spans="1:42" ht="15">
      <c r="A736" s="11" t="str">
        <f>IF(F736="","",F736&amp;"_"&amp;COUNTIF($F$9:F736,F736))</f>
        <v/>
      </c>
      <c r="B736" s="135" t="str">
        <f>IF(STUDATA!B1346="","",STUDATA!B1346)</f>
        <v/>
      </c>
      <c r="C736" s="136" t="str">
        <f>IF(STUDATA!E1346="","",STUDATA!E1346)</f>
        <v/>
      </c>
      <c r="D736" s="136" t="str">
        <f>IF(STUDATA!F1346="","",STUDATA!F1346)</f>
        <v/>
      </c>
      <c r="E736" s="136" t="str">
        <f>IF(STUDATA!G1346="","",STUDATA!G1346)</f>
        <v/>
      </c>
      <c r="F736" s="136" t="str">
        <f>IF(STUDATA!C1346="","",STUDATA!C1346)</f>
        <v/>
      </c>
      <c r="G736" s="137"/>
      <c r="H736" s="137"/>
      <c r="I736" s="137"/>
      <c r="J736" s="137"/>
      <c r="K736" s="137"/>
      <c r="L736" s="137"/>
      <c r="M736" s="137"/>
      <c r="N736" s="137"/>
      <c r="O736" s="137"/>
      <c r="P736" s="137"/>
      <c r="Q736" s="137"/>
      <c r="R736" s="137"/>
      <c r="S736" s="137"/>
      <c r="T736" s="61"/>
      <c r="U736" s="62"/>
      <c r="V736" s="63"/>
      <c r="W736" s="63"/>
      <c r="X736" s="63"/>
      <c r="Y736" s="63"/>
      <c r="Z736" s="63"/>
      <c r="AA736" s="63"/>
      <c r="AB736" s="63"/>
      <c r="AC736" s="63"/>
      <c r="AD736" s="137"/>
      <c r="AE736" s="137"/>
      <c r="AF736" s="137"/>
      <c r="AG736" s="137"/>
      <c r="AH736" s="137"/>
      <c r="AI736" s="168"/>
      <c r="AJ736" s="175"/>
      <c r="AK736" s="175"/>
      <c r="AL736" s="175"/>
      <c r="AM736" s="175"/>
      <c r="AN736" s="175"/>
      <c r="AO736" s="175"/>
      <c r="AP736" s="175"/>
    </row>
    <row r="737" spans="1:42" ht="15">
      <c r="A737" s="11" t="str">
        <f>IF(F737="","",F737&amp;"_"&amp;COUNTIF($F$9:F737,F737))</f>
        <v/>
      </c>
      <c r="B737" s="135" t="str">
        <f>IF(STUDATA!B1347="","",STUDATA!B1347)</f>
        <v/>
      </c>
      <c r="C737" s="136" t="str">
        <f>IF(STUDATA!E1347="","",STUDATA!E1347)</f>
        <v/>
      </c>
      <c r="D737" s="136" t="str">
        <f>IF(STUDATA!F1347="","",STUDATA!F1347)</f>
        <v/>
      </c>
      <c r="E737" s="136" t="str">
        <f>IF(STUDATA!G1347="","",STUDATA!G1347)</f>
        <v/>
      </c>
      <c r="F737" s="136" t="str">
        <f>IF(STUDATA!C1347="","",STUDATA!C1347)</f>
        <v/>
      </c>
      <c r="G737" s="137"/>
      <c r="H737" s="137"/>
      <c r="I737" s="137"/>
      <c r="J737" s="137"/>
      <c r="K737" s="137"/>
      <c r="L737" s="137"/>
      <c r="M737" s="137"/>
      <c r="N737" s="137"/>
      <c r="O737" s="137"/>
      <c r="P737" s="137"/>
      <c r="Q737" s="137"/>
      <c r="R737" s="137"/>
      <c r="S737" s="137"/>
      <c r="T737" s="61"/>
      <c r="U737" s="62"/>
      <c r="V737" s="63"/>
      <c r="W737" s="63"/>
      <c r="X737" s="63"/>
      <c r="Y737" s="63"/>
      <c r="Z737" s="63"/>
      <c r="AA737" s="63"/>
      <c r="AB737" s="63"/>
      <c r="AC737" s="63"/>
      <c r="AD737" s="137"/>
      <c r="AE737" s="137"/>
      <c r="AF737" s="137"/>
      <c r="AG737" s="137"/>
      <c r="AH737" s="137"/>
      <c r="AI737" s="168"/>
      <c r="AJ737" s="175"/>
      <c r="AK737" s="175"/>
      <c r="AL737" s="175"/>
      <c r="AM737" s="175"/>
      <c r="AN737" s="175"/>
      <c r="AO737" s="175"/>
      <c r="AP737" s="175"/>
    </row>
    <row r="738" spans="1:42" ht="15">
      <c r="A738" s="11" t="str">
        <f>IF(F738="","",F738&amp;"_"&amp;COUNTIF($F$9:F738,F738))</f>
        <v/>
      </c>
      <c r="B738" s="135" t="str">
        <f>IF(STUDATA!B1348="","",STUDATA!B1348)</f>
        <v/>
      </c>
      <c r="C738" s="136" t="str">
        <f>IF(STUDATA!E1348="","",STUDATA!E1348)</f>
        <v/>
      </c>
      <c r="D738" s="136" t="str">
        <f>IF(STUDATA!F1348="","",STUDATA!F1348)</f>
        <v/>
      </c>
      <c r="E738" s="136" t="str">
        <f>IF(STUDATA!G1348="","",STUDATA!G1348)</f>
        <v/>
      </c>
      <c r="F738" s="136" t="str">
        <f>IF(STUDATA!C1348="","",STUDATA!C1348)</f>
        <v/>
      </c>
      <c r="G738" s="137"/>
      <c r="H738" s="137"/>
      <c r="I738" s="137"/>
      <c r="J738" s="137"/>
      <c r="K738" s="137"/>
      <c r="L738" s="137"/>
      <c r="M738" s="137"/>
      <c r="N738" s="137"/>
      <c r="O738" s="137"/>
      <c r="P738" s="137"/>
      <c r="Q738" s="137"/>
      <c r="R738" s="137"/>
      <c r="S738" s="137"/>
      <c r="T738" s="61"/>
      <c r="U738" s="62"/>
      <c r="V738" s="63"/>
      <c r="W738" s="63"/>
      <c r="X738" s="63"/>
      <c r="Y738" s="63"/>
      <c r="Z738" s="63"/>
      <c r="AA738" s="63"/>
      <c r="AB738" s="63"/>
      <c r="AC738" s="63"/>
      <c r="AD738" s="137"/>
      <c r="AE738" s="137"/>
      <c r="AF738" s="137"/>
      <c r="AG738" s="137"/>
      <c r="AH738" s="137"/>
      <c r="AI738" s="168"/>
      <c r="AJ738" s="175"/>
      <c r="AK738" s="175"/>
      <c r="AL738" s="175"/>
      <c r="AM738" s="175"/>
      <c r="AN738" s="175"/>
      <c r="AO738" s="175"/>
      <c r="AP738" s="175"/>
    </row>
    <row r="739" spans="1:42" ht="15">
      <c r="A739" s="11" t="str">
        <f>IF(F739="","",F739&amp;"_"&amp;COUNTIF($F$9:F739,F739))</f>
        <v/>
      </c>
      <c r="B739" s="135" t="str">
        <f>IF(STUDATA!B1349="","",STUDATA!B1349)</f>
        <v/>
      </c>
      <c r="C739" s="136" t="str">
        <f>IF(STUDATA!E1349="","",STUDATA!E1349)</f>
        <v/>
      </c>
      <c r="D739" s="136" t="str">
        <f>IF(STUDATA!F1349="","",STUDATA!F1349)</f>
        <v/>
      </c>
      <c r="E739" s="136" t="str">
        <f>IF(STUDATA!G1349="","",STUDATA!G1349)</f>
        <v/>
      </c>
      <c r="F739" s="136" t="str">
        <f>IF(STUDATA!C1349="","",STUDATA!C1349)</f>
        <v/>
      </c>
      <c r="G739" s="137"/>
      <c r="H739" s="137"/>
      <c r="I739" s="137"/>
      <c r="J739" s="137"/>
      <c r="K739" s="137"/>
      <c r="L739" s="137"/>
      <c r="M739" s="137"/>
      <c r="N739" s="137"/>
      <c r="O739" s="137"/>
      <c r="P739" s="137"/>
      <c r="Q739" s="137"/>
      <c r="R739" s="137"/>
      <c r="S739" s="137"/>
      <c r="T739" s="61"/>
      <c r="U739" s="62"/>
      <c r="V739" s="63"/>
      <c r="W739" s="63"/>
      <c r="X739" s="63"/>
      <c r="Y739" s="63"/>
      <c r="Z739" s="63"/>
      <c r="AA739" s="63"/>
      <c r="AB739" s="63"/>
      <c r="AC739" s="63"/>
      <c r="AD739" s="137"/>
      <c r="AE739" s="137"/>
      <c r="AF739" s="137"/>
      <c r="AG739" s="137"/>
      <c r="AH739" s="137"/>
      <c r="AI739" s="168"/>
      <c r="AJ739" s="175"/>
      <c r="AK739" s="175"/>
      <c r="AL739" s="175"/>
      <c r="AM739" s="175"/>
      <c r="AN739" s="175"/>
      <c r="AO739" s="175"/>
      <c r="AP739" s="175"/>
    </row>
    <row r="740" spans="1:42" ht="15">
      <c r="A740" s="11" t="str">
        <f>IF(F740="","",F740&amp;"_"&amp;COUNTIF($F$9:F740,F740))</f>
        <v/>
      </c>
      <c r="B740" s="135" t="str">
        <f>IF(STUDATA!B1350="","",STUDATA!B1350)</f>
        <v/>
      </c>
      <c r="C740" s="136" t="str">
        <f>IF(STUDATA!E1350="","",STUDATA!E1350)</f>
        <v/>
      </c>
      <c r="D740" s="136" t="str">
        <f>IF(STUDATA!F1350="","",STUDATA!F1350)</f>
        <v/>
      </c>
      <c r="E740" s="136" t="str">
        <f>IF(STUDATA!G1350="","",STUDATA!G1350)</f>
        <v/>
      </c>
      <c r="F740" s="136" t="str">
        <f>IF(STUDATA!C1350="","",STUDATA!C1350)</f>
        <v/>
      </c>
      <c r="G740" s="137"/>
      <c r="H740" s="137"/>
      <c r="I740" s="137"/>
      <c r="J740" s="137"/>
      <c r="K740" s="137"/>
      <c r="L740" s="137"/>
      <c r="M740" s="137"/>
      <c r="N740" s="137"/>
      <c r="O740" s="137"/>
      <c r="P740" s="137"/>
      <c r="Q740" s="137"/>
      <c r="R740" s="137"/>
      <c r="S740" s="137"/>
      <c r="T740" s="61"/>
      <c r="U740" s="62"/>
      <c r="V740" s="63"/>
      <c r="W740" s="63"/>
      <c r="X740" s="63"/>
      <c r="Y740" s="63"/>
      <c r="Z740" s="63"/>
      <c r="AA740" s="63"/>
      <c r="AB740" s="63"/>
      <c r="AC740" s="63"/>
      <c r="AD740" s="137"/>
      <c r="AE740" s="137"/>
      <c r="AF740" s="137"/>
      <c r="AG740" s="137"/>
      <c r="AH740" s="137"/>
      <c r="AI740" s="168"/>
      <c r="AJ740" s="175"/>
      <c r="AK740" s="175"/>
      <c r="AL740" s="175"/>
      <c r="AM740" s="175"/>
      <c r="AN740" s="175"/>
      <c r="AO740" s="175"/>
      <c r="AP740" s="175"/>
    </row>
    <row r="741" spans="1:42" ht="15">
      <c r="A741" s="11" t="str">
        <f>IF(F741="","",F741&amp;"_"&amp;COUNTIF($F$9:F741,F741))</f>
        <v/>
      </c>
      <c r="B741" s="135" t="str">
        <f>IF(STUDATA!B1351="","",STUDATA!B1351)</f>
        <v/>
      </c>
      <c r="C741" s="136" t="str">
        <f>IF(STUDATA!E1351="","",STUDATA!E1351)</f>
        <v/>
      </c>
      <c r="D741" s="136" t="str">
        <f>IF(STUDATA!F1351="","",STUDATA!F1351)</f>
        <v/>
      </c>
      <c r="E741" s="136" t="str">
        <f>IF(STUDATA!G1351="","",STUDATA!G1351)</f>
        <v/>
      </c>
      <c r="F741" s="136" t="str">
        <f>IF(STUDATA!C1351="","",STUDATA!C1351)</f>
        <v/>
      </c>
      <c r="G741" s="137"/>
      <c r="H741" s="137"/>
      <c r="I741" s="137"/>
      <c r="J741" s="137"/>
      <c r="K741" s="137"/>
      <c r="L741" s="137"/>
      <c r="M741" s="137"/>
      <c r="N741" s="137"/>
      <c r="O741" s="137"/>
      <c r="P741" s="137"/>
      <c r="Q741" s="137"/>
      <c r="R741" s="137"/>
      <c r="S741" s="137"/>
      <c r="T741" s="61"/>
      <c r="U741" s="62"/>
      <c r="V741" s="63"/>
      <c r="W741" s="63"/>
      <c r="X741" s="63"/>
      <c r="Y741" s="63"/>
      <c r="Z741" s="63"/>
      <c r="AA741" s="63"/>
      <c r="AB741" s="63"/>
      <c r="AC741" s="63"/>
      <c r="AD741" s="137"/>
      <c r="AE741" s="137"/>
      <c r="AF741" s="137"/>
      <c r="AG741" s="137"/>
      <c r="AH741" s="137"/>
      <c r="AI741" s="168"/>
      <c r="AJ741" s="175"/>
      <c r="AK741" s="175"/>
      <c r="AL741" s="175"/>
      <c r="AM741" s="175"/>
      <c r="AN741" s="175"/>
      <c r="AO741" s="175"/>
      <c r="AP741" s="175"/>
    </row>
    <row r="742" spans="1:42" ht="15">
      <c r="A742" s="11" t="str">
        <f>IF(F742="","",F742&amp;"_"&amp;COUNTIF($F$9:F742,F742))</f>
        <v/>
      </c>
      <c r="B742" s="135" t="str">
        <f>IF(STUDATA!B1352="","",STUDATA!B1352)</f>
        <v/>
      </c>
      <c r="C742" s="136" t="str">
        <f>IF(STUDATA!E1352="","",STUDATA!E1352)</f>
        <v/>
      </c>
      <c r="D742" s="136" t="str">
        <f>IF(STUDATA!F1352="","",STUDATA!F1352)</f>
        <v/>
      </c>
      <c r="E742" s="136" t="str">
        <f>IF(STUDATA!G1352="","",STUDATA!G1352)</f>
        <v/>
      </c>
      <c r="F742" s="136" t="str">
        <f>IF(STUDATA!C1352="","",STUDATA!C1352)</f>
        <v/>
      </c>
      <c r="G742" s="137"/>
      <c r="H742" s="137"/>
      <c r="I742" s="137"/>
      <c r="J742" s="137"/>
      <c r="K742" s="137"/>
      <c r="L742" s="137"/>
      <c r="M742" s="137"/>
      <c r="N742" s="137"/>
      <c r="O742" s="137"/>
      <c r="P742" s="137"/>
      <c r="Q742" s="137"/>
      <c r="R742" s="137"/>
      <c r="S742" s="137"/>
      <c r="T742" s="61"/>
      <c r="U742" s="62"/>
      <c r="V742" s="63"/>
      <c r="W742" s="63"/>
      <c r="X742" s="63"/>
      <c r="Y742" s="63"/>
      <c r="Z742" s="63"/>
      <c r="AA742" s="63"/>
      <c r="AB742" s="63"/>
      <c r="AC742" s="63"/>
      <c r="AD742" s="137"/>
      <c r="AE742" s="137"/>
      <c r="AF742" s="137"/>
      <c r="AG742" s="137"/>
      <c r="AH742" s="137"/>
      <c r="AI742" s="168"/>
      <c r="AJ742" s="175"/>
      <c r="AK742" s="175"/>
      <c r="AL742" s="175"/>
      <c r="AM742" s="175"/>
      <c r="AN742" s="175"/>
      <c r="AO742" s="175"/>
      <c r="AP742" s="175"/>
    </row>
    <row r="743" spans="1:42" ht="15">
      <c r="A743" s="11" t="str">
        <f>IF(F743="","",F743&amp;"_"&amp;COUNTIF($F$9:F743,F743))</f>
        <v/>
      </c>
      <c r="B743" s="135" t="str">
        <f>IF(STUDATA!B1353="","",STUDATA!B1353)</f>
        <v/>
      </c>
      <c r="C743" s="136" t="str">
        <f>IF(STUDATA!E1353="","",STUDATA!E1353)</f>
        <v/>
      </c>
      <c r="D743" s="136" t="str">
        <f>IF(STUDATA!F1353="","",STUDATA!F1353)</f>
        <v/>
      </c>
      <c r="E743" s="136" t="str">
        <f>IF(STUDATA!G1353="","",STUDATA!G1353)</f>
        <v/>
      </c>
      <c r="F743" s="136" t="str">
        <f>IF(STUDATA!C1353="","",STUDATA!C1353)</f>
        <v/>
      </c>
      <c r="G743" s="137"/>
      <c r="H743" s="137"/>
      <c r="I743" s="137"/>
      <c r="J743" s="137"/>
      <c r="K743" s="137"/>
      <c r="L743" s="137"/>
      <c r="M743" s="137"/>
      <c r="N743" s="137"/>
      <c r="O743" s="137"/>
      <c r="P743" s="137"/>
      <c r="Q743" s="137"/>
      <c r="R743" s="137"/>
      <c r="S743" s="137"/>
      <c r="T743" s="61"/>
      <c r="U743" s="62"/>
      <c r="V743" s="63"/>
      <c r="W743" s="63"/>
      <c r="X743" s="63"/>
      <c r="Y743" s="63"/>
      <c r="Z743" s="63"/>
      <c r="AA743" s="63"/>
      <c r="AB743" s="63"/>
      <c r="AC743" s="63"/>
      <c r="AD743" s="137"/>
      <c r="AE743" s="137"/>
      <c r="AF743" s="137"/>
      <c r="AG743" s="137"/>
      <c r="AH743" s="137"/>
      <c r="AI743" s="168"/>
      <c r="AJ743" s="175"/>
      <c r="AK743" s="175"/>
      <c r="AL743" s="175"/>
      <c r="AM743" s="175"/>
      <c r="AN743" s="175"/>
      <c r="AO743" s="175"/>
      <c r="AP743" s="175"/>
    </row>
    <row r="744" spans="1:42" ht="15">
      <c r="A744" s="11" t="str">
        <f>IF(F744="","",F744&amp;"_"&amp;COUNTIF($F$9:F744,F744))</f>
        <v/>
      </c>
      <c r="B744" s="135" t="str">
        <f>IF(STUDATA!B1354="","",STUDATA!B1354)</f>
        <v/>
      </c>
      <c r="C744" s="136" t="str">
        <f>IF(STUDATA!E1354="","",STUDATA!E1354)</f>
        <v/>
      </c>
      <c r="D744" s="136" t="str">
        <f>IF(STUDATA!F1354="","",STUDATA!F1354)</f>
        <v/>
      </c>
      <c r="E744" s="136" t="str">
        <f>IF(STUDATA!G1354="","",STUDATA!G1354)</f>
        <v/>
      </c>
      <c r="F744" s="136" t="str">
        <f>IF(STUDATA!C1354="","",STUDATA!C1354)</f>
        <v/>
      </c>
      <c r="G744" s="137"/>
      <c r="H744" s="137"/>
      <c r="I744" s="137"/>
      <c r="J744" s="137"/>
      <c r="K744" s="137"/>
      <c r="L744" s="137"/>
      <c r="M744" s="137"/>
      <c r="N744" s="137"/>
      <c r="O744" s="137"/>
      <c r="P744" s="137"/>
      <c r="Q744" s="137"/>
      <c r="R744" s="137"/>
      <c r="S744" s="137"/>
      <c r="T744" s="61"/>
      <c r="U744" s="62"/>
      <c r="V744" s="63"/>
      <c r="W744" s="63"/>
      <c r="X744" s="63"/>
      <c r="Y744" s="63"/>
      <c r="Z744" s="63"/>
      <c r="AA744" s="63"/>
      <c r="AB744" s="63"/>
      <c r="AC744" s="63"/>
      <c r="AD744" s="137"/>
      <c r="AE744" s="137"/>
      <c r="AF744" s="137"/>
      <c r="AG744" s="137"/>
      <c r="AH744" s="137"/>
      <c r="AI744" s="168"/>
      <c r="AJ744" s="175"/>
      <c r="AK744" s="175"/>
      <c r="AL744" s="175"/>
      <c r="AM744" s="175"/>
      <c r="AN744" s="175"/>
      <c r="AO744" s="175"/>
      <c r="AP744" s="175"/>
    </row>
    <row r="745" spans="1:42" ht="15">
      <c r="A745" s="11" t="str">
        <f>IF(F745="","",F745&amp;"_"&amp;COUNTIF($F$9:F745,F745))</f>
        <v/>
      </c>
      <c r="B745" s="135" t="str">
        <f>IF(STUDATA!B1355="","",STUDATA!B1355)</f>
        <v/>
      </c>
      <c r="C745" s="136" t="str">
        <f>IF(STUDATA!E1355="","",STUDATA!E1355)</f>
        <v/>
      </c>
      <c r="D745" s="136" t="str">
        <f>IF(STUDATA!F1355="","",STUDATA!F1355)</f>
        <v/>
      </c>
      <c r="E745" s="136" t="str">
        <f>IF(STUDATA!G1355="","",STUDATA!G1355)</f>
        <v/>
      </c>
      <c r="F745" s="136" t="str">
        <f>IF(STUDATA!C1355="","",STUDATA!C1355)</f>
        <v/>
      </c>
      <c r="G745" s="137"/>
      <c r="H745" s="137"/>
      <c r="I745" s="137"/>
      <c r="J745" s="137"/>
      <c r="K745" s="137"/>
      <c r="L745" s="137"/>
      <c r="M745" s="137"/>
      <c r="N745" s="137"/>
      <c r="O745" s="137"/>
      <c r="P745" s="137"/>
      <c r="Q745" s="137"/>
      <c r="R745" s="137"/>
      <c r="S745" s="137"/>
      <c r="T745" s="61"/>
      <c r="U745" s="62"/>
      <c r="V745" s="63"/>
      <c r="W745" s="63"/>
      <c r="X745" s="63"/>
      <c r="Y745" s="63"/>
      <c r="Z745" s="63"/>
      <c r="AA745" s="63"/>
      <c r="AB745" s="63"/>
      <c r="AC745" s="63"/>
      <c r="AD745" s="137"/>
      <c r="AE745" s="137"/>
      <c r="AF745" s="137"/>
      <c r="AG745" s="137"/>
      <c r="AH745" s="137"/>
      <c r="AI745" s="168"/>
      <c r="AJ745" s="175"/>
      <c r="AK745" s="175"/>
      <c r="AL745" s="175"/>
      <c r="AM745" s="175"/>
      <c r="AN745" s="175"/>
      <c r="AO745" s="175"/>
      <c r="AP745" s="175"/>
    </row>
    <row r="746" spans="1:42" ht="15">
      <c r="A746" s="11" t="str">
        <f>IF(F746="","",F746&amp;"_"&amp;COUNTIF($F$9:F746,F746))</f>
        <v/>
      </c>
      <c r="B746" s="135" t="str">
        <f>IF(STUDATA!B1356="","",STUDATA!B1356)</f>
        <v/>
      </c>
      <c r="C746" s="136" t="str">
        <f>IF(STUDATA!E1356="","",STUDATA!E1356)</f>
        <v/>
      </c>
      <c r="D746" s="136" t="str">
        <f>IF(STUDATA!F1356="","",STUDATA!F1356)</f>
        <v/>
      </c>
      <c r="E746" s="136" t="str">
        <f>IF(STUDATA!G1356="","",STUDATA!G1356)</f>
        <v/>
      </c>
      <c r="F746" s="136" t="str">
        <f>IF(STUDATA!C1356="","",STUDATA!C1356)</f>
        <v/>
      </c>
      <c r="G746" s="137"/>
      <c r="H746" s="137"/>
      <c r="I746" s="137"/>
      <c r="J746" s="137"/>
      <c r="K746" s="137"/>
      <c r="L746" s="137"/>
      <c r="M746" s="137"/>
      <c r="N746" s="137"/>
      <c r="O746" s="137"/>
      <c r="P746" s="137"/>
      <c r="Q746" s="137"/>
      <c r="R746" s="137"/>
      <c r="S746" s="137"/>
      <c r="T746" s="61"/>
      <c r="U746" s="62"/>
      <c r="V746" s="63"/>
      <c r="W746" s="63"/>
      <c r="X746" s="63"/>
      <c r="Y746" s="63"/>
      <c r="Z746" s="63"/>
      <c r="AA746" s="63"/>
      <c r="AB746" s="63"/>
      <c r="AC746" s="63"/>
      <c r="AD746" s="137"/>
      <c r="AE746" s="137"/>
      <c r="AF746" s="137"/>
      <c r="AG746" s="137"/>
      <c r="AH746" s="137"/>
      <c r="AI746" s="168"/>
      <c r="AJ746" s="175"/>
      <c r="AK746" s="175"/>
      <c r="AL746" s="175"/>
      <c r="AM746" s="175"/>
      <c r="AN746" s="175"/>
      <c r="AO746" s="175"/>
      <c r="AP746" s="175"/>
    </row>
    <row r="747" spans="1:42" ht="15">
      <c r="A747" s="11" t="str">
        <f>IF(F747="","",F747&amp;"_"&amp;COUNTIF($F$9:F747,F747))</f>
        <v/>
      </c>
      <c r="B747" s="135" t="str">
        <f>IF(STUDATA!B1357="","",STUDATA!B1357)</f>
        <v/>
      </c>
      <c r="C747" s="136" t="str">
        <f>IF(STUDATA!E1357="","",STUDATA!E1357)</f>
        <v/>
      </c>
      <c r="D747" s="136" t="str">
        <f>IF(STUDATA!F1357="","",STUDATA!F1357)</f>
        <v/>
      </c>
      <c r="E747" s="136" t="str">
        <f>IF(STUDATA!G1357="","",STUDATA!G1357)</f>
        <v/>
      </c>
      <c r="F747" s="136" t="str">
        <f>IF(STUDATA!C1357="","",STUDATA!C1357)</f>
        <v/>
      </c>
      <c r="G747" s="137"/>
      <c r="H747" s="137"/>
      <c r="I747" s="137"/>
      <c r="J747" s="137"/>
      <c r="K747" s="137"/>
      <c r="L747" s="137"/>
      <c r="M747" s="137"/>
      <c r="N747" s="137"/>
      <c r="O747" s="137"/>
      <c r="P747" s="137"/>
      <c r="Q747" s="137"/>
      <c r="R747" s="137"/>
      <c r="S747" s="137"/>
      <c r="T747" s="61"/>
      <c r="U747" s="62"/>
      <c r="V747" s="63"/>
      <c r="W747" s="63"/>
      <c r="X747" s="63"/>
      <c r="Y747" s="63"/>
      <c r="Z747" s="63"/>
      <c r="AA747" s="63"/>
      <c r="AB747" s="63"/>
      <c r="AC747" s="63"/>
      <c r="AD747" s="137"/>
      <c r="AE747" s="137"/>
      <c r="AF747" s="137"/>
      <c r="AG747" s="137"/>
      <c r="AH747" s="137"/>
      <c r="AI747" s="168"/>
      <c r="AJ747" s="175"/>
      <c r="AK747" s="175"/>
      <c r="AL747" s="175"/>
      <c r="AM747" s="175"/>
      <c r="AN747" s="175"/>
      <c r="AO747" s="175"/>
      <c r="AP747" s="175"/>
    </row>
    <row r="748" spans="1:42" ht="15">
      <c r="A748" s="11" t="str">
        <f>IF(F748="","",F748&amp;"_"&amp;COUNTIF($F$9:F748,F748))</f>
        <v/>
      </c>
      <c r="B748" s="135" t="str">
        <f>IF(STUDATA!B1358="","",STUDATA!B1358)</f>
        <v/>
      </c>
      <c r="C748" s="136" t="str">
        <f>IF(STUDATA!E1358="","",STUDATA!E1358)</f>
        <v/>
      </c>
      <c r="D748" s="136" t="str">
        <f>IF(STUDATA!F1358="","",STUDATA!F1358)</f>
        <v/>
      </c>
      <c r="E748" s="136" t="str">
        <f>IF(STUDATA!G1358="","",STUDATA!G1358)</f>
        <v/>
      </c>
      <c r="F748" s="136" t="str">
        <f>IF(STUDATA!C1358="","",STUDATA!C1358)</f>
        <v/>
      </c>
      <c r="G748" s="137"/>
      <c r="H748" s="137"/>
      <c r="I748" s="137"/>
      <c r="J748" s="137"/>
      <c r="K748" s="137"/>
      <c r="L748" s="137"/>
      <c r="M748" s="137"/>
      <c r="N748" s="137"/>
      <c r="O748" s="137"/>
      <c r="P748" s="137"/>
      <c r="Q748" s="137"/>
      <c r="R748" s="137"/>
      <c r="S748" s="137"/>
      <c r="T748" s="61"/>
      <c r="U748" s="62"/>
      <c r="V748" s="63"/>
      <c r="W748" s="63"/>
      <c r="X748" s="63"/>
      <c r="Y748" s="63"/>
      <c r="Z748" s="63"/>
      <c r="AA748" s="63"/>
      <c r="AB748" s="63"/>
      <c r="AC748" s="63"/>
      <c r="AD748" s="137"/>
      <c r="AE748" s="137"/>
      <c r="AF748" s="137"/>
      <c r="AG748" s="137"/>
      <c r="AH748" s="137"/>
      <c r="AI748" s="168"/>
      <c r="AJ748" s="175"/>
      <c r="AK748" s="175"/>
      <c r="AL748" s="175"/>
      <c r="AM748" s="175"/>
      <c r="AN748" s="175"/>
      <c r="AO748" s="175"/>
      <c r="AP748" s="175"/>
    </row>
    <row r="749" spans="1:42" ht="15">
      <c r="A749" s="11" t="str">
        <f>IF(F749="","",F749&amp;"_"&amp;COUNTIF($F$9:F749,F749))</f>
        <v/>
      </c>
      <c r="B749" s="135" t="str">
        <f>IF(STUDATA!B1359="","",STUDATA!B1359)</f>
        <v/>
      </c>
      <c r="C749" s="136" t="str">
        <f>IF(STUDATA!E1359="","",STUDATA!E1359)</f>
        <v/>
      </c>
      <c r="D749" s="136" t="str">
        <f>IF(STUDATA!F1359="","",STUDATA!F1359)</f>
        <v/>
      </c>
      <c r="E749" s="136" t="str">
        <f>IF(STUDATA!G1359="","",STUDATA!G1359)</f>
        <v/>
      </c>
      <c r="F749" s="136" t="str">
        <f>IF(STUDATA!C1359="","",STUDATA!C1359)</f>
        <v/>
      </c>
      <c r="G749" s="137"/>
      <c r="H749" s="137"/>
      <c r="I749" s="137"/>
      <c r="J749" s="137"/>
      <c r="K749" s="137"/>
      <c r="L749" s="137"/>
      <c r="M749" s="137"/>
      <c r="N749" s="137"/>
      <c r="O749" s="137"/>
      <c r="P749" s="137"/>
      <c r="Q749" s="137"/>
      <c r="R749" s="137"/>
      <c r="S749" s="137"/>
      <c r="T749" s="61"/>
      <c r="U749" s="62"/>
      <c r="V749" s="63"/>
      <c r="W749" s="63"/>
      <c r="X749" s="63"/>
      <c r="Y749" s="63"/>
      <c r="Z749" s="63"/>
      <c r="AA749" s="63"/>
      <c r="AB749" s="63"/>
      <c r="AC749" s="63"/>
      <c r="AD749" s="137"/>
      <c r="AE749" s="137"/>
      <c r="AF749" s="137"/>
      <c r="AG749" s="137"/>
      <c r="AH749" s="137"/>
      <c r="AI749" s="168"/>
      <c r="AJ749" s="175"/>
      <c r="AK749" s="175"/>
      <c r="AL749" s="175"/>
      <c r="AM749" s="175"/>
      <c r="AN749" s="175"/>
      <c r="AO749" s="175"/>
      <c r="AP749" s="175"/>
    </row>
    <row r="750" spans="1:42" ht="15">
      <c r="A750" s="11" t="str">
        <f>IF(F750="","",F750&amp;"_"&amp;COUNTIF($F$9:F750,F750))</f>
        <v/>
      </c>
      <c r="B750" s="135" t="str">
        <f>IF(STUDATA!B1360="","",STUDATA!B1360)</f>
        <v/>
      </c>
      <c r="C750" s="136" t="str">
        <f>IF(STUDATA!E1360="","",STUDATA!E1360)</f>
        <v/>
      </c>
      <c r="D750" s="136" t="str">
        <f>IF(STUDATA!F1360="","",STUDATA!F1360)</f>
        <v/>
      </c>
      <c r="E750" s="136" t="str">
        <f>IF(STUDATA!G1360="","",STUDATA!G1360)</f>
        <v/>
      </c>
      <c r="F750" s="136" t="str">
        <f>IF(STUDATA!C1360="","",STUDATA!C1360)</f>
        <v/>
      </c>
      <c r="G750" s="137"/>
      <c r="H750" s="137"/>
      <c r="I750" s="137"/>
      <c r="J750" s="137"/>
      <c r="K750" s="137"/>
      <c r="L750" s="137"/>
      <c r="M750" s="137"/>
      <c r="N750" s="137"/>
      <c r="O750" s="137"/>
      <c r="P750" s="137"/>
      <c r="Q750" s="137"/>
      <c r="R750" s="137"/>
      <c r="S750" s="137"/>
      <c r="T750" s="61"/>
      <c r="U750" s="62"/>
      <c r="V750" s="63"/>
      <c r="W750" s="63"/>
      <c r="X750" s="63"/>
      <c r="Y750" s="63"/>
      <c r="Z750" s="63"/>
      <c r="AA750" s="63"/>
      <c r="AB750" s="63"/>
      <c r="AC750" s="63"/>
      <c r="AD750" s="137"/>
      <c r="AE750" s="137"/>
      <c r="AF750" s="137"/>
      <c r="AG750" s="137"/>
      <c r="AH750" s="137"/>
      <c r="AI750" s="168"/>
      <c r="AJ750" s="175"/>
      <c r="AK750" s="175"/>
      <c r="AL750" s="175"/>
      <c r="AM750" s="175"/>
      <c r="AN750" s="175"/>
      <c r="AO750" s="175"/>
      <c r="AP750" s="175"/>
    </row>
    <row r="751" spans="1:42" ht="15">
      <c r="A751" s="11" t="str">
        <f>IF(F751="","",F751&amp;"_"&amp;COUNTIF($F$9:F751,F751))</f>
        <v/>
      </c>
      <c r="B751" s="135" t="str">
        <f>IF(STUDATA!B1361="","",STUDATA!B1361)</f>
        <v/>
      </c>
      <c r="C751" s="136" t="str">
        <f>IF(STUDATA!E1361="","",STUDATA!E1361)</f>
        <v/>
      </c>
      <c r="D751" s="136" t="str">
        <f>IF(STUDATA!F1361="","",STUDATA!F1361)</f>
        <v/>
      </c>
      <c r="E751" s="136" t="str">
        <f>IF(STUDATA!G1361="","",STUDATA!G1361)</f>
        <v/>
      </c>
      <c r="F751" s="136" t="str">
        <f>IF(STUDATA!C1361="","",STUDATA!C1361)</f>
        <v/>
      </c>
      <c r="G751" s="137"/>
      <c r="H751" s="137"/>
      <c r="I751" s="137"/>
      <c r="J751" s="137"/>
      <c r="K751" s="137"/>
      <c r="L751" s="137"/>
      <c r="M751" s="137"/>
      <c r="N751" s="137"/>
      <c r="O751" s="137"/>
      <c r="P751" s="137"/>
      <c r="Q751" s="137"/>
      <c r="R751" s="137"/>
      <c r="S751" s="137"/>
      <c r="T751" s="61"/>
      <c r="U751" s="62"/>
      <c r="V751" s="63"/>
      <c r="W751" s="63"/>
      <c r="X751" s="63"/>
      <c r="Y751" s="63"/>
      <c r="Z751" s="63"/>
      <c r="AA751" s="63"/>
      <c r="AB751" s="63"/>
      <c r="AC751" s="63"/>
      <c r="AD751" s="137"/>
      <c r="AE751" s="137"/>
      <c r="AF751" s="137"/>
      <c r="AG751" s="137"/>
      <c r="AH751" s="137"/>
      <c r="AI751" s="168"/>
      <c r="AJ751" s="175"/>
      <c r="AK751" s="175"/>
      <c r="AL751" s="175"/>
      <c r="AM751" s="175"/>
      <c r="AN751" s="175"/>
      <c r="AO751" s="175"/>
      <c r="AP751" s="175"/>
    </row>
    <row r="752" spans="1:42" ht="15">
      <c r="A752" s="11" t="str">
        <f>IF(F752="","",F752&amp;"_"&amp;COUNTIF($F$9:F752,F752))</f>
        <v/>
      </c>
      <c r="B752" s="135" t="str">
        <f>IF(STUDATA!B1362="","",STUDATA!B1362)</f>
        <v/>
      </c>
      <c r="C752" s="136" t="str">
        <f>IF(STUDATA!E1362="","",STUDATA!E1362)</f>
        <v/>
      </c>
      <c r="D752" s="136" t="str">
        <f>IF(STUDATA!F1362="","",STUDATA!F1362)</f>
        <v/>
      </c>
      <c r="E752" s="136" t="str">
        <f>IF(STUDATA!G1362="","",STUDATA!G1362)</f>
        <v/>
      </c>
      <c r="F752" s="136" t="str">
        <f>IF(STUDATA!C1362="","",STUDATA!C1362)</f>
        <v/>
      </c>
      <c r="G752" s="137"/>
      <c r="H752" s="137"/>
      <c r="I752" s="137"/>
      <c r="J752" s="137"/>
      <c r="K752" s="137"/>
      <c r="L752" s="137"/>
      <c r="M752" s="137"/>
      <c r="N752" s="137"/>
      <c r="O752" s="137"/>
      <c r="P752" s="137"/>
      <c r="Q752" s="137"/>
      <c r="R752" s="137"/>
      <c r="S752" s="137"/>
      <c r="T752" s="61"/>
      <c r="U752" s="62"/>
      <c r="V752" s="63"/>
      <c r="W752" s="63"/>
      <c r="X752" s="63"/>
      <c r="Y752" s="63"/>
      <c r="Z752" s="63"/>
      <c r="AA752" s="63"/>
      <c r="AB752" s="63"/>
      <c r="AC752" s="63"/>
      <c r="AD752" s="137"/>
      <c r="AE752" s="137"/>
      <c r="AF752" s="137"/>
      <c r="AG752" s="137"/>
      <c r="AH752" s="137"/>
      <c r="AI752" s="168"/>
      <c r="AJ752" s="175"/>
      <c r="AK752" s="175"/>
      <c r="AL752" s="175"/>
      <c r="AM752" s="175"/>
      <c r="AN752" s="175"/>
      <c r="AO752" s="175"/>
      <c r="AP752" s="175"/>
    </row>
    <row r="753" spans="1:42" ht="15">
      <c r="A753" s="11" t="str">
        <f>IF(F753="","",F753&amp;"_"&amp;COUNTIF($F$9:F753,F753))</f>
        <v/>
      </c>
      <c r="B753" s="135" t="str">
        <f>IF(STUDATA!B1363="","",STUDATA!B1363)</f>
        <v/>
      </c>
      <c r="C753" s="136" t="str">
        <f>IF(STUDATA!E1363="","",STUDATA!E1363)</f>
        <v/>
      </c>
      <c r="D753" s="136" t="str">
        <f>IF(STUDATA!F1363="","",STUDATA!F1363)</f>
        <v/>
      </c>
      <c r="E753" s="136" t="str">
        <f>IF(STUDATA!G1363="","",STUDATA!G1363)</f>
        <v/>
      </c>
      <c r="F753" s="136" t="str">
        <f>IF(STUDATA!C1363="","",STUDATA!C1363)</f>
        <v/>
      </c>
      <c r="G753" s="137"/>
      <c r="H753" s="137"/>
      <c r="I753" s="137"/>
      <c r="J753" s="137"/>
      <c r="K753" s="137"/>
      <c r="L753" s="137"/>
      <c r="M753" s="137"/>
      <c r="N753" s="137"/>
      <c r="O753" s="137"/>
      <c r="P753" s="137"/>
      <c r="Q753" s="137"/>
      <c r="R753" s="137"/>
      <c r="S753" s="137"/>
      <c r="T753" s="61"/>
      <c r="U753" s="62"/>
      <c r="V753" s="63"/>
      <c r="W753" s="63"/>
      <c r="X753" s="63"/>
      <c r="Y753" s="63"/>
      <c r="Z753" s="63"/>
      <c r="AA753" s="63"/>
      <c r="AB753" s="63"/>
      <c r="AC753" s="63"/>
      <c r="AD753" s="137"/>
      <c r="AE753" s="137"/>
      <c r="AF753" s="137"/>
      <c r="AG753" s="137"/>
      <c r="AH753" s="137"/>
      <c r="AI753" s="168"/>
      <c r="AJ753" s="175"/>
      <c r="AK753" s="175"/>
      <c r="AL753" s="175"/>
      <c r="AM753" s="175"/>
      <c r="AN753" s="175"/>
      <c r="AO753" s="175"/>
      <c r="AP753" s="175"/>
    </row>
    <row r="754" spans="1:42" ht="15">
      <c r="A754" s="11" t="str">
        <f>IF(F754="","",F754&amp;"_"&amp;COUNTIF($F$9:F754,F754))</f>
        <v/>
      </c>
      <c r="B754" s="135" t="str">
        <f>IF(STUDATA!B1364="","",STUDATA!B1364)</f>
        <v/>
      </c>
      <c r="C754" s="136" t="str">
        <f>IF(STUDATA!E1364="","",STUDATA!E1364)</f>
        <v/>
      </c>
      <c r="D754" s="136" t="str">
        <f>IF(STUDATA!F1364="","",STUDATA!F1364)</f>
        <v/>
      </c>
      <c r="E754" s="136" t="str">
        <f>IF(STUDATA!G1364="","",STUDATA!G1364)</f>
        <v/>
      </c>
      <c r="F754" s="136" t="str">
        <f>IF(STUDATA!C1364="","",STUDATA!C1364)</f>
        <v/>
      </c>
      <c r="G754" s="137"/>
      <c r="H754" s="137"/>
      <c r="I754" s="137"/>
      <c r="J754" s="137"/>
      <c r="K754" s="137"/>
      <c r="L754" s="137"/>
      <c r="M754" s="137"/>
      <c r="N754" s="137"/>
      <c r="O754" s="137"/>
      <c r="P754" s="137"/>
      <c r="Q754" s="137"/>
      <c r="R754" s="137"/>
      <c r="S754" s="137"/>
      <c r="T754" s="61"/>
      <c r="U754" s="62"/>
      <c r="V754" s="63"/>
      <c r="W754" s="63"/>
      <c r="X754" s="63"/>
      <c r="Y754" s="63"/>
      <c r="Z754" s="63"/>
      <c r="AA754" s="63"/>
      <c r="AB754" s="63"/>
      <c r="AC754" s="63"/>
      <c r="AD754" s="137"/>
      <c r="AE754" s="137"/>
      <c r="AF754" s="137"/>
      <c r="AG754" s="137"/>
      <c r="AH754" s="137"/>
      <c r="AI754" s="168"/>
      <c r="AJ754" s="175"/>
      <c r="AK754" s="175"/>
      <c r="AL754" s="175"/>
      <c r="AM754" s="175"/>
      <c r="AN754" s="175"/>
      <c r="AO754" s="175"/>
      <c r="AP754" s="175"/>
    </row>
    <row r="755" spans="1:42" ht="15">
      <c r="A755" s="11" t="str">
        <f>IF(F755="","",F755&amp;"_"&amp;COUNTIF($F$9:F755,F755))</f>
        <v/>
      </c>
      <c r="B755" s="135" t="str">
        <f>IF(STUDATA!B1365="","",STUDATA!B1365)</f>
        <v/>
      </c>
      <c r="C755" s="136" t="str">
        <f>IF(STUDATA!E1365="","",STUDATA!E1365)</f>
        <v/>
      </c>
      <c r="D755" s="136" t="str">
        <f>IF(STUDATA!F1365="","",STUDATA!F1365)</f>
        <v/>
      </c>
      <c r="E755" s="136" t="str">
        <f>IF(STUDATA!G1365="","",STUDATA!G1365)</f>
        <v/>
      </c>
      <c r="F755" s="136" t="str">
        <f>IF(STUDATA!C1365="","",STUDATA!C1365)</f>
        <v/>
      </c>
      <c r="G755" s="137"/>
      <c r="H755" s="137"/>
      <c r="I755" s="137"/>
      <c r="J755" s="137"/>
      <c r="K755" s="137"/>
      <c r="L755" s="137"/>
      <c r="M755" s="137"/>
      <c r="N755" s="137"/>
      <c r="O755" s="137"/>
      <c r="P755" s="137"/>
      <c r="Q755" s="137"/>
      <c r="R755" s="137"/>
      <c r="S755" s="137"/>
      <c r="T755" s="61"/>
      <c r="U755" s="62"/>
      <c r="V755" s="63"/>
      <c r="W755" s="63"/>
      <c r="X755" s="63"/>
      <c r="Y755" s="63"/>
      <c r="Z755" s="63"/>
      <c r="AA755" s="63"/>
      <c r="AB755" s="63"/>
      <c r="AC755" s="63"/>
      <c r="AD755" s="137"/>
      <c r="AE755" s="137"/>
      <c r="AF755" s="137"/>
      <c r="AG755" s="137"/>
      <c r="AH755" s="137"/>
      <c r="AI755" s="168"/>
      <c r="AJ755" s="175"/>
      <c r="AK755" s="175"/>
      <c r="AL755" s="175"/>
      <c r="AM755" s="175"/>
      <c r="AN755" s="175"/>
      <c r="AO755" s="175"/>
      <c r="AP755" s="175"/>
    </row>
    <row r="756" spans="1:42" ht="15">
      <c r="A756" s="11" t="str">
        <f>IF(F756="","",F756&amp;"_"&amp;COUNTIF($F$9:F756,F756))</f>
        <v/>
      </c>
      <c r="B756" s="135" t="str">
        <f>IF(STUDATA!B1366="","",STUDATA!B1366)</f>
        <v/>
      </c>
      <c r="C756" s="136" t="str">
        <f>IF(STUDATA!E1366="","",STUDATA!E1366)</f>
        <v/>
      </c>
      <c r="D756" s="136" t="str">
        <f>IF(STUDATA!F1366="","",STUDATA!F1366)</f>
        <v/>
      </c>
      <c r="E756" s="136" t="str">
        <f>IF(STUDATA!G1366="","",STUDATA!G1366)</f>
        <v/>
      </c>
      <c r="F756" s="136" t="str">
        <f>IF(STUDATA!C1366="","",STUDATA!C1366)</f>
        <v/>
      </c>
      <c r="G756" s="137"/>
      <c r="H756" s="137"/>
      <c r="I756" s="137"/>
      <c r="J756" s="137"/>
      <c r="K756" s="137"/>
      <c r="L756" s="137"/>
      <c r="M756" s="137"/>
      <c r="N756" s="137"/>
      <c r="O756" s="137"/>
      <c r="P756" s="137"/>
      <c r="Q756" s="137"/>
      <c r="R756" s="137"/>
      <c r="S756" s="137"/>
      <c r="T756" s="61"/>
      <c r="U756" s="62"/>
      <c r="V756" s="63"/>
      <c r="W756" s="63"/>
      <c r="X756" s="63"/>
      <c r="Y756" s="63"/>
      <c r="Z756" s="63"/>
      <c r="AA756" s="63"/>
      <c r="AB756" s="63"/>
      <c r="AC756" s="63"/>
      <c r="AD756" s="137"/>
      <c r="AE756" s="137"/>
      <c r="AF756" s="137"/>
      <c r="AG756" s="137"/>
      <c r="AH756" s="137"/>
      <c r="AI756" s="168"/>
      <c r="AJ756" s="175"/>
      <c r="AK756" s="175"/>
      <c r="AL756" s="175"/>
      <c r="AM756" s="175"/>
      <c r="AN756" s="175"/>
      <c r="AO756" s="175"/>
      <c r="AP756" s="175"/>
    </row>
    <row r="757" spans="1:42" ht="15">
      <c r="A757" s="11" t="str">
        <f>IF(F757="","",F757&amp;"_"&amp;COUNTIF($F$9:F757,F757))</f>
        <v/>
      </c>
      <c r="B757" s="135" t="str">
        <f>IF(STUDATA!B1367="","",STUDATA!B1367)</f>
        <v/>
      </c>
      <c r="C757" s="136" t="str">
        <f>IF(STUDATA!E1367="","",STUDATA!E1367)</f>
        <v/>
      </c>
      <c r="D757" s="136" t="str">
        <f>IF(STUDATA!F1367="","",STUDATA!F1367)</f>
        <v/>
      </c>
      <c r="E757" s="136" t="str">
        <f>IF(STUDATA!G1367="","",STUDATA!G1367)</f>
        <v/>
      </c>
      <c r="F757" s="136" t="str">
        <f>IF(STUDATA!C1367="","",STUDATA!C1367)</f>
        <v/>
      </c>
      <c r="G757" s="137"/>
      <c r="H757" s="137"/>
      <c r="I757" s="137"/>
      <c r="J757" s="137"/>
      <c r="K757" s="137"/>
      <c r="L757" s="137"/>
      <c r="M757" s="137"/>
      <c r="N757" s="137"/>
      <c r="O757" s="137"/>
      <c r="P757" s="137"/>
      <c r="Q757" s="137"/>
      <c r="R757" s="137"/>
      <c r="S757" s="137"/>
      <c r="T757" s="61"/>
      <c r="U757" s="62"/>
      <c r="V757" s="63"/>
      <c r="W757" s="63"/>
      <c r="X757" s="63"/>
      <c r="Y757" s="63"/>
      <c r="Z757" s="63"/>
      <c r="AA757" s="63"/>
      <c r="AB757" s="63"/>
      <c r="AC757" s="63"/>
      <c r="AD757" s="137"/>
      <c r="AE757" s="137"/>
      <c r="AF757" s="137"/>
      <c r="AG757" s="137"/>
      <c r="AH757" s="137"/>
      <c r="AI757" s="168"/>
      <c r="AJ757" s="175"/>
      <c r="AK757" s="175"/>
      <c r="AL757" s="175"/>
      <c r="AM757" s="175"/>
      <c r="AN757" s="175"/>
      <c r="AO757" s="175"/>
      <c r="AP757" s="175"/>
    </row>
    <row r="758" spans="1:42" ht="15">
      <c r="A758" s="11" t="str">
        <f>IF(F758="","",F758&amp;"_"&amp;COUNTIF($F$9:F758,F758))</f>
        <v/>
      </c>
      <c r="B758" s="135" t="str">
        <f>IF(STUDATA!B1368="","",STUDATA!B1368)</f>
        <v/>
      </c>
      <c r="C758" s="136" t="str">
        <f>IF(STUDATA!E1368="","",STUDATA!E1368)</f>
        <v/>
      </c>
      <c r="D758" s="136" t="str">
        <f>IF(STUDATA!F1368="","",STUDATA!F1368)</f>
        <v/>
      </c>
      <c r="E758" s="136" t="str">
        <f>IF(STUDATA!G1368="","",STUDATA!G1368)</f>
        <v/>
      </c>
      <c r="F758" s="136" t="str">
        <f>IF(STUDATA!C1368="","",STUDATA!C1368)</f>
        <v/>
      </c>
      <c r="G758" s="137"/>
      <c r="H758" s="137"/>
      <c r="I758" s="137"/>
      <c r="J758" s="137"/>
      <c r="K758" s="137"/>
      <c r="L758" s="137"/>
      <c r="M758" s="137"/>
      <c r="N758" s="137"/>
      <c r="O758" s="137"/>
      <c r="P758" s="137"/>
      <c r="Q758" s="137"/>
      <c r="R758" s="137"/>
      <c r="S758" s="137"/>
      <c r="T758" s="61"/>
      <c r="U758" s="62"/>
      <c r="V758" s="63"/>
      <c r="W758" s="63"/>
      <c r="X758" s="63"/>
      <c r="Y758" s="63"/>
      <c r="Z758" s="63"/>
      <c r="AA758" s="63"/>
      <c r="AB758" s="63"/>
      <c r="AC758" s="63"/>
      <c r="AD758" s="137"/>
      <c r="AE758" s="137"/>
      <c r="AF758" s="137"/>
      <c r="AG758" s="137"/>
      <c r="AH758" s="137"/>
      <c r="AI758" s="168"/>
      <c r="AJ758" s="175"/>
      <c r="AK758" s="175"/>
      <c r="AL758" s="175"/>
      <c r="AM758" s="175"/>
      <c r="AN758" s="175"/>
      <c r="AO758" s="175"/>
      <c r="AP758" s="175"/>
    </row>
    <row r="759" spans="1:42" ht="15">
      <c r="A759" s="11" t="str">
        <f>IF(F759="","",F759&amp;"_"&amp;COUNTIF($F$9:F759,F759))</f>
        <v/>
      </c>
      <c r="B759" s="135" t="str">
        <f>IF(STUDATA!B1369="","",STUDATA!B1369)</f>
        <v/>
      </c>
      <c r="C759" s="136" t="str">
        <f>IF(STUDATA!E1369="","",STUDATA!E1369)</f>
        <v/>
      </c>
      <c r="D759" s="136" t="str">
        <f>IF(STUDATA!F1369="","",STUDATA!F1369)</f>
        <v/>
      </c>
      <c r="E759" s="136" t="str">
        <f>IF(STUDATA!G1369="","",STUDATA!G1369)</f>
        <v/>
      </c>
      <c r="F759" s="136" t="str">
        <f>IF(STUDATA!C1369="","",STUDATA!C1369)</f>
        <v/>
      </c>
      <c r="G759" s="137"/>
      <c r="H759" s="137"/>
      <c r="I759" s="137"/>
      <c r="J759" s="137"/>
      <c r="K759" s="137"/>
      <c r="L759" s="137"/>
      <c r="M759" s="137"/>
      <c r="N759" s="137"/>
      <c r="O759" s="137"/>
      <c r="P759" s="137"/>
      <c r="Q759" s="137"/>
      <c r="R759" s="137"/>
      <c r="S759" s="137"/>
      <c r="T759" s="61"/>
      <c r="U759" s="62"/>
      <c r="V759" s="63"/>
      <c r="W759" s="63"/>
      <c r="X759" s="63"/>
      <c r="Y759" s="63"/>
      <c r="Z759" s="63"/>
      <c r="AA759" s="63"/>
      <c r="AB759" s="63"/>
      <c r="AC759" s="63"/>
      <c r="AD759" s="137"/>
      <c r="AE759" s="137"/>
      <c r="AF759" s="137"/>
      <c r="AG759" s="137"/>
      <c r="AH759" s="137"/>
      <c r="AI759" s="168"/>
      <c r="AJ759" s="175"/>
      <c r="AK759" s="175"/>
      <c r="AL759" s="175"/>
      <c r="AM759" s="175"/>
      <c r="AN759" s="175"/>
      <c r="AO759" s="175"/>
      <c r="AP759" s="175"/>
    </row>
    <row r="760" spans="1:42" ht="15">
      <c r="A760" s="11" t="str">
        <f>IF(F760="","",F760&amp;"_"&amp;COUNTIF($F$9:F760,F760))</f>
        <v/>
      </c>
      <c r="B760" s="135" t="str">
        <f>IF(STUDATA!B1370="","",STUDATA!B1370)</f>
        <v/>
      </c>
      <c r="C760" s="136" t="str">
        <f>IF(STUDATA!E1370="","",STUDATA!E1370)</f>
        <v/>
      </c>
      <c r="D760" s="136" t="str">
        <f>IF(STUDATA!F1370="","",STUDATA!F1370)</f>
        <v/>
      </c>
      <c r="E760" s="136" t="str">
        <f>IF(STUDATA!G1370="","",STUDATA!G1370)</f>
        <v/>
      </c>
      <c r="F760" s="136" t="str">
        <f>IF(STUDATA!C1370="","",STUDATA!C1370)</f>
        <v/>
      </c>
      <c r="G760" s="137"/>
      <c r="H760" s="137"/>
      <c r="I760" s="137"/>
      <c r="J760" s="137"/>
      <c r="K760" s="137"/>
      <c r="L760" s="137"/>
      <c r="M760" s="137"/>
      <c r="N760" s="137"/>
      <c r="O760" s="137"/>
      <c r="P760" s="137"/>
      <c r="Q760" s="137"/>
      <c r="R760" s="137"/>
      <c r="S760" s="137"/>
      <c r="T760" s="61"/>
      <c r="U760" s="62"/>
      <c r="V760" s="63"/>
      <c r="W760" s="63"/>
      <c r="X760" s="63"/>
      <c r="Y760" s="63"/>
      <c r="Z760" s="63"/>
      <c r="AA760" s="63"/>
      <c r="AB760" s="63"/>
      <c r="AC760" s="63"/>
      <c r="AD760" s="137"/>
      <c r="AE760" s="137"/>
      <c r="AF760" s="137"/>
      <c r="AG760" s="137"/>
      <c r="AH760" s="137"/>
      <c r="AI760" s="168"/>
      <c r="AJ760" s="175"/>
      <c r="AK760" s="175"/>
      <c r="AL760" s="175"/>
      <c r="AM760" s="175"/>
      <c r="AN760" s="175"/>
      <c r="AO760" s="175"/>
      <c r="AP760" s="175"/>
    </row>
    <row r="761" spans="1:42" ht="15">
      <c r="A761" s="11" t="str">
        <f>IF(F761="","",F761&amp;"_"&amp;COUNTIF($F$9:F761,F761))</f>
        <v/>
      </c>
      <c r="B761" s="135" t="str">
        <f>IF(STUDATA!B1371="","",STUDATA!B1371)</f>
        <v/>
      </c>
      <c r="C761" s="136" t="str">
        <f>IF(STUDATA!E1371="","",STUDATA!E1371)</f>
        <v/>
      </c>
      <c r="D761" s="136" t="str">
        <f>IF(STUDATA!F1371="","",STUDATA!F1371)</f>
        <v/>
      </c>
      <c r="E761" s="136" t="str">
        <f>IF(STUDATA!G1371="","",STUDATA!G1371)</f>
        <v/>
      </c>
      <c r="F761" s="136" t="str">
        <f>IF(STUDATA!C1371="","",STUDATA!C1371)</f>
        <v/>
      </c>
      <c r="G761" s="137"/>
      <c r="H761" s="137"/>
      <c r="I761" s="137"/>
      <c r="J761" s="137"/>
      <c r="K761" s="137"/>
      <c r="L761" s="137"/>
      <c r="M761" s="137"/>
      <c r="N761" s="137"/>
      <c r="O761" s="137"/>
      <c r="P761" s="137"/>
      <c r="Q761" s="137"/>
      <c r="R761" s="137"/>
      <c r="S761" s="137"/>
      <c r="T761" s="61"/>
      <c r="U761" s="62"/>
      <c r="V761" s="63"/>
      <c r="W761" s="63"/>
      <c r="X761" s="63"/>
      <c r="Y761" s="63"/>
      <c r="Z761" s="63"/>
      <c r="AA761" s="63"/>
      <c r="AB761" s="63"/>
      <c r="AC761" s="63"/>
      <c r="AD761" s="137"/>
      <c r="AE761" s="137"/>
      <c r="AF761" s="137"/>
      <c r="AG761" s="137"/>
      <c r="AH761" s="137"/>
      <c r="AI761" s="168"/>
      <c r="AJ761" s="175"/>
      <c r="AK761" s="175"/>
      <c r="AL761" s="175"/>
      <c r="AM761" s="175"/>
      <c r="AN761" s="175"/>
      <c r="AO761" s="175"/>
      <c r="AP761" s="175"/>
    </row>
    <row r="762" spans="1:42" ht="15">
      <c r="A762" s="11" t="str">
        <f>IF(F762="","",F762&amp;"_"&amp;COUNTIF($F$9:F762,F762))</f>
        <v/>
      </c>
      <c r="B762" s="135" t="str">
        <f>IF(STUDATA!B1372="","",STUDATA!B1372)</f>
        <v/>
      </c>
      <c r="C762" s="136" t="str">
        <f>IF(STUDATA!E1372="","",STUDATA!E1372)</f>
        <v/>
      </c>
      <c r="D762" s="136" t="str">
        <f>IF(STUDATA!F1372="","",STUDATA!F1372)</f>
        <v/>
      </c>
      <c r="E762" s="136" t="str">
        <f>IF(STUDATA!G1372="","",STUDATA!G1372)</f>
        <v/>
      </c>
      <c r="F762" s="136" t="str">
        <f>IF(STUDATA!C1372="","",STUDATA!C1372)</f>
        <v/>
      </c>
      <c r="G762" s="137"/>
      <c r="H762" s="137"/>
      <c r="I762" s="137"/>
      <c r="J762" s="137"/>
      <c r="K762" s="137"/>
      <c r="L762" s="137"/>
      <c r="M762" s="137"/>
      <c r="N762" s="137"/>
      <c r="O762" s="137"/>
      <c r="P762" s="137"/>
      <c r="Q762" s="137"/>
      <c r="R762" s="137"/>
      <c r="S762" s="137"/>
      <c r="T762" s="61"/>
      <c r="U762" s="62"/>
      <c r="V762" s="63"/>
      <c r="W762" s="63"/>
      <c r="X762" s="63"/>
      <c r="Y762" s="63"/>
      <c r="Z762" s="63"/>
      <c r="AA762" s="63"/>
      <c r="AB762" s="63"/>
      <c r="AC762" s="63"/>
      <c r="AD762" s="137"/>
      <c r="AE762" s="137"/>
      <c r="AF762" s="137"/>
      <c r="AG762" s="137"/>
      <c r="AH762" s="137"/>
      <c r="AI762" s="168"/>
      <c r="AJ762" s="175"/>
      <c r="AK762" s="175"/>
      <c r="AL762" s="175"/>
      <c r="AM762" s="175"/>
      <c r="AN762" s="175"/>
      <c r="AO762" s="175"/>
      <c r="AP762" s="175"/>
    </row>
    <row r="763" spans="1:42" ht="15">
      <c r="A763" s="11" t="str">
        <f>IF(F763="","",F763&amp;"_"&amp;COUNTIF($F$9:F763,F763))</f>
        <v/>
      </c>
      <c r="B763" s="135" t="str">
        <f>IF(STUDATA!B1373="","",STUDATA!B1373)</f>
        <v/>
      </c>
      <c r="C763" s="136" t="str">
        <f>IF(STUDATA!E1373="","",STUDATA!E1373)</f>
        <v/>
      </c>
      <c r="D763" s="136" t="str">
        <f>IF(STUDATA!F1373="","",STUDATA!F1373)</f>
        <v/>
      </c>
      <c r="E763" s="136" t="str">
        <f>IF(STUDATA!G1373="","",STUDATA!G1373)</f>
        <v/>
      </c>
      <c r="F763" s="136" t="str">
        <f>IF(STUDATA!C1373="","",STUDATA!C1373)</f>
        <v/>
      </c>
      <c r="G763" s="137"/>
      <c r="H763" s="137"/>
      <c r="I763" s="137"/>
      <c r="J763" s="137"/>
      <c r="K763" s="137"/>
      <c r="L763" s="137"/>
      <c r="M763" s="137"/>
      <c r="N763" s="137"/>
      <c r="O763" s="137"/>
      <c r="P763" s="137"/>
      <c r="Q763" s="137"/>
      <c r="R763" s="137"/>
      <c r="S763" s="137"/>
      <c r="T763" s="61"/>
      <c r="U763" s="62"/>
      <c r="V763" s="63"/>
      <c r="W763" s="63"/>
      <c r="X763" s="63"/>
      <c r="Y763" s="63"/>
      <c r="Z763" s="63"/>
      <c r="AA763" s="63"/>
      <c r="AB763" s="63"/>
      <c r="AC763" s="63"/>
      <c r="AD763" s="137"/>
      <c r="AE763" s="137"/>
      <c r="AF763" s="137"/>
      <c r="AG763" s="137"/>
      <c r="AH763" s="137"/>
      <c r="AI763" s="168"/>
      <c r="AJ763" s="175"/>
      <c r="AK763" s="175"/>
      <c r="AL763" s="175"/>
      <c r="AM763" s="175"/>
      <c r="AN763" s="175"/>
      <c r="AO763" s="175"/>
      <c r="AP763" s="175"/>
    </row>
    <row r="764" spans="1:42" ht="15">
      <c r="A764" s="11" t="str">
        <f>IF(F764="","",F764&amp;"_"&amp;COUNTIF($F$9:F764,F764))</f>
        <v/>
      </c>
      <c r="B764" s="135" t="str">
        <f>IF(STUDATA!B1374="","",STUDATA!B1374)</f>
        <v/>
      </c>
      <c r="C764" s="136" t="str">
        <f>IF(STUDATA!E1374="","",STUDATA!E1374)</f>
        <v/>
      </c>
      <c r="D764" s="136" t="str">
        <f>IF(STUDATA!F1374="","",STUDATA!F1374)</f>
        <v/>
      </c>
      <c r="E764" s="136" t="str">
        <f>IF(STUDATA!G1374="","",STUDATA!G1374)</f>
        <v/>
      </c>
      <c r="F764" s="136" t="str">
        <f>IF(STUDATA!C1374="","",STUDATA!C1374)</f>
        <v/>
      </c>
      <c r="G764" s="137"/>
      <c r="H764" s="137"/>
      <c r="I764" s="137"/>
      <c r="J764" s="137"/>
      <c r="K764" s="137"/>
      <c r="L764" s="137"/>
      <c r="M764" s="137"/>
      <c r="N764" s="137"/>
      <c r="O764" s="137"/>
      <c r="P764" s="137"/>
      <c r="Q764" s="137"/>
      <c r="R764" s="137"/>
      <c r="S764" s="137"/>
      <c r="T764" s="61"/>
      <c r="U764" s="62"/>
      <c r="V764" s="63"/>
      <c r="W764" s="63"/>
      <c r="X764" s="63"/>
      <c r="Y764" s="63"/>
      <c r="Z764" s="63"/>
      <c r="AA764" s="63"/>
      <c r="AB764" s="63"/>
      <c r="AC764" s="63"/>
      <c r="AD764" s="137"/>
      <c r="AE764" s="137"/>
      <c r="AF764" s="137"/>
      <c r="AG764" s="137"/>
      <c r="AH764" s="137"/>
      <c r="AI764" s="168"/>
      <c r="AJ764" s="175"/>
      <c r="AK764" s="175"/>
      <c r="AL764" s="175"/>
      <c r="AM764" s="175"/>
      <c r="AN764" s="175"/>
      <c r="AO764" s="175"/>
      <c r="AP764" s="175"/>
    </row>
    <row r="765" spans="1:42" ht="15">
      <c r="A765" s="11" t="str">
        <f>IF(F765="","",F765&amp;"_"&amp;COUNTIF($F$9:F765,F765))</f>
        <v/>
      </c>
      <c r="B765" s="135" t="str">
        <f>IF(STUDATA!B1375="","",STUDATA!B1375)</f>
        <v/>
      </c>
      <c r="C765" s="136" t="str">
        <f>IF(STUDATA!E1375="","",STUDATA!E1375)</f>
        <v/>
      </c>
      <c r="D765" s="136" t="str">
        <f>IF(STUDATA!F1375="","",STUDATA!F1375)</f>
        <v/>
      </c>
      <c r="E765" s="136" t="str">
        <f>IF(STUDATA!G1375="","",STUDATA!G1375)</f>
        <v/>
      </c>
      <c r="F765" s="136" t="str">
        <f>IF(STUDATA!C1375="","",STUDATA!C1375)</f>
        <v/>
      </c>
      <c r="G765" s="137"/>
      <c r="H765" s="137"/>
      <c r="I765" s="137"/>
      <c r="J765" s="137"/>
      <c r="K765" s="137"/>
      <c r="L765" s="137"/>
      <c r="M765" s="137"/>
      <c r="N765" s="137"/>
      <c r="O765" s="137"/>
      <c r="P765" s="137"/>
      <c r="Q765" s="137"/>
      <c r="R765" s="137"/>
      <c r="S765" s="137"/>
      <c r="T765" s="61"/>
      <c r="U765" s="62"/>
      <c r="V765" s="63"/>
      <c r="W765" s="63"/>
      <c r="X765" s="63"/>
      <c r="Y765" s="63"/>
      <c r="Z765" s="63"/>
      <c r="AA765" s="63"/>
      <c r="AB765" s="63"/>
      <c r="AC765" s="63"/>
      <c r="AD765" s="137"/>
      <c r="AE765" s="137"/>
      <c r="AF765" s="137"/>
      <c r="AG765" s="137"/>
      <c r="AH765" s="137"/>
      <c r="AI765" s="168"/>
      <c r="AJ765" s="175"/>
      <c r="AK765" s="175"/>
      <c r="AL765" s="175"/>
      <c r="AM765" s="175"/>
      <c r="AN765" s="175"/>
      <c r="AO765" s="175"/>
      <c r="AP765" s="175"/>
    </row>
    <row r="766" spans="1:42" ht="15">
      <c r="A766" s="11" t="str">
        <f>IF(F766="","",F766&amp;"_"&amp;COUNTIF($F$9:F766,F766))</f>
        <v/>
      </c>
      <c r="B766" s="135" t="str">
        <f>IF(STUDATA!B1376="","",STUDATA!B1376)</f>
        <v/>
      </c>
      <c r="C766" s="136" t="str">
        <f>IF(STUDATA!E1376="","",STUDATA!E1376)</f>
        <v/>
      </c>
      <c r="D766" s="136" t="str">
        <f>IF(STUDATA!F1376="","",STUDATA!F1376)</f>
        <v/>
      </c>
      <c r="E766" s="136" t="str">
        <f>IF(STUDATA!G1376="","",STUDATA!G1376)</f>
        <v/>
      </c>
      <c r="F766" s="136" t="str">
        <f>IF(STUDATA!C1376="","",STUDATA!C1376)</f>
        <v/>
      </c>
      <c r="G766" s="137"/>
      <c r="H766" s="137"/>
      <c r="I766" s="137"/>
      <c r="J766" s="137"/>
      <c r="K766" s="137"/>
      <c r="L766" s="137"/>
      <c r="M766" s="137"/>
      <c r="N766" s="137"/>
      <c r="O766" s="137"/>
      <c r="P766" s="137"/>
      <c r="Q766" s="137"/>
      <c r="R766" s="137"/>
      <c r="S766" s="137"/>
      <c r="T766" s="61"/>
      <c r="U766" s="62"/>
      <c r="V766" s="63"/>
      <c r="W766" s="63"/>
      <c r="X766" s="63"/>
      <c r="Y766" s="63"/>
      <c r="Z766" s="63"/>
      <c r="AA766" s="63"/>
      <c r="AB766" s="63"/>
      <c r="AC766" s="63"/>
      <c r="AD766" s="137"/>
      <c r="AE766" s="137"/>
      <c r="AF766" s="137"/>
      <c r="AG766" s="137"/>
      <c r="AH766" s="137"/>
      <c r="AI766" s="168"/>
      <c r="AJ766" s="175"/>
      <c r="AK766" s="175"/>
      <c r="AL766" s="175"/>
      <c r="AM766" s="175"/>
      <c r="AN766" s="175"/>
      <c r="AO766" s="175"/>
      <c r="AP766" s="175"/>
    </row>
    <row r="767" spans="1:42" ht="15">
      <c r="A767" s="11" t="str">
        <f>IF(F767="","",F767&amp;"_"&amp;COUNTIF($F$9:F767,F767))</f>
        <v/>
      </c>
      <c r="B767" s="135" t="str">
        <f>IF(STUDATA!B1377="","",STUDATA!B1377)</f>
        <v/>
      </c>
      <c r="C767" s="136" t="str">
        <f>IF(STUDATA!E1377="","",STUDATA!E1377)</f>
        <v/>
      </c>
      <c r="D767" s="136" t="str">
        <f>IF(STUDATA!F1377="","",STUDATA!F1377)</f>
        <v/>
      </c>
      <c r="E767" s="136" t="str">
        <f>IF(STUDATA!G1377="","",STUDATA!G1377)</f>
        <v/>
      </c>
      <c r="F767" s="136" t="str">
        <f>IF(STUDATA!C1377="","",STUDATA!C1377)</f>
        <v/>
      </c>
      <c r="G767" s="137"/>
      <c r="H767" s="137"/>
      <c r="I767" s="137"/>
      <c r="J767" s="137"/>
      <c r="K767" s="137"/>
      <c r="L767" s="137"/>
      <c r="M767" s="137"/>
      <c r="N767" s="137"/>
      <c r="O767" s="137"/>
      <c r="P767" s="137"/>
      <c r="Q767" s="137"/>
      <c r="R767" s="137"/>
      <c r="S767" s="137"/>
      <c r="T767" s="61"/>
      <c r="U767" s="62"/>
      <c r="V767" s="63"/>
      <c r="W767" s="63"/>
      <c r="X767" s="63"/>
      <c r="Y767" s="63"/>
      <c r="Z767" s="63"/>
      <c r="AA767" s="63"/>
      <c r="AB767" s="63"/>
      <c r="AC767" s="63"/>
      <c r="AD767" s="137"/>
      <c r="AE767" s="137"/>
      <c r="AF767" s="137"/>
      <c r="AG767" s="137"/>
      <c r="AH767" s="137"/>
      <c r="AI767" s="168"/>
      <c r="AJ767" s="175"/>
      <c r="AK767" s="175"/>
      <c r="AL767" s="175"/>
      <c r="AM767" s="175"/>
      <c r="AN767" s="175"/>
      <c r="AO767" s="175"/>
      <c r="AP767" s="175"/>
    </row>
    <row r="768" spans="1:42" ht="15">
      <c r="A768" s="11" t="str">
        <f>IF(F768="","",F768&amp;"_"&amp;COUNTIF($F$9:F768,F768))</f>
        <v/>
      </c>
      <c r="B768" s="135" t="str">
        <f>IF(STUDATA!B1378="","",STUDATA!B1378)</f>
        <v/>
      </c>
      <c r="C768" s="136" t="str">
        <f>IF(STUDATA!E1378="","",STUDATA!E1378)</f>
        <v/>
      </c>
      <c r="D768" s="136" t="str">
        <f>IF(STUDATA!F1378="","",STUDATA!F1378)</f>
        <v/>
      </c>
      <c r="E768" s="136" t="str">
        <f>IF(STUDATA!G1378="","",STUDATA!G1378)</f>
        <v/>
      </c>
      <c r="F768" s="136" t="str">
        <f>IF(STUDATA!C1378="","",STUDATA!C1378)</f>
        <v/>
      </c>
      <c r="G768" s="137"/>
      <c r="H768" s="137"/>
      <c r="I768" s="137"/>
      <c r="J768" s="137"/>
      <c r="K768" s="137"/>
      <c r="L768" s="137"/>
      <c r="M768" s="137"/>
      <c r="N768" s="137"/>
      <c r="O768" s="137"/>
      <c r="P768" s="137"/>
      <c r="Q768" s="137"/>
      <c r="R768" s="137"/>
      <c r="S768" s="137"/>
      <c r="T768" s="61"/>
      <c r="U768" s="62"/>
      <c r="V768" s="63"/>
      <c r="W768" s="63"/>
      <c r="X768" s="63"/>
      <c r="Y768" s="63"/>
      <c r="Z768" s="63"/>
      <c r="AA768" s="63"/>
      <c r="AB768" s="63"/>
      <c r="AC768" s="63"/>
      <c r="AD768" s="137"/>
      <c r="AE768" s="137"/>
      <c r="AF768" s="137"/>
      <c r="AG768" s="137"/>
      <c r="AH768" s="137"/>
      <c r="AI768" s="168"/>
      <c r="AJ768" s="175"/>
      <c r="AK768" s="175"/>
      <c r="AL768" s="175"/>
      <c r="AM768" s="175"/>
      <c r="AN768" s="175"/>
      <c r="AO768" s="175"/>
      <c r="AP768" s="175"/>
    </row>
    <row r="769" spans="1:42" ht="15">
      <c r="A769" s="11" t="str">
        <f>IF(F769="","",F769&amp;"_"&amp;COUNTIF($F$9:F769,F769))</f>
        <v/>
      </c>
      <c r="B769" s="135" t="str">
        <f>IF(STUDATA!B1379="","",STUDATA!B1379)</f>
        <v/>
      </c>
      <c r="C769" s="136" t="str">
        <f>IF(STUDATA!E1379="","",STUDATA!E1379)</f>
        <v/>
      </c>
      <c r="D769" s="136" t="str">
        <f>IF(STUDATA!F1379="","",STUDATA!F1379)</f>
        <v/>
      </c>
      <c r="E769" s="136" t="str">
        <f>IF(STUDATA!G1379="","",STUDATA!G1379)</f>
        <v/>
      </c>
      <c r="F769" s="136" t="str">
        <f>IF(STUDATA!C1379="","",STUDATA!C1379)</f>
        <v/>
      </c>
      <c r="G769" s="137"/>
      <c r="H769" s="137"/>
      <c r="I769" s="137"/>
      <c r="J769" s="137"/>
      <c r="K769" s="137"/>
      <c r="L769" s="137"/>
      <c r="M769" s="137"/>
      <c r="N769" s="137"/>
      <c r="O769" s="137"/>
      <c r="P769" s="137"/>
      <c r="Q769" s="137"/>
      <c r="R769" s="137"/>
      <c r="S769" s="137"/>
      <c r="T769" s="61"/>
      <c r="U769" s="62"/>
      <c r="V769" s="63"/>
      <c r="W769" s="63"/>
      <c r="X769" s="63"/>
      <c r="Y769" s="63"/>
      <c r="Z769" s="63"/>
      <c r="AA769" s="63"/>
      <c r="AB769" s="63"/>
      <c r="AC769" s="63"/>
      <c r="AD769" s="137"/>
      <c r="AE769" s="137"/>
      <c r="AF769" s="137"/>
      <c r="AG769" s="137"/>
      <c r="AH769" s="137"/>
      <c r="AI769" s="168"/>
      <c r="AJ769" s="175"/>
      <c r="AK769" s="175"/>
      <c r="AL769" s="175"/>
      <c r="AM769" s="175"/>
      <c r="AN769" s="175"/>
      <c r="AO769" s="175"/>
      <c r="AP769" s="175"/>
    </row>
    <row r="770" spans="1:42" ht="15">
      <c r="A770" s="11" t="str">
        <f>IF(F770="","",F770&amp;"_"&amp;COUNTIF($F$9:F770,F770))</f>
        <v/>
      </c>
      <c r="B770" s="135" t="str">
        <f>IF(STUDATA!B1380="","",STUDATA!B1380)</f>
        <v/>
      </c>
      <c r="C770" s="136" t="str">
        <f>IF(STUDATA!E1380="","",STUDATA!E1380)</f>
        <v/>
      </c>
      <c r="D770" s="136" t="str">
        <f>IF(STUDATA!F1380="","",STUDATA!F1380)</f>
        <v/>
      </c>
      <c r="E770" s="136" t="str">
        <f>IF(STUDATA!G1380="","",STUDATA!G1380)</f>
        <v/>
      </c>
      <c r="F770" s="136" t="str">
        <f>IF(STUDATA!C1380="","",STUDATA!C1380)</f>
        <v/>
      </c>
      <c r="G770" s="137"/>
      <c r="H770" s="137"/>
      <c r="I770" s="137"/>
      <c r="J770" s="137"/>
      <c r="K770" s="137"/>
      <c r="L770" s="137"/>
      <c r="M770" s="137"/>
      <c r="N770" s="137"/>
      <c r="O770" s="137"/>
      <c r="P770" s="137"/>
      <c r="Q770" s="137"/>
      <c r="R770" s="137"/>
      <c r="S770" s="137"/>
      <c r="T770" s="61"/>
      <c r="U770" s="62"/>
      <c r="V770" s="63"/>
      <c r="W770" s="63"/>
      <c r="X770" s="63"/>
      <c r="Y770" s="63"/>
      <c r="Z770" s="63"/>
      <c r="AA770" s="63"/>
      <c r="AB770" s="63"/>
      <c r="AC770" s="63"/>
      <c r="AD770" s="137"/>
      <c r="AE770" s="137"/>
      <c r="AF770" s="137"/>
      <c r="AG770" s="137"/>
      <c r="AH770" s="137"/>
      <c r="AI770" s="168"/>
      <c r="AJ770" s="175"/>
      <c r="AK770" s="175"/>
      <c r="AL770" s="175"/>
      <c r="AM770" s="175"/>
      <c r="AN770" s="175"/>
      <c r="AO770" s="175"/>
      <c r="AP770" s="175"/>
    </row>
    <row r="771" spans="1:42" ht="15">
      <c r="A771" s="11" t="str">
        <f>IF(F771="","",F771&amp;"_"&amp;COUNTIF($F$9:F771,F771))</f>
        <v/>
      </c>
      <c r="B771" s="135" t="str">
        <f>IF(STUDATA!B1381="","",STUDATA!B1381)</f>
        <v/>
      </c>
      <c r="C771" s="136" t="str">
        <f>IF(STUDATA!E1381="","",STUDATA!E1381)</f>
        <v/>
      </c>
      <c r="D771" s="136" t="str">
        <f>IF(STUDATA!F1381="","",STUDATA!F1381)</f>
        <v/>
      </c>
      <c r="E771" s="136" t="str">
        <f>IF(STUDATA!G1381="","",STUDATA!G1381)</f>
        <v/>
      </c>
      <c r="F771" s="136" t="str">
        <f>IF(STUDATA!C1381="","",STUDATA!C1381)</f>
        <v/>
      </c>
      <c r="G771" s="137"/>
      <c r="H771" s="137"/>
      <c r="I771" s="137"/>
      <c r="J771" s="137"/>
      <c r="K771" s="137"/>
      <c r="L771" s="137"/>
      <c r="M771" s="137"/>
      <c r="N771" s="137"/>
      <c r="O771" s="137"/>
      <c r="P771" s="137"/>
      <c r="Q771" s="137"/>
      <c r="R771" s="137"/>
      <c r="S771" s="137"/>
      <c r="T771" s="61"/>
      <c r="U771" s="62"/>
      <c r="V771" s="63"/>
      <c r="W771" s="63"/>
      <c r="X771" s="63"/>
      <c r="Y771" s="63"/>
      <c r="Z771" s="63"/>
      <c r="AA771" s="63"/>
      <c r="AB771" s="63"/>
      <c r="AC771" s="63"/>
      <c r="AD771" s="137"/>
      <c r="AE771" s="137"/>
      <c r="AF771" s="137"/>
      <c r="AG771" s="137"/>
      <c r="AH771" s="137"/>
      <c r="AI771" s="168"/>
      <c r="AJ771" s="175"/>
      <c r="AK771" s="175"/>
      <c r="AL771" s="175"/>
      <c r="AM771" s="175"/>
      <c r="AN771" s="175"/>
      <c r="AO771" s="175"/>
      <c r="AP771" s="175"/>
    </row>
    <row r="772" spans="1:42" ht="15">
      <c r="A772" s="11" t="str">
        <f>IF(F772="","",F772&amp;"_"&amp;COUNTIF($F$9:F772,F772))</f>
        <v/>
      </c>
      <c r="B772" s="135" t="str">
        <f>IF(STUDATA!B1382="","",STUDATA!B1382)</f>
        <v/>
      </c>
      <c r="C772" s="136" t="str">
        <f>IF(STUDATA!E1382="","",STUDATA!E1382)</f>
        <v/>
      </c>
      <c r="D772" s="136" t="str">
        <f>IF(STUDATA!F1382="","",STUDATA!F1382)</f>
        <v/>
      </c>
      <c r="E772" s="136" t="str">
        <f>IF(STUDATA!G1382="","",STUDATA!G1382)</f>
        <v/>
      </c>
      <c r="F772" s="136" t="str">
        <f>IF(STUDATA!C1382="","",STUDATA!C1382)</f>
        <v/>
      </c>
      <c r="G772" s="137"/>
      <c r="H772" s="137"/>
      <c r="I772" s="137"/>
      <c r="J772" s="137"/>
      <c r="K772" s="137"/>
      <c r="L772" s="137"/>
      <c r="M772" s="137"/>
      <c r="N772" s="137"/>
      <c r="O772" s="137"/>
      <c r="P772" s="137"/>
      <c r="Q772" s="137"/>
      <c r="R772" s="137"/>
      <c r="S772" s="137"/>
      <c r="T772" s="61"/>
      <c r="U772" s="62"/>
      <c r="V772" s="63"/>
      <c r="W772" s="63"/>
      <c r="X772" s="63"/>
      <c r="Y772" s="63"/>
      <c r="Z772" s="63"/>
      <c r="AA772" s="63"/>
      <c r="AB772" s="63"/>
      <c r="AC772" s="63"/>
      <c r="AD772" s="137"/>
      <c r="AE772" s="137"/>
      <c r="AF772" s="137"/>
      <c r="AG772" s="137"/>
      <c r="AH772" s="137"/>
      <c r="AI772" s="168"/>
      <c r="AJ772" s="175"/>
      <c r="AK772" s="175"/>
      <c r="AL772" s="175"/>
      <c r="AM772" s="175"/>
      <c r="AN772" s="175"/>
      <c r="AO772" s="175"/>
      <c r="AP772" s="175"/>
    </row>
    <row r="773" spans="1:42" ht="15">
      <c r="A773" s="11" t="str">
        <f>IF(F773="","",F773&amp;"_"&amp;COUNTIF($F$9:F773,F773))</f>
        <v/>
      </c>
      <c r="B773" s="135" t="str">
        <f>IF(STUDATA!B1383="","",STUDATA!B1383)</f>
        <v/>
      </c>
      <c r="C773" s="136" t="str">
        <f>IF(STUDATA!E1383="","",STUDATA!E1383)</f>
        <v/>
      </c>
      <c r="D773" s="136" t="str">
        <f>IF(STUDATA!F1383="","",STUDATA!F1383)</f>
        <v/>
      </c>
      <c r="E773" s="136" t="str">
        <f>IF(STUDATA!G1383="","",STUDATA!G1383)</f>
        <v/>
      </c>
      <c r="F773" s="136" t="str">
        <f>IF(STUDATA!C1383="","",STUDATA!C1383)</f>
        <v/>
      </c>
      <c r="G773" s="137"/>
      <c r="H773" s="137"/>
      <c r="I773" s="137"/>
      <c r="J773" s="137"/>
      <c r="K773" s="137"/>
      <c r="L773" s="137"/>
      <c r="M773" s="137"/>
      <c r="N773" s="137"/>
      <c r="O773" s="137"/>
      <c r="P773" s="137"/>
      <c r="Q773" s="137"/>
      <c r="R773" s="137"/>
      <c r="S773" s="137"/>
      <c r="T773" s="61"/>
      <c r="U773" s="62"/>
      <c r="V773" s="63"/>
      <c r="W773" s="63"/>
      <c r="X773" s="63"/>
      <c r="Y773" s="63"/>
      <c r="Z773" s="63"/>
      <c r="AA773" s="63"/>
      <c r="AB773" s="63"/>
      <c r="AC773" s="63"/>
      <c r="AD773" s="137"/>
      <c r="AE773" s="137"/>
      <c r="AF773" s="137"/>
      <c r="AG773" s="137"/>
      <c r="AH773" s="137"/>
      <c r="AI773" s="168"/>
      <c r="AJ773" s="175"/>
      <c r="AK773" s="175"/>
      <c r="AL773" s="175"/>
      <c r="AM773" s="175"/>
      <c r="AN773" s="175"/>
      <c r="AO773" s="175"/>
      <c r="AP773" s="175"/>
    </row>
    <row r="774" spans="1:42" ht="15">
      <c r="A774" s="11" t="str">
        <f>IF(F774="","",F774&amp;"_"&amp;COUNTIF($F$9:F774,F774))</f>
        <v/>
      </c>
      <c r="B774" s="135" t="str">
        <f>IF(STUDATA!B1384="","",STUDATA!B1384)</f>
        <v/>
      </c>
      <c r="C774" s="136" t="str">
        <f>IF(STUDATA!E1384="","",STUDATA!E1384)</f>
        <v/>
      </c>
      <c r="D774" s="136" t="str">
        <f>IF(STUDATA!F1384="","",STUDATA!F1384)</f>
        <v/>
      </c>
      <c r="E774" s="136" t="str">
        <f>IF(STUDATA!G1384="","",STUDATA!G1384)</f>
        <v/>
      </c>
      <c r="F774" s="136" t="str">
        <f>IF(STUDATA!C1384="","",STUDATA!C1384)</f>
        <v/>
      </c>
      <c r="G774" s="137"/>
      <c r="H774" s="137"/>
      <c r="I774" s="137"/>
      <c r="J774" s="137"/>
      <c r="K774" s="137"/>
      <c r="L774" s="137"/>
      <c r="M774" s="137"/>
      <c r="N774" s="137"/>
      <c r="O774" s="137"/>
      <c r="P774" s="137"/>
      <c r="Q774" s="137"/>
      <c r="R774" s="137"/>
      <c r="S774" s="137"/>
      <c r="T774" s="61"/>
      <c r="U774" s="62"/>
      <c r="V774" s="63"/>
      <c r="W774" s="63"/>
      <c r="X774" s="63"/>
      <c r="Y774" s="63"/>
      <c r="Z774" s="63"/>
      <c r="AA774" s="63"/>
      <c r="AB774" s="63"/>
      <c r="AC774" s="63"/>
      <c r="AD774" s="137"/>
      <c r="AE774" s="137"/>
      <c r="AF774" s="137"/>
      <c r="AG774" s="137"/>
      <c r="AH774" s="137"/>
      <c r="AI774" s="168"/>
      <c r="AJ774" s="175"/>
      <c r="AK774" s="175"/>
      <c r="AL774" s="175"/>
      <c r="AM774" s="175"/>
      <c r="AN774" s="175"/>
      <c r="AO774" s="175"/>
      <c r="AP774" s="175"/>
    </row>
    <row r="775" spans="1:42" ht="15">
      <c r="A775" s="11" t="str">
        <f>IF(F775="","",F775&amp;"_"&amp;COUNTIF($F$9:F775,F775))</f>
        <v/>
      </c>
      <c r="B775" s="135" t="str">
        <f>IF(STUDATA!B1385="","",STUDATA!B1385)</f>
        <v/>
      </c>
      <c r="C775" s="136" t="str">
        <f>IF(STUDATA!E1385="","",STUDATA!E1385)</f>
        <v/>
      </c>
      <c r="D775" s="136" t="str">
        <f>IF(STUDATA!F1385="","",STUDATA!F1385)</f>
        <v/>
      </c>
      <c r="E775" s="136" t="str">
        <f>IF(STUDATA!G1385="","",STUDATA!G1385)</f>
        <v/>
      </c>
      <c r="F775" s="136" t="str">
        <f>IF(STUDATA!C1385="","",STUDATA!C1385)</f>
        <v/>
      </c>
      <c r="G775" s="137"/>
      <c r="H775" s="137"/>
      <c r="I775" s="137"/>
      <c r="J775" s="137"/>
      <c r="K775" s="137"/>
      <c r="L775" s="137"/>
      <c r="M775" s="137"/>
      <c r="N775" s="137"/>
      <c r="O775" s="137"/>
      <c r="P775" s="137"/>
      <c r="Q775" s="137"/>
      <c r="R775" s="137"/>
      <c r="S775" s="137"/>
      <c r="T775" s="61"/>
      <c r="U775" s="62"/>
      <c r="V775" s="63"/>
      <c r="W775" s="63"/>
      <c r="X775" s="63"/>
      <c r="Y775" s="63"/>
      <c r="Z775" s="63"/>
      <c r="AA775" s="63"/>
      <c r="AB775" s="63"/>
      <c r="AC775" s="63"/>
      <c r="AD775" s="137"/>
      <c r="AE775" s="137"/>
      <c r="AF775" s="137"/>
      <c r="AG775" s="137"/>
      <c r="AH775" s="137"/>
      <c r="AI775" s="168"/>
      <c r="AJ775" s="175"/>
      <c r="AK775" s="175"/>
      <c r="AL775" s="175"/>
      <c r="AM775" s="175"/>
      <c r="AN775" s="175"/>
      <c r="AO775" s="175"/>
      <c r="AP775" s="175"/>
    </row>
    <row r="776" spans="1:42" ht="15">
      <c r="A776" s="11" t="str">
        <f>IF(F776="","",F776&amp;"_"&amp;COUNTIF($F$9:F776,F776))</f>
        <v/>
      </c>
      <c r="B776" s="135" t="str">
        <f>IF(STUDATA!B1386="","",STUDATA!B1386)</f>
        <v/>
      </c>
      <c r="C776" s="136" t="str">
        <f>IF(STUDATA!E1386="","",STUDATA!E1386)</f>
        <v/>
      </c>
      <c r="D776" s="136" t="str">
        <f>IF(STUDATA!F1386="","",STUDATA!F1386)</f>
        <v/>
      </c>
      <c r="E776" s="136" t="str">
        <f>IF(STUDATA!G1386="","",STUDATA!G1386)</f>
        <v/>
      </c>
      <c r="F776" s="136" t="str">
        <f>IF(STUDATA!C1386="","",STUDATA!C1386)</f>
        <v/>
      </c>
      <c r="G776" s="137"/>
      <c r="H776" s="137"/>
      <c r="I776" s="137"/>
      <c r="J776" s="137"/>
      <c r="K776" s="137"/>
      <c r="L776" s="137"/>
      <c r="M776" s="137"/>
      <c r="N776" s="137"/>
      <c r="O776" s="137"/>
      <c r="P776" s="137"/>
      <c r="Q776" s="137"/>
      <c r="R776" s="137"/>
      <c r="S776" s="137"/>
      <c r="T776" s="61"/>
      <c r="U776" s="62"/>
      <c r="V776" s="63"/>
      <c r="W776" s="63"/>
      <c r="X776" s="63"/>
      <c r="Y776" s="63"/>
      <c r="Z776" s="63"/>
      <c r="AA776" s="63"/>
      <c r="AB776" s="63"/>
      <c r="AC776" s="63"/>
      <c r="AD776" s="137"/>
      <c r="AE776" s="137"/>
      <c r="AF776" s="137"/>
      <c r="AG776" s="137"/>
      <c r="AH776" s="137"/>
      <c r="AI776" s="168"/>
      <c r="AJ776" s="175"/>
      <c r="AK776" s="175"/>
      <c r="AL776" s="175"/>
      <c r="AM776" s="175"/>
      <c r="AN776" s="175"/>
      <c r="AO776" s="175"/>
      <c r="AP776" s="175"/>
    </row>
    <row r="777" spans="1:42" ht="15">
      <c r="A777" s="11" t="str">
        <f>IF(F777="","",F777&amp;"_"&amp;COUNTIF($F$9:F777,F777))</f>
        <v/>
      </c>
      <c r="B777" s="135" t="str">
        <f>IF(STUDATA!B1387="","",STUDATA!B1387)</f>
        <v/>
      </c>
      <c r="C777" s="136" t="str">
        <f>IF(STUDATA!E1387="","",STUDATA!E1387)</f>
        <v/>
      </c>
      <c r="D777" s="136" t="str">
        <f>IF(STUDATA!F1387="","",STUDATA!F1387)</f>
        <v/>
      </c>
      <c r="E777" s="136" t="str">
        <f>IF(STUDATA!G1387="","",STUDATA!G1387)</f>
        <v/>
      </c>
      <c r="F777" s="136" t="str">
        <f>IF(STUDATA!C1387="","",STUDATA!C1387)</f>
        <v/>
      </c>
      <c r="G777" s="137"/>
      <c r="H777" s="137"/>
      <c r="I777" s="137"/>
      <c r="J777" s="137"/>
      <c r="K777" s="137"/>
      <c r="L777" s="137"/>
      <c r="M777" s="137"/>
      <c r="N777" s="137"/>
      <c r="O777" s="137"/>
      <c r="P777" s="137"/>
      <c r="Q777" s="137"/>
      <c r="R777" s="137"/>
      <c r="S777" s="137"/>
      <c r="T777" s="61"/>
      <c r="U777" s="62"/>
      <c r="V777" s="63"/>
      <c r="W777" s="63"/>
      <c r="X777" s="63"/>
      <c r="Y777" s="63"/>
      <c r="Z777" s="63"/>
      <c r="AA777" s="63"/>
      <c r="AB777" s="63"/>
      <c r="AC777" s="63"/>
      <c r="AD777" s="137"/>
      <c r="AE777" s="137"/>
      <c r="AF777" s="137"/>
      <c r="AG777" s="137"/>
      <c r="AH777" s="137"/>
      <c r="AI777" s="168"/>
      <c r="AJ777" s="175"/>
      <c r="AK777" s="175"/>
      <c r="AL777" s="175"/>
      <c r="AM777" s="175"/>
      <c r="AN777" s="175"/>
      <c r="AO777" s="175"/>
      <c r="AP777" s="175"/>
    </row>
    <row r="778" spans="1:42" ht="15">
      <c r="A778" s="11" t="str">
        <f>IF(F778="","",F778&amp;"_"&amp;COUNTIF($F$9:F778,F778))</f>
        <v/>
      </c>
      <c r="B778" s="135" t="str">
        <f>IF(STUDATA!B1388="","",STUDATA!B1388)</f>
        <v/>
      </c>
      <c r="C778" s="136" t="str">
        <f>IF(STUDATA!E1388="","",STUDATA!E1388)</f>
        <v/>
      </c>
      <c r="D778" s="136" t="str">
        <f>IF(STUDATA!F1388="","",STUDATA!F1388)</f>
        <v/>
      </c>
      <c r="E778" s="136" t="str">
        <f>IF(STUDATA!G1388="","",STUDATA!G1388)</f>
        <v/>
      </c>
      <c r="F778" s="136" t="str">
        <f>IF(STUDATA!C1388="","",STUDATA!C1388)</f>
        <v/>
      </c>
      <c r="G778" s="137"/>
      <c r="H778" s="137"/>
      <c r="I778" s="137"/>
      <c r="J778" s="137"/>
      <c r="K778" s="137"/>
      <c r="L778" s="137"/>
      <c r="M778" s="137"/>
      <c r="N778" s="137"/>
      <c r="O778" s="137"/>
      <c r="P778" s="137"/>
      <c r="Q778" s="137"/>
      <c r="R778" s="137"/>
      <c r="S778" s="137"/>
      <c r="T778" s="61"/>
      <c r="U778" s="62"/>
      <c r="V778" s="63"/>
      <c r="W778" s="63"/>
      <c r="X778" s="63"/>
      <c r="Y778" s="63"/>
      <c r="Z778" s="63"/>
      <c r="AA778" s="63"/>
      <c r="AB778" s="63"/>
      <c r="AC778" s="63"/>
      <c r="AD778" s="137"/>
      <c r="AE778" s="137"/>
      <c r="AF778" s="137"/>
      <c r="AG778" s="137"/>
      <c r="AH778" s="137"/>
      <c r="AI778" s="168"/>
      <c r="AJ778" s="175"/>
      <c r="AK778" s="175"/>
      <c r="AL778" s="175"/>
      <c r="AM778" s="175"/>
      <c r="AN778" s="175"/>
      <c r="AO778" s="175"/>
      <c r="AP778" s="175"/>
    </row>
    <row r="779" spans="1:42" ht="15">
      <c r="A779" s="11" t="str">
        <f>IF(F779="","",F779&amp;"_"&amp;COUNTIF($F$9:F779,F779))</f>
        <v/>
      </c>
      <c r="B779" s="135" t="str">
        <f>IF(STUDATA!B1389="","",STUDATA!B1389)</f>
        <v/>
      </c>
      <c r="C779" s="136" t="str">
        <f>IF(STUDATA!E1389="","",STUDATA!E1389)</f>
        <v/>
      </c>
      <c r="D779" s="136" t="str">
        <f>IF(STUDATA!F1389="","",STUDATA!F1389)</f>
        <v/>
      </c>
      <c r="E779" s="136" t="str">
        <f>IF(STUDATA!G1389="","",STUDATA!G1389)</f>
        <v/>
      </c>
      <c r="F779" s="136" t="str">
        <f>IF(STUDATA!C1389="","",STUDATA!C1389)</f>
        <v/>
      </c>
      <c r="G779" s="137"/>
      <c r="H779" s="137"/>
      <c r="I779" s="137"/>
      <c r="J779" s="137"/>
      <c r="K779" s="137"/>
      <c r="L779" s="137"/>
      <c r="M779" s="137"/>
      <c r="N779" s="137"/>
      <c r="O779" s="137"/>
      <c r="P779" s="137"/>
      <c r="Q779" s="137"/>
      <c r="R779" s="137"/>
      <c r="S779" s="137"/>
      <c r="T779" s="61"/>
      <c r="U779" s="62"/>
      <c r="V779" s="63"/>
      <c r="W779" s="63"/>
      <c r="X779" s="63"/>
      <c r="Y779" s="63"/>
      <c r="Z779" s="63"/>
      <c r="AA779" s="63"/>
      <c r="AB779" s="63"/>
      <c r="AC779" s="63"/>
      <c r="AD779" s="137"/>
      <c r="AE779" s="137"/>
      <c r="AF779" s="137"/>
      <c r="AG779" s="137"/>
      <c r="AH779" s="137"/>
      <c r="AI779" s="168"/>
      <c r="AJ779" s="175"/>
      <c r="AK779" s="175"/>
      <c r="AL779" s="175"/>
      <c r="AM779" s="175"/>
      <c r="AN779" s="175"/>
      <c r="AO779" s="175"/>
      <c r="AP779" s="175"/>
    </row>
    <row r="780" spans="1:42" ht="15">
      <c r="A780" s="11" t="str">
        <f>IF(F780="","",F780&amp;"_"&amp;COUNTIF($F$9:F780,F780))</f>
        <v/>
      </c>
      <c r="B780" s="135" t="str">
        <f>IF(STUDATA!B1390="","",STUDATA!B1390)</f>
        <v/>
      </c>
      <c r="C780" s="136" t="str">
        <f>IF(STUDATA!E1390="","",STUDATA!E1390)</f>
        <v/>
      </c>
      <c r="D780" s="136" t="str">
        <f>IF(STUDATA!F1390="","",STUDATA!F1390)</f>
        <v/>
      </c>
      <c r="E780" s="136" t="str">
        <f>IF(STUDATA!G1390="","",STUDATA!G1390)</f>
        <v/>
      </c>
      <c r="F780" s="136" t="str">
        <f>IF(STUDATA!C1390="","",STUDATA!C1390)</f>
        <v/>
      </c>
      <c r="G780" s="137"/>
      <c r="H780" s="137"/>
      <c r="I780" s="137"/>
      <c r="J780" s="137"/>
      <c r="K780" s="137"/>
      <c r="L780" s="137"/>
      <c r="M780" s="137"/>
      <c r="N780" s="137"/>
      <c r="O780" s="137"/>
      <c r="P780" s="137"/>
      <c r="Q780" s="137"/>
      <c r="R780" s="137"/>
      <c r="S780" s="137"/>
      <c r="T780" s="61"/>
      <c r="U780" s="62"/>
      <c r="V780" s="63"/>
      <c r="W780" s="63"/>
      <c r="X780" s="63"/>
      <c r="Y780" s="63"/>
      <c r="Z780" s="63"/>
      <c r="AA780" s="63"/>
      <c r="AB780" s="63"/>
      <c r="AC780" s="63"/>
      <c r="AD780" s="137"/>
      <c r="AE780" s="137"/>
      <c r="AF780" s="137"/>
      <c r="AG780" s="137"/>
      <c r="AH780" s="137"/>
      <c r="AI780" s="168"/>
      <c r="AJ780" s="175"/>
      <c r="AK780" s="175"/>
      <c r="AL780" s="175"/>
      <c r="AM780" s="175"/>
      <c r="AN780" s="175"/>
      <c r="AO780" s="175"/>
      <c r="AP780" s="175"/>
    </row>
    <row r="781" spans="1:42" ht="15">
      <c r="A781" s="11" t="str">
        <f>IF(F781="","",F781&amp;"_"&amp;COUNTIF($F$9:F781,F781))</f>
        <v/>
      </c>
      <c r="B781" s="135" t="str">
        <f>IF(STUDATA!B1391="","",STUDATA!B1391)</f>
        <v/>
      </c>
      <c r="C781" s="136" t="str">
        <f>IF(STUDATA!E1391="","",STUDATA!E1391)</f>
        <v/>
      </c>
      <c r="D781" s="136" t="str">
        <f>IF(STUDATA!F1391="","",STUDATA!F1391)</f>
        <v/>
      </c>
      <c r="E781" s="136" t="str">
        <f>IF(STUDATA!G1391="","",STUDATA!G1391)</f>
        <v/>
      </c>
      <c r="F781" s="136" t="str">
        <f>IF(STUDATA!C1391="","",STUDATA!C1391)</f>
        <v/>
      </c>
      <c r="G781" s="137"/>
      <c r="H781" s="137"/>
      <c r="I781" s="137"/>
      <c r="J781" s="137"/>
      <c r="K781" s="137"/>
      <c r="L781" s="137"/>
      <c r="M781" s="137"/>
      <c r="N781" s="137"/>
      <c r="O781" s="137"/>
      <c r="P781" s="137"/>
      <c r="Q781" s="137"/>
      <c r="R781" s="137"/>
      <c r="S781" s="137"/>
      <c r="T781" s="61"/>
      <c r="U781" s="62"/>
      <c r="V781" s="63"/>
      <c r="W781" s="63"/>
      <c r="X781" s="63"/>
      <c r="Y781" s="63"/>
      <c r="Z781" s="63"/>
      <c r="AA781" s="63"/>
      <c r="AB781" s="63"/>
      <c r="AC781" s="63"/>
      <c r="AD781" s="137"/>
      <c r="AE781" s="137"/>
      <c r="AF781" s="137"/>
      <c r="AG781" s="137"/>
      <c r="AH781" s="137"/>
      <c r="AI781" s="168"/>
      <c r="AJ781" s="175"/>
      <c r="AK781" s="175"/>
      <c r="AL781" s="175"/>
      <c r="AM781" s="175"/>
      <c r="AN781" s="175"/>
      <c r="AO781" s="175"/>
      <c r="AP781" s="175"/>
    </row>
    <row r="782" spans="1:42" ht="15">
      <c r="A782" s="11" t="str">
        <f>IF(F782="","",F782&amp;"_"&amp;COUNTIF($F$9:F782,F782))</f>
        <v/>
      </c>
      <c r="B782" s="135" t="str">
        <f>IF(STUDATA!B1392="","",STUDATA!B1392)</f>
        <v/>
      </c>
      <c r="C782" s="136" t="str">
        <f>IF(STUDATA!E1392="","",STUDATA!E1392)</f>
        <v/>
      </c>
      <c r="D782" s="136" t="str">
        <f>IF(STUDATA!F1392="","",STUDATA!F1392)</f>
        <v/>
      </c>
      <c r="E782" s="136" t="str">
        <f>IF(STUDATA!G1392="","",STUDATA!G1392)</f>
        <v/>
      </c>
      <c r="F782" s="136" t="str">
        <f>IF(STUDATA!C1392="","",STUDATA!C1392)</f>
        <v/>
      </c>
      <c r="G782" s="137"/>
      <c r="H782" s="137"/>
      <c r="I782" s="137"/>
      <c r="J782" s="137"/>
      <c r="K782" s="137"/>
      <c r="L782" s="137"/>
      <c r="M782" s="137"/>
      <c r="N782" s="137"/>
      <c r="O782" s="137"/>
      <c r="P782" s="137"/>
      <c r="Q782" s="137"/>
      <c r="R782" s="137"/>
      <c r="S782" s="137"/>
      <c r="T782" s="61"/>
      <c r="U782" s="62"/>
      <c r="V782" s="63"/>
      <c r="W782" s="63"/>
      <c r="X782" s="63"/>
      <c r="Y782" s="63"/>
      <c r="Z782" s="63"/>
      <c r="AA782" s="63"/>
      <c r="AB782" s="63"/>
      <c r="AC782" s="63"/>
      <c r="AD782" s="137"/>
      <c r="AE782" s="137"/>
      <c r="AF782" s="137"/>
      <c r="AG782" s="137"/>
      <c r="AH782" s="137"/>
      <c r="AI782" s="168"/>
      <c r="AJ782" s="175"/>
      <c r="AK782" s="175"/>
      <c r="AL782" s="175"/>
      <c r="AM782" s="175"/>
      <c r="AN782" s="175"/>
      <c r="AO782" s="175"/>
      <c r="AP782" s="175"/>
    </row>
    <row r="783" spans="1:42" ht="15">
      <c r="A783" s="11" t="str">
        <f>IF(F783="","",F783&amp;"_"&amp;COUNTIF($F$9:F783,F783))</f>
        <v/>
      </c>
      <c r="B783" s="135" t="str">
        <f>IF(STUDATA!B1393="","",STUDATA!B1393)</f>
        <v/>
      </c>
      <c r="C783" s="136" t="str">
        <f>IF(STUDATA!E1393="","",STUDATA!E1393)</f>
        <v/>
      </c>
      <c r="D783" s="136" t="str">
        <f>IF(STUDATA!F1393="","",STUDATA!F1393)</f>
        <v/>
      </c>
      <c r="E783" s="136" t="str">
        <f>IF(STUDATA!G1393="","",STUDATA!G1393)</f>
        <v/>
      </c>
      <c r="F783" s="136" t="str">
        <f>IF(STUDATA!C1393="","",STUDATA!C1393)</f>
        <v/>
      </c>
      <c r="G783" s="137"/>
      <c r="H783" s="137"/>
      <c r="I783" s="137"/>
      <c r="J783" s="137"/>
      <c r="K783" s="137"/>
      <c r="L783" s="137"/>
      <c r="M783" s="137"/>
      <c r="N783" s="137"/>
      <c r="O783" s="137"/>
      <c r="P783" s="137"/>
      <c r="Q783" s="137"/>
      <c r="R783" s="137"/>
      <c r="S783" s="137"/>
      <c r="T783" s="61"/>
      <c r="U783" s="62"/>
      <c r="V783" s="63"/>
      <c r="W783" s="63"/>
      <c r="X783" s="63"/>
      <c r="Y783" s="63"/>
      <c r="Z783" s="63"/>
      <c r="AA783" s="63"/>
      <c r="AB783" s="63"/>
      <c r="AC783" s="63"/>
      <c r="AD783" s="137"/>
      <c r="AE783" s="137"/>
      <c r="AF783" s="137"/>
      <c r="AG783" s="137"/>
      <c r="AH783" s="137"/>
      <c r="AI783" s="168"/>
      <c r="AJ783" s="175"/>
      <c r="AK783" s="175"/>
      <c r="AL783" s="175"/>
      <c r="AM783" s="175"/>
      <c r="AN783" s="175"/>
      <c r="AO783" s="175"/>
      <c r="AP783" s="175"/>
    </row>
    <row r="784" spans="1:42" ht="15">
      <c r="A784" s="11" t="str">
        <f>IF(F784="","",F784&amp;"_"&amp;COUNTIF($F$9:F784,F784))</f>
        <v/>
      </c>
      <c r="B784" s="135" t="str">
        <f>IF(STUDATA!B1394="","",STUDATA!B1394)</f>
        <v/>
      </c>
      <c r="C784" s="136" t="str">
        <f>IF(STUDATA!E1394="","",STUDATA!E1394)</f>
        <v/>
      </c>
      <c r="D784" s="136" t="str">
        <f>IF(STUDATA!F1394="","",STUDATA!F1394)</f>
        <v/>
      </c>
      <c r="E784" s="136" t="str">
        <f>IF(STUDATA!G1394="","",STUDATA!G1394)</f>
        <v/>
      </c>
      <c r="F784" s="136" t="str">
        <f>IF(STUDATA!C1394="","",STUDATA!C1394)</f>
        <v/>
      </c>
      <c r="G784" s="137"/>
      <c r="H784" s="137"/>
      <c r="I784" s="137"/>
      <c r="J784" s="137"/>
      <c r="K784" s="137"/>
      <c r="L784" s="137"/>
      <c r="M784" s="137"/>
      <c r="N784" s="137"/>
      <c r="O784" s="137"/>
      <c r="P784" s="137"/>
      <c r="Q784" s="137"/>
      <c r="R784" s="137"/>
      <c r="S784" s="137"/>
      <c r="T784" s="61"/>
      <c r="U784" s="62"/>
      <c r="V784" s="63"/>
      <c r="W784" s="63"/>
      <c r="X784" s="63"/>
      <c r="Y784" s="63"/>
      <c r="Z784" s="63"/>
      <c r="AA784" s="63"/>
      <c r="AB784" s="63"/>
      <c r="AC784" s="63"/>
      <c r="AD784" s="137"/>
      <c r="AE784" s="137"/>
      <c r="AF784" s="137"/>
      <c r="AG784" s="137"/>
      <c r="AH784" s="137"/>
      <c r="AI784" s="168"/>
      <c r="AJ784" s="175"/>
      <c r="AK784" s="175"/>
      <c r="AL784" s="175"/>
      <c r="AM784" s="175"/>
      <c r="AN784" s="175"/>
      <c r="AO784" s="175"/>
      <c r="AP784" s="175"/>
    </row>
    <row r="785" spans="1:42" ht="15">
      <c r="A785" s="11" t="str">
        <f>IF(F785="","",F785&amp;"_"&amp;COUNTIF($F$9:F785,F785))</f>
        <v/>
      </c>
      <c r="B785" s="135" t="str">
        <f>IF(STUDATA!B1395="","",STUDATA!B1395)</f>
        <v/>
      </c>
      <c r="C785" s="136" t="str">
        <f>IF(STUDATA!E1395="","",STUDATA!E1395)</f>
        <v/>
      </c>
      <c r="D785" s="136" t="str">
        <f>IF(STUDATA!F1395="","",STUDATA!F1395)</f>
        <v/>
      </c>
      <c r="E785" s="136" t="str">
        <f>IF(STUDATA!G1395="","",STUDATA!G1395)</f>
        <v/>
      </c>
      <c r="F785" s="136" t="str">
        <f>IF(STUDATA!C1395="","",STUDATA!C1395)</f>
        <v/>
      </c>
      <c r="G785" s="137"/>
      <c r="H785" s="137"/>
      <c r="I785" s="137"/>
      <c r="J785" s="137"/>
      <c r="K785" s="137"/>
      <c r="L785" s="137"/>
      <c r="M785" s="137"/>
      <c r="N785" s="137"/>
      <c r="O785" s="137"/>
      <c r="P785" s="137"/>
      <c r="Q785" s="137"/>
      <c r="R785" s="137"/>
      <c r="S785" s="137"/>
      <c r="T785" s="61"/>
      <c r="U785" s="62"/>
      <c r="V785" s="63"/>
      <c r="W785" s="63"/>
      <c r="X785" s="63"/>
      <c r="Y785" s="63"/>
      <c r="Z785" s="63"/>
      <c r="AA785" s="63"/>
      <c r="AB785" s="63"/>
      <c r="AC785" s="63"/>
      <c r="AD785" s="137"/>
      <c r="AE785" s="137"/>
      <c r="AF785" s="137"/>
      <c r="AG785" s="137"/>
      <c r="AH785" s="137"/>
      <c r="AI785" s="168"/>
      <c r="AJ785" s="175"/>
      <c r="AK785" s="175"/>
      <c r="AL785" s="175"/>
      <c r="AM785" s="175"/>
      <c r="AN785" s="175"/>
      <c r="AO785" s="175"/>
      <c r="AP785" s="175"/>
    </row>
    <row r="786" spans="1:42" ht="15">
      <c r="A786" s="11" t="str">
        <f>IF(F786="","",F786&amp;"_"&amp;COUNTIF($F$9:F786,F786))</f>
        <v/>
      </c>
      <c r="B786" s="135" t="str">
        <f>IF(STUDATA!B1396="","",STUDATA!B1396)</f>
        <v/>
      </c>
      <c r="C786" s="136" t="str">
        <f>IF(STUDATA!E1396="","",STUDATA!E1396)</f>
        <v/>
      </c>
      <c r="D786" s="136" t="str">
        <f>IF(STUDATA!F1396="","",STUDATA!F1396)</f>
        <v/>
      </c>
      <c r="E786" s="136" t="str">
        <f>IF(STUDATA!G1396="","",STUDATA!G1396)</f>
        <v/>
      </c>
      <c r="F786" s="136" t="str">
        <f>IF(STUDATA!C1396="","",STUDATA!C1396)</f>
        <v/>
      </c>
      <c r="G786" s="137"/>
      <c r="H786" s="137"/>
      <c r="I786" s="137"/>
      <c r="J786" s="137"/>
      <c r="K786" s="137"/>
      <c r="L786" s="137"/>
      <c r="M786" s="137"/>
      <c r="N786" s="137"/>
      <c r="O786" s="137"/>
      <c r="P786" s="137"/>
      <c r="Q786" s="137"/>
      <c r="R786" s="137"/>
      <c r="S786" s="137"/>
      <c r="T786" s="61"/>
      <c r="U786" s="62"/>
      <c r="V786" s="63"/>
      <c r="W786" s="63"/>
      <c r="X786" s="63"/>
      <c r="Y786" s="63"/>
      <c r="Z786" s="63"/>
      <c r="AA786" s="63"/>
      <c r="AB786" s="63"/>
      <c r="AC786" s="63"/>
      <c r="AD786" s="137"/>
      <c r="AE786" s="137"/>
      <c r="AF786" s="137"/>
      <c r="AG786" s="137"/>
      <c r="AH786" s="137"/>
      <c r="AI786" s="168"/>
      <c r="AJ786" s="175"/>
      <c r="AK786" s="175"/>
      <c r="AL786" s="175"/>
      <c r="AM786" s="175"/>
      <c r="AN786" s="175"/>
      <c r="AO786" s="175"/>
      <c r="AP786" s="175"/>
    </row>
    <row r="787" spans="1:42" ht="15">
      <c r="A787" s="11" t="str">
        <f>IF(F787="","",F787&amp;"_"&amp;COUNTIF($F$9:F787,F787))</f>
        <v/>
      </c>
      <c r="B787" s="135" t="str">
        <f>IF(STUDATA!B1397="","",STUDATA!B1397)</f>
        <v/>
      </c>
      <c r="C787" s="136" t="str">
        <f>IF(STUDATA!E1397="","",STUDATA!E1397)</f>
        <v/>
      </c>
      <c r="D787" s="136" t="str">
        <f>IF(STUDATA!F1397="","",STUDATA!F1397)</f>
        <v/>
      </c>
      <c r="E787" s="136" t="str">
        <f>IF(STUDATA!G1397="","",STUDATA!G1397)</f>
        <v/>
      </c>
      <c r="F787" s="136" t="str">
        <f>IF(STUDATA!C1397="","",STUDATA!C1397)</f>
        <v/>
      </c>
      <c r="G787" s="137"/>
      <c r="H787" s="137"/>
      <c r="I787" s="137"/>
      <c r="J787" s="137"/>
      <c r="K787" s="137"/>
      <c r="L787" s="137"/>
      <c r="M787" s="137"/>
      <c r="N787" s="137"/>
      <c r="O787" s="137"/>
      <c r="P787" s="137"/>
      <c r="Q787" s="137"/>
      <c r="R787" s="137"/>
      <c r="S787" s="137"/>
      <c r="T787" s="61"/>
      <c r="U787" s="62"/>
      <c r="V787" s="63"/>
      <c r="W787" s="63"/>
      <c r="X787" s="63"/>
      <c r="Y787" s="63"/>
      <c r="Z787" s="63"/>
      <c r="AA787" s="63"/>
      <c r="AB787" s="63"/>
      <c r="AC787" s="63"/>
      <c r="AD787" s="137"/>
      <c r="AE787" s="137"/>
      <c r="AF787" s="137"/>
      <c r="AG787" s="137"/>
      <c r="AH787" s="137"/>
      <c r="AI787" s="168"/>
      <c r="AJ787" s="175"/>
      <c r="AK787" s="175"/>
      <c r="AL787" s="175"/>
      <c r="AM787" s="175"/>
      <c r="AN787" s="175"/>
      <c r="AO787" s="175"/>
      <c r="AP787" s="175"/>
    </row>
    <row r="788" spans="1:42" ht="15">
      <c r="A788" s="11" t="str">
        <f>IF(F788="","",F788&amp;"_"&amp;COUNTIF($F$9:F788,F788))</f>
        <v/>
      </c>
      <c r="B788" s="135" t="str">
        <f>IF(STUDATA!B1398="","",STUDATA!B1398)</f>
        <v/>
      </c>
      <c r="C788" s="136" t="str">
        <f>IF(STUDATA!E1398="","",STUDATA!E1398)</f>
        <v/>
      </c>
      <c r="D788" s="136" t="str">
        <f>IF(STUDATA!F1398="","",STUDATA!F1398)</f>
        <v/>
      </c>
      <c r="E788" s="136" t="str">
        <f>IF(STUDATA!G1398="","",STUDATA!G1398)</f>
        <v/>
      </c>
      <c r="F788" s="136" t="str">
        <f>IF(STUDATA!C1398="","",STUDATA!C1398)</f>
        <v/>
      </c>
      <c r="G788" s="137"/>
      <c r="H788" s="137"/>
      <c r="I788" s="137"/>
      <c r="J788" s="137"/>
      <c r="K788" s="137"/>
      <c r="L788" s="137"/>
      <c r="M788" s="137"/>
      <c r="N788" s="137"/>
      <c r="O788" s="137"/>
      <c r="P788" s="137"/>
      <c r="Q788" s="137"/>
      <c r="R788" s="137"/>
      <c r="S788" s="137"/>
      <c r="T788" s="61"/>
      <c r="U788" s="62"/>
      <c r="V788" s="63"/>
      <c r="W788" s="63"/>
      <c r="X788" s="63"/>
      <c r="Y788" s="63"/>
      <c r="Z788" s="63"/>
      <c r="AA788" s="63"/>
      <c r="AB788" s="63"/>
      <c r="AC788" s="63"/>
      <c r="AD788" s="137"/>
      <c r="AE788" s="137"/>
      <c r="AF788" s="137"/>
      <c r="AG788" s="137"/>
      <c r="AH788" s="137"/>
      <c r="AI788" s="168"/>
      <c r="AJ788" s="175"/>
      <c r="AK788" s="175"/>
      <c r="AL788" s="175"/>
      <c r="AM788" s="175"/>
      <c r="AN788" s="175"/>
      <c r="AO788" s="175"/>
      <c r="AP788" s="175"/>
    </row>
    <row r="789" spans="1:42" ht="15">
      <c r="A789" s="11" t="str">
        <f>IF(F789="","",F789&amp;"_"&amp;COUNTIF($F$9:F789,F789))</f>
        <v/>
      </c>
      <c r="B789" s="135" t="str">
        <f>IF(STUDATA!B1399="","",STUDATA!B1399)</f>
        <v/>
      </c>
      <c r="C789" s="136" t="str">
        <f>IF(STUDATA!E1399="","",STUDATA!E1399)</f>
        <v/>
      </c>
      <c r="D789" s="136" t="str">
        <f>IF(STUDATA!F1399="","",STUDATA!F1399)</f>
        <v/>
      </c>
      <c r="E789" s="136" t="str">
        <f>IF(STUDATA!G1399="","",STUDATA!G1399)</f>
        <v/>
      </c>
      <c r="F789" s="136" t="str">
        <f>IF(STUDATA!C1399="","",STUDATA!C1399)</f>
        <v/>
      </c>
      <c r="G789" s="137"/>
      <c r="H789" s="137"/>
      <c r="I789" s="137"/>
      <c r="J789" s="137"/>
      <c r="K789" s="137"/>
      <c r="L789" s="137"/>
      <c r="M789" s="137"/>
      <c r="N789" s="137"/>
      <c r="O789" s="137"/>
      <c r="P789" s="137"/>
      <c r="Q789" s="137"/>
      <c r="R789" s="137"/>
      <c r="S789" s="137"/>
      <c r="T789" s="61"/>
      <c r="U789" s="62"/>
      <c r="V789" s="63"/>
      <c r="W789" s="63"/>
      <c r="X789" s="63"/>
      <c r="Y789" s="63"/>
      <c r="Z789" s="63"/>
      <c r="AA789" s="63"/>
      <c r="AB789" s="63"/>
      <c r="AC789" s="63"/>
      <c r="AD789" s="137"/>
      <c r="AE789" s="137"/>
      <c r="AF789" s="137"/>
      <c r="AG789" s="137"/>
      <c r="AH789" s="137"/>
      <c r="AI789" s="168"/>
      <c r="AJ789" s="175"/>
      <c r="AK789" s="175"/>
      <c r="AL789" s="175"/>
      <c r="AM789" s="175"/>
      <c r="AN789" s="175"/>
      <c r="AO789" s="175"/>
      <c r="AP789" s="175"/>
    </row>
    <row r="790" spans="1:42" ht="15">
      <c r="A790" s="11" t="str">
        <f>IF(F790="","",F790&amp;"_"&amp;COUNTIF($F$9:F790,F790))</f>
        <v/>
      </c>
      <c r="B790" s="135" t="str">
        <f>IF(STUDATA!B1400="","",STUDATA!B1400)</f>
        <v/>
      </c>
      <c r="C790" s="136" t="str">
        <f>IF(STUDATA!E1400="","",STUDATA!E1400)</f>
        <v/>
      </c>
      <c r="D790" s="136" t="str">
        <f>IF(STUDATA!F1400="","",STUDATA!F1400)</f>
        <v/>
      </c>
      <c r="E790" s="136" t="str">
        <f>IF(STUDATA!G1400="","",STUDATA!G1400)</f>
        <v/>
      </c>
      <c r="F790" s="136" t="str">
        <f>IF(STUDATA!C1400="","",STUDATA!C1400)</f>
        <v/>
      </c>
      <c r="G790" s="137"/>
      <c r="H790" s="137"/>
      <c r="I790" s="137"/>
      <c r="J790" s="137"/>
      <c r="K790" s="137"/>
      <c r="L790" s="137"/>
      <c r="M790" s="137"/>
      <c r="N790" s="137"/>
      <c r="O790" s="137"/>
      <c r="P790" s="137"/>
      <c r="Q790" s="137"/>
      <c r="R790" s="137"/>
      <c r="S790" s="137"/>
      <c r="T790" s="61"/>
      <c r="U790" s="62"/>
      <c r="V790" s="63"/>
      <c r="W790" s="63"/>
      <c r="X790" s="63"/>
      <c r="Y790" s="63"/>
      <c r="Z790" s="63"/>
      <c r="AA790" s="63"/>
      <c r="AB790" s="63"/>
      <c r="AC790" s="63"/>
      <c r="AD790" s="137"/>
      <c r="AE790" s="137"/>
      <c r="AF790" s="137"/>
      <c r="AG790" s="137"/>
      <c r="AH790" s="137"/>
      <c r="AI790" s="168"/>
      <c r="AJ790" s="175"/>
      <c r="AK790" s="175"/>
      <c r="AL790" s="175"/>
      <c r="AM790" s="175"/>
      <c r="AN790" s="175"/>
      <c r="AO790" s="175"/>
      <c r="AP790" s="175"/>
    </row>
    <row r="791" spans="1:42" ht="15">
      <c r="A791" s="11" t="str">
        <f>IF(F791="","",F791&amp;"_"&amp;COUNTIF($F$9:F791,F791))</f>
        <v/>
      </c>
      <c r="B791" s="135" t="str">
        <f>IF(STUDATA!B1401="","",STUDATA!B1401)</f>
        <v/>
      </c>
      <c r="C791" s="136" t="str">
        <f>IF(STUDATA!E1401="","",STUDATA!E1401)</f>
        <v/>
      </c>
      <c r="D791" s="136" t="str">
        <f>IF(STUDATA!F1401="","",STUDATA!F1401)</f>
        <v/>
      </c>
      <c r="E791" s="136" t="str">
        <f>IF(STUDATA!G1401="","",STUDATA!G1401)</f>
        <v/>
      </c>
      <c r="F791" s="136" t="str">
        <f>IF(STUDATA!C1401="","",STUDATA!C1401)</f>
        <v/>
      </c>
      <c r="G791" s="137"/>
      <c r="H791" s="137"/>
      <c r="I791" s="137"/>
      <c r="J791" s="137"/>
      <c r="K791" s="137"/>
      <c r="L791" s="137"/>
      <c r="M791" s="137"/>
      <c r="N791" s="137"/>
      <c r="O791" s="137"/>
      <c r="P791" s="137"/>
      <c r="Q791" s="137"/>
      <c r="R791" s="137"/>
      <c r="S791" s="137"/>
      <c r="T791" s="61"/>
      <c r="U791" s="62"/>
      <c r="V791" s="63"/>
      <c r="W791" s="63"/>
      <c r="X791" s="63"/>
      <c r="Y791" s="63"/>
      <c r="Z791" s="63"/>
      <c r="AA791" s="63"/>
      <c r="AB791" s="63"/>
      <c r="AC791" s="63"/>
      <c r="AD791" s="137"/>
      <c r="AE791" s="137"/>
      <c r="AF791" s="137"/>
      <c r="AG791" s="137"/>
      <c r="AH791" s="137"/>
      <c r="AI791" s="168"/>
      <c r="AJ791" s="175"/>
      <c r="AK791" s="175"/>
      <c r="AL791" s="175"/>
      <c r="AM791" s="175"/>
      <c r="AN791" s="175"/>
      <c r="AO791" s="175"/>
      <c r="AP791" s="175"/>
    </row>
    <row r="792" spans="1:42" ht="15">
      <c r="A792" s="11" t="str">
        <f>IF(F792="","",F792&amp;"_"&amp;COUNTIF($F$9:F792,F792))</f>
        <v/>
      </c>
      <c r="B792" s="135" t="str">
        <f>IF(STUDATA!B1402="","",STUDATA!B1402)</f>
        <v/>
      </c>
      <c r="C792" s="136" t="str">
        <f>IF(STUDATA!E1402="","",STUDATA!E1402)</f>
        <v/>
      </c>
      <c r="D792" s="136" t="str">
        <f>IF(STUDATA!F1402="","",STUDATA!F1402)</f>
        <v/>
      </c>
      <c r="E792" s="136" t="str">
        <f>IF(STUDATA!G1402="","",STUDATA!G1402)</f>
        <v/>
      </c>
      <c r="F792" s="136" t="str">
        <f>IF(STUDATA!C1402="","",STUDATA!C1402)</f>
        <v/>
      </c>
      <c r="G792" s="137"/>
      <c r="H792" s="137"/>
      <c r="I792" s="137"/>
      <c r="J792" s="137"/>
      <c r="K792" s="137"/>
      <c r="L792" s="137"/>
      <c r="M792" s="137"/>
      <c r="N792" s="137"/>
      <c r="O792" s="137"/>
      <c r="P792" s="137"/>
      <c r="Q792" s="137"/>
      <c r="R792" s="137"/>
      <c r="S792" s="137"/>
      <c r="T792" s="61"/>
      <c r="U792" s="62"/>
      <c r="V792" s="63"/>
      <c r="W792" s="63"/>
      <c r="X792" s="63"/>
      <c r="Y792" s="63"/>
      <c r="Z792" s="63"/>
      <c r="AA792" s="63"/>
      <c r="AB792" s="63"/>
      <c r="AC792" s="63"/>
      <c r="AD792" s="137"/>
      <c r="AE792" s="137"/>
      <c r="AF792" s="137"/>
      <c r="AG792" s="137"/>
      <c r="AH792" s="137"/>
      <c r="AI792" s="168"/>
      <c r="AJ792" s="175"/>
      <c r="AK792" s="175"/>
      <c r="AL792" s="175"/>
      <c r="AM792" s="175"/>
      <c r="AN792" s="175"/>
      <c r="AO792" s="175"/>
      <c r="AP792" s="175"/>
    </row>
    <row r="793" spans="1:42" ht="15">
      <c r="A793" s="11" t="str">
        <f>IF(F793="","",F793&amp;"_"&amp;COUNTIF($F$9:F793,F793))</f>
        <v/>
      </c>
      <c r="B793" s="135" t="str">
        <f>IF(STUDATA!B1403="","",STUDATA!B1403)</f>
        <v/>
      </c>
      <c r="C793" s="136" t="str">
        <f>IF(STUDATA!E1403="","",STUDATA!E1403)</f>
        <v/>
      </c>
      <c r="D793" s="136" t="str">
        <f>IF(STUDATA!F1403="","",STUDATA!F1403)</f>
        <v/>
      </c>
      <c r="E793" s="136" t="str">
        <f>IF(STUDATA!G1403="","",STUDATA!G1403)</f>
        <v/>
      </c>
      <c r="F793" s="136" t="str">
        <f>IF(STUDATA!C1403="","",STUDATA!C1403)</f>
        <v/>
      </c>
      <c r="G793" s="137"/>
      <c r="H793" s="137"/>
      <c r="I793" s="137"/>
      <c r="J793" s="137"/>
      <c r="K793" s="137"/>
      <c r="L793" s="137"/>
      <c r="M793" s="137"/>
      <c r="N793" s="137"/>
      <c r="O793" s="137"/>
      <c r="P793" s="137"/>
      <c r="Q793" s="137"/>
      <c r="R793" s="137"/>
      <c r="S793" s="137"/>
      <c r="T793" s="61"/>
      <c r="U793" s="62"/>
      <c r="V793" s="63"/>
      <c r="W793" s="63"/>
      <c r="X793" s="63"/>
      <c r="Y793" s="63"/>
      <c r="Z793" s="63"/>
      <c r="AA793" s="63"/>
      <c r="AB793" s="63"/>
      <c r="AC793" s="63"/>
      <c r="AD793" s="137"/>
      <c r="AE793" s="137"/>
      <c r="AF793" s="137"/>
      <c r="AG793" s="137"/>
      <c r="AH793" s="137"/>
      <c r="AI793" s="168"/>
      <c r="AJ793" s="175"/>
      <c r="AK793" s="175"/>
      <c r="AL793" s="175"/>
      <c r="AM793" s="175"/>
      <c r="AN793" s="175"/>
      <c r="AO793" s="175"/>
      <c r="AP793" s="175"/>
    </row>
    <row r="794" spans="1:42" ht="15">
      <c r="A794" s="11" t="str">
        <f>IF(F794="","",F794&amp;"_"&amp;COUNTIF($F$9:F794,F794))</f>
        <v/>
      </c>
      <c r="B794" s="135" t="str">
        <f>IF(STUDATA!B1404="","",STUDATA!B1404)</f>
        <v/>
      </c>
      <c r="C794" s="136" t="str">
        <f>IF(STUDATA!E1404="","",STUDATA!E1404)</f>
        <v/>
      </c>
      <c r="D794" s="136" t="str">
        <f>IF(STUDATA!F1404="","",STUDATA!F1404)</f>
        <v/>
      </c>
      <c r="E794" s="136" t="str">
        <f>IF(STUDATA!G1404="","",STUDATA!G1404)</f>
        <v/>
      </c>
      <c r="F794" s="136" t="str">
        <f>IF(STUDATA!C1404="","",STUDATA!C1404)</f>
        <v/>
      </c>
      <c r="G794" s="137"/>
      <c r="H794" s="137"/>
      <c r="I794" s="137"/>
      <c r="J794" s="137"/>
      <c r="K794" s="137"/>
      <c r="L794" s="137"/>
      <c r="M794" s="137"/>
      <c r="N794" s="137"/>
      <c r="O794" s="137"/>
      <c r="P794" s="137"/>
      <c r="Q794" s="137"/>
      <c r="R794" s="137"/>
      <c r="S794" s="137"/>
      <c r="T794" s="61"/>
      <c r="U794" s="62"/>
      <c r="V794" s="63"/>
      <c r="W794" s="63"/>
      <c r="X794" s="63"/>
      <c r="Y794" s="63"/>
      <c r="Z794" s="63"/>
      <c r="AA794" s="63"/>
      <c r="AB794" s="63"/>
      <c r="AC794" s="63"/>
      <c r="AD794" s="137"/>
      <c r="AE794" s="137"/>
      <c r="AF794" s="137"/>
      <c r="AG794" s="137"/>
      <c r="AH794" s="137"/>
      <c r="AI794" s="168"/>
      <c r="AJ794" s="175"/>
      <c r="AK794" s="175"/>
      <c r="AL794" s="175"/>
      <c r="AM794" s="175"/>
      <c r="AN794" s="175"/>
      <c r="AO794" s="175"/>
      <c r="AP794" s="175"/>
    </row>
    <row r="795" spans="1:42" ht="15">
      <c r="A795" s="11" t="str">
        <f>IF(F795="","",F795&amp;"_"&amp;COUNTIF($F$9:F795,F795))</f>
        <v/>
      </c>
      <c r="B795" s="135" t="str">
        <f>IF(STUDATA!B1405="","",STUDATA!B1405)</f>
        <v/>
      </c>
      <c r="C795" s="136" t="str">
        <f>IF(STUDATA!E1405="","",STUDATA!E1405)</f>
        <v/>
      </c>
      <c r="D795" s="136" t="str">
        <f>IF(STUDATA!F1405="","",STUDATA!F1405)</f>
        <v/>
      </c>
      <c r="E795" s="136" t="str">
        <f>IF(STUDATA!G1405="","",STUDATA!G1405)</f>
        <v/>
      </c>
      <c r="F795" s="136" t="str">
        <f>IF(STUDATA!C1405="","",STUDATA!C1405)</f>
        <v/>
      </c>
      <c r="G795" s="137"/>
      <c r="H795" s="137"/>
      <c r="I795" s="137"/>
      <c r="J795" s="137"/>
      <c r="K795" s="137"/>
      <c r="L795" s="137"/>
      <c r="M795" s="137"/>
      <c r="N795" s="137"/>
      <c r="O795" s="137"/>
      <c r="P795" s="137"/>
      <c r="Q795" s="137"/>
      <c r="R795" s="137"/>
      <c r="S795" s="137"/>
      <c r="T795" s="61"/>
      <c r="U795" s="62"/>
      <c r="V795" s="63"/>
      <c r="W795" s="63"/>
      <c r="X795" s="63"/>
      <c r="Y795" s="63"/>
      <c r="Z795" s="63"/>
      <c r="AA795" s="63"/>
      <c r="AB795" s="63"/>
      <c r="AC795" s="63"/>
      <c r="AD795" s="137"/>
      <c r="AE795" s="137"/>
      <c r="AF795" s="137"/>
      <c r="AG795" s="137"/>
      <c r="AH795" s="137"/>
      <c r="AI795" s="168"/>
      <c r="AJ795" s="175"/>
      <c r="AK795" s="175"/>
      <c r="AL795" s="175"/>
      <c r="AM795" s="175"/>
      <c r="AN795" s="175"/>
      <c r="AO795" s="175"/>
      <c r="AP795" s="175"/>
    </row>
    <row r="796" spans="1:42" ht="15">
      <c r="A796" s="11" t="str">
        <f>IF(F796="","",F796&amp;"_"&amp;COUNTIF($F$9:F796,F796))</f>
        <v/>
      </c>
      <c r="B796" s="135" t="str">
        <f>IF(STUDATA!B1406="","",STUDATA!B1406)</f>
        <v/>
      </c>
      <c r="C796" s="136" t="str">
        <f>IF(STUDATA!E1406="","",STUDATA!E1406)</f>
        <v/>
      </c>
      <c r="D796" s="136" t="str">
        <f>IF(STUDATA!F1406="","",STUDATA!F1406)</f>
        <v/>
      </c>
      <c r="E796" s="136" t="str">
        <f>IF(STUDATA!G1406="","",STUDATA!G1406)</f>
        <v/>
      </c>
      <c r="F796" s="136" t="str">
        <f>IF(STUDATA!C1406="","",STUDATA!C1406)</f>
        <v/>
      </c>
      <c r="G796" s="137"/>
      <c r="H796" s="137"/>
      <c r="I796" s="137"/>
      <c r="J796" s="137"/>
      <c r="K796" s="137"/>
      <c r="L796" s="137"/>
      <c r="M796" s="137"/>
      <c r="N796" s="137"/>
      <c r="O796" s="137"/>
      <c r="P796" s="137"/>
      <c r="Q796" s="137"/>
      <c r="R796" s="137"/>
      <c r="S796" s="137"/>
      <c r="T796" s="61"/>
      <c r="U796" s="62"/>
      <c r="V796" s="63"/>
      <c r="W796" s="63"/>
      <c r="X796" s="63"/>
      <c r="Y796" s="63"/>
      <c r="Z796" s="63"/>
      <c r="AA796" s="63"/>
      <c r="AB796" s="63"/>
      <c r="AC796" s="63"/>
      <c r="AD796" s="137"/>
      <c r="AE796" s="137"/>
      <c r="AF796" s="137"/>
      <c r="AG796" s="137"/>
      <c r="AH796" s="137"/>
      <c r="AI796" s="168"/>
      <c r="AJ796" s="175"/>
      <c r="AK796" s="175"/>
      <c r="AL796" s="175"/>
      <c r="AM796" s="175"/>
      <c r="AN796" s="175"/>
      <c r="AO796" s="175"/>
      <c r="AP796" s="175"/>
    </row>
    <row r="797" spans="1:42" ht="15">
      <c r="A797" s="11" t="str">
        <f>IF(F797="","",F797&amp;"_"&amp;COUNTIF($F$9:F797,F797))</f>
        <v/>
      </c>
      <c r="B797" s="135" t="str">
        <f>IF(STUDATA!B1407="","",STUDATA!B1407)</f>
        <v/>
      </c>
      <c r="C797" s="136" t="str">
        <f>IF(STUDATA!E1407="","",STUDATA!E1407)</f>
        <v/>
      </c>
      <c r="D797" s="136" t="str">
        <f>IF(STUDATA!F1407="","",STUDATA!F1407)</f>
        <v/>
      </c>
      <c r="E797" s="136" t="str">
        <f>IF(STUDATA!G1407="","",STUDATA!G1407)</f>
        <v/>
      </c>
      <c r="F797" s="136" t="str">
        <f>IF(STUDATA!C1407="","",STUDATA!C1407)</f>
        <v/>
      </c>
      <c r="G797" s="137"/>
      <c r="H797" s="137"/>
      <c r="I797" s="137"/>
      <c r="J797" s="137"/>
      <c r="K797" s="137"/>
      <c r="L797" s="137"/>
      <c r="M797" s="137"/>
      <c r="N797" s="137"/>
      <c r="O797" s="137"/>
      <c r="P797" s="137"/>
      <c r="Q797" s="137"/>
      <c r="R797" s="137"/>
      <c r="S797" s="137"/>
      <c r="T797" s="61"/>
      <c r="U797" s="62"/>
      <c r="V797" s="63"/>
      <c r="W797" s="63"/>
      <c r="X797" s="63"/>
      <c r="Y797" s="63"/>
      <c r="Z797" s="63"/>
      <c r="AA797" s="63"/>
      <c r="AB797" s="63"/>
      <c r="AC797" s="63"/>
      <c r="AD797" s="137"/>
      <c r="AE797" s="137"/>
      <c r="AF797" s="137"/>
      <c r="AG797" s="137"/>
      <c r="AH797" s="137"/>
      <c r="AI797" s="168"/>
      <c r="AJ797" s="175"/>
      <c r="AK797" s="175"/>
      <c r="AL797" s="175"/>
      <c r="AM797" s="175"/>
      <c r="AN797" s="175"/>
      <c r="AO797" s="175"/>
      <c r="AP797" s="175"/>
    </row>
    <row r="798" spans="1:42" ht="15">
      <c r="A798" s="11" t="str">
        <f>IF(F798="","",F798&amp;"_"&amp;COUNTIF($F$9:F798,F798))</f>
        <v/>
      </c>
      <c r="B798" s="135" t="str">
        <f>IF(STUDATA!B1408="","",STUDATA!B1408)</f>
        <v/>
      </c>
      <c r="C798" s="136" t="str">
        <f>IF(STUDATA!E1408="","",STUDATA!E1408)</f>
        <v/>
      </c>
      <c r="D798" s="136" t="str">
        <f>IF(STUDATA!F1408="","",STUDATA!F1408)</f>
        <v/>
      </c>
      <c r="E798" s="136" t="str">
        <f>IF(STUDATA!G1408="","",STUDATA!G1408)</f>
        <v/>
      </c>
      <c r="F798" s="136" t="str">
        <f>IF(STUDATA!C1408="","",STUDATA!C1408)</f>
        <v/>
      </c>
      <c r="G798" s="137"/>
      <c r="H798" s="137"/>
      <c r="I798" s="137"/>
      <c r="J798" s="137"/>
      <c r="K798" s="137"/>
      <c r="L798" s="137"/>
      <c r="M798" s="137"/>
      <c r="N798" s="137"/>
      <c r="O798" s="137"/>
      <c r="P798" s="137"/>
      <c r="Q798" s="137"/>
      <c r="R798" s="137"/>
      <c r="S798" s="137"/>
      <c r="T798" s="61"/>
      <c r="U798" s="62"/>
      <c r="V798" s="63"/>
      <c r="W798" s="63"/>
      <c r="X798" s="63"/>
      <c r="Y798" s="63"/>
      <c r="Z798" s="63"/>
      <c r="AA798" s="63"/>
      <c r="AB798" s="63"/>
      <c r="AC798" s="63"/>
      <c r="AD798" s="137"/>
      <c r="AE798" s="137"/>
      <c r="AF798" s="137"/>
      <c r="AG798" s="137"/>
      <c r="AH798" s="137"/>
      <c r="AI798" s="168"/>
      <c r="AJ798" s="175"/>
      <c r="AK798" s="175"/>
      <c r="AL798" s="175"/>
      <c r="AM798" s="175"/>
      <c r="AN798" s="175"/>
      <c r="AO798" s="175"/>
      <c r="AP798" s="175"/>
    </row>
    <row r="799" spans="1:42" ht="15">
      <c r="A799" s="11" t="str">
        <f>IF(F799="","",F799&amp;"_"&amp;COUNTIF($F$9:F799,F799))</f>
        <v/>
      </c>
      <c r="B799" s="135" t="str">
        <f>IF(STUDATA!B1409="","",STUDATA!B1409)</f>
        <v/>
      </c>
      <c r="C799" s="136" t="str">
        <f>IF(STUDATA!E1409="","",STUDATA!E1409)</f>
        <v/>
      </c>
      <c r="D799" s="136" t="str">
        <f>IF(STUDATA!F1409="","",STUDATA!F1409)</f>
        <v/>
      </c>
      <c r="E799" s="136" t="str">
        <f>IF(STUDATA!G1409="","",STUDATA!G1409)</f>
        <v/>
      </c>
      <c r="F799" s="136" t="str">
        <f>IF(STUDATA!C1409="","",STUDATA!C1409)</f>
        <v/>
      </c>
      <c r="G799" s="137"/>
      <c r="H799" s="137"/>
      <c r="I799" s="137"/>
      <c r="J799" s="137"/>
      <c r="K799" s="137"/>
      <c r="L799" s="137"/>
      <c r="M799" s="137"/>
      <c r="N799" s="137"/>
      <c r="O799" s="137"/>
      <c r="P799" s="137"/>
      <c r="Q799" s="137"/>
      <c r="R799" s="137"/>
      <c r="S799" s="137"/>
      <c r="T799" s="61"/>
      <c r="U799" s="62"/>
      <c r="V799" s="63"/>
      <c r="W799" s="63"/>
      <c r="X799" s="63"/>
      <c r="Y799" s="63"/>
      <c r="Z799" s="63"/>
      <c r="AA799" s="63"/>
      <c r="AB799" s="63"/>
      <c r="AC799" s="63"/>
      <c r="AD799" s="137"/>
      <c r="AE799" s="137"/>
      <c r="AF799" s="137"/>
      <c r="AG799" s="137"/>
      <c r="AH799" s="137"/>
      <c r="AI799" s="168"/>
      <c r="AJ799" s="175"/>
      <c r="AK799" s="175"/>
      <c r="AL799" s="175"/>
      <c r="AM799" s="175"/>
      <c r="AN799" s="175"/>
      <c r="AO799" s="175"/>
      <c r="AP799" s="175"/>
    </row>
    <row r="800" spans="1:42" ht="15">
      <c r="A800" s="11" t="str">
        <f>IF(F800="","",F800&amp;"_"&amp;COUNTIF($F$9:F800,F800))</f>
        <v/>
      </c>
      <c r="B800" s="135" t="str">
        <f>IF(STUDATA!B1410="","",STUDATA!B1410)</f>
        <v/>
      </c>
      <c r="C800" s="136" t="str">
        <f>IF(STUDATA!E1410="","",STUDATA!E1410)</f>
        <v/>
      </c>
      <c r="D800" s="136" t="str">
        <f>IF(STUDATA!F1410="","",STUDATA!F1410)</f>
        <v/>
      </c>
      <c r="E800" s="136" t="str">
        <f>IF(STUDATA!G1410="","",STUDATA!G1410)</f>
        <v/>
      </c>
      <c r="F800" s="136" t="str">
        <f>IF(STUDATA!C1410="","",STUDATA!C1410)</f>
        <v/>
      </c>
      <c r="G800" s="137"/>
      <c r="H800" s="137"/>
      <c r="I800" s="137"/>
      <c r="J800" s="137"/>
      <c r="K800" s="137"/>
      <c r="L800" s="137"/>
      <c r="M800" s="137"/>
      <c r="N800" s="137"/>
      <c r="O800" s="137"/>
      <c r="P800" s="137"/>
      <c r="Q800" s="137"/>
      <c r="R800" s="137"/>
      <c r="S800" s="137"/>
      <c r="T800" s="61"/>
      <c r="U800" s="62"/>
      <c r="V800" s="63"/>
      <c r="W800" s="63"/>
      <c r="X800" s="63"/>
      <c r="Y800" s="63"/>
      <c r="Z800" s="63"/>
      <c r="AA800" s="63"/>
      <c r="AB800" s="63"/>
      <c r="AC800" s="63"/>
      <c r="AD800" s="137"/>
      <c r="AE800" s="137"/>
      <c r="AF800" s="137"/>
      <c r="AG800" s="137"/>
      <c r="AH800" s="137"/>
      <c r="AI800" s="168"/>
      <c r="AJ800" s="175"/>
      <c r="AK800" s="175"/>
      <c r="AL800" s="175"/>
      <c r="AM800" s="175"/>
      <c r="AN800" s="175"/>
      <c r="AO800" s="175"/>
      <c r="AP800" s="175"/>
    </row>
    <row r="801" spans="1:42" ht="15">
      <c r="A801" s="11" t="str">
        <f>IF(F801="","",F801&amp;"_"&amp;COUNTIF($F$9:F801,F801))</f>
        <v/>
      </c>
      <c r="B801" s="135" t="str">
        <f>IF(STUDATA!B1411="","",STUDATA!B1411)</f>
        <v/>
      </c>
      <c r="C801" s="136" t="str">
        <f>IF(STUDATA!E1411="","",STUDATA!E1411)</f>
        <v/>
      </c>
      <c r="D801" s="136" t="str">
        <f>IF(STUDATA!F1411="","",STUDATA!F1411)</f>
        <v/>
      </c>
      <c r="E801" s="136" t="str">
        <f>IF(STUDATA!G1411="","",STUDATA!G1411)</f>
        <v/>
      </c>
      <c r="F801" s="136" t="str">
        <f>IF(STUDATA!C1411="","",STUDATA!C1411)</f>
        <v/>
      </c>
      <c r="G801" s="137"/>
      <c r="H801" s="137"/>
      <c r="I801" s="137"/>
      <c r="J801" s="137"/>
      <c r="K801" s="137"/>
      <c r="L801" s="137"/>
      <c r="M801" s="137"/>
      <c r="N801" s="137"/>
      <c r="O801" s="137"/>
      <c r="P801" s="137"/>
      <c r="Q801" s="137"/>
      <c r="R801" s="137"/>
      <c r="S801" s="137"/>
      <c r="T801" s="61"/>
      <c r="U801" s="62"/>
      <c r="V801" s="63"/>
      <c r="W801" s="63"/>
      <c r="X801" s="63"/>
      <c r="Y801" s="63"/>
      <c r="Z801" s="63"/>
      <c r="AA801" s="63"/>
      <c r="AB801" s="63"/>
      <c r="AC801" s="63"/>
      <c r="AD801" s="137"/>
      <c r="AE801" s="137"/>
      <c r="AF801" s="137"/>
      <c r="AG801" s="137"/>
      <c r="AH801" s="137"/>
      <c r="AI801" s="168"/>
      <c r="AJ801" s="175"/>
      <c r="AK801" s="175"/>
      <c r="AL801" s="175"/>
      <c r="AM801" s="175"/>
      <c r="AN801" s="175"/>
      <c r="AO801" s="175"/>
      <c r="AP801" s="175"/>
    </row>
    <row r="802" spans="1:42" ht="15">
      <c r="A802" s="11" t="str">
        <f>IF(F802="","",F802&amp;"_"&amp;COUNTIF($F$9:F802,F802))</f>
        <v/>
      </c>
      <c r="B802" s="135" t="str">
        <f>IF(STUDATA!B1412="","",STUDATA!B1412)</f>
        <v/>
      </c>
      <c r="C802" s="136" t="str">
        <f>IF(STUDATA!E1412="","",STUDATA!E1412)</f>
        <v/>
      </c>
      <c r="D802" s="136" t="str">
        <f>IF(STUDATA!F1412="","",STUDATA!F1412)</f>
        <v/>
      </c>
      <c r="E802" s="136" t="str">
        <f>IF(STUDATA!G1412="","",STUDATA!G1412)</f>
        <v/>
      </c>
      <c r="F802" s="136" t="str">
        <f>IF(STUDATA!C1412="","",STUDATA!C1412)</f>
        <v/>
      </c>
      <c r="G802" s="137"/>
      <c r="H802" s="137"/>
      <c r="I802" s="137"/>
      <c r="J802" s="137"/>
      <c r="K802" s="137"/>
      <c r="L802" s="137"/>
      <c r="M802" s="137"/>
      <c r="N802" s="137"/>
      <c r="O802" s="137"/>
      <c r="P802" s="137"/>
      <c r="Q802" s="137"/>
      <c r="R802" s="137"/>
      <c r="S802" s="137"/>
      <c r="T802" s="61"/>
      <c r="U802" s="62"/>
      <c r="V802" s="63"/>
      <c r="W802" s="63"/>
      <c r="X802" s="63"/>
      <c r="Y802" s="63"/>
      <c r="Z802" s="63"/>
      <c r="AA802" s="63"/>
      <c r="AB802" s="63"/>
      <c r="AC802" s="63"/>
      <c r="AD802" s="137"/>
      <c r="AE802" s="137"/>
      <c r="AF802" s="137"/>
      <c r="AG802" s="137"/>
      <c r="AH802" s="137"/>
      <c r="AI802" s="168"/>
      <c r="AJ802" s="175"/>
      <c r="AK802" s="175"/>
      <c r="AL802" s="175"/>
      <c r="AM802" s="175"/>
      <c r="AN802" s="175"/>
      <c r="AO802" s="175"/>
      <c r="AP802" s="175"/>
    </row>
    <row r="803" spans="1:42" ht="15">
      <c r="A803" s="11" t="str">
        <f>IF(F803="","",F803&amp;"_"&amp;COUNTIF($F$9:F803,F803))</f>
        <v/>
      </c>
      <c r="B803" s="135" t="str">
        <f>IF(STUDATA!B1413="","",STUDATA!B1413)</f>
        <v/>
      </c>
      <c r="C803" s="136" t="str">
        <f>IF(STUDATA!E1413="","",STUDATA!E1413)</f>
        <v/>
      </c>
      <c r="D803" s="136" t="str">
        <f>IF(STUDATA!F1413="","",STUDATA!F1413)</f>
        <v/>
      </c>
      <c r="E803" s="136" t="str">
        <f>IF(STUDATA!G1413="","",STUDATA!G1413)</f>
        <v/>
      </c>
      <c r="F803" s="136" t="str">
        <f>IF(STUDATA!C1413="","",STUDATA!C1413)</f>
        <v/>
      </c>
      <c r="G803" s="137"/>
      <c r="H803" s="137"/>
      <c r="I803" s="137"/>
      <c r="J803" s="137"/>
      <c r="K803" s="137"/>
      <c r="L803" s="137"/>
      <c r="M803" s="137"/>
      <c r="N803" s="137"/>
      <c r="O803" s="137"/>
      <c r="P803" s="137"/>
      <c r="Q803" s="137"/>
      <c r="R803" s="137"/>
      <c r="S803" s="137"/>
      <c r="T803" s="61"/>
      <c r="U803" s="62"/>
      <c r="V803" s="63"/>
      <c r="W803" s="63"/>
      <c r="X803" s="63"/>
      <c r="Y803" s="63"/>
      <c r="Z803" s="63"/>
      <c r="AA803" s="63"/>
      <c r="AB803" s="63"/>
      <c r="AC803" s="63"/>
      <c r="AD803" s="137"/>
      <c r="AE803" s="137"/>
      <c r="AF803" s="137"/>
      <c r="AG803" s="137"/>
      <c r="AH803" s="137"/>
      <c r="AI803" s="168"/>
      <c r="AJ803" s="175"/>
      <c r="AK803" s="175"/>
      <c r="AL803" s="175"/>
      <c r="AM803" s="175"/>
      <c r="AN803" s="175"/>
      <c r="AO803" s="175"/>
      <c r="AP803" s="175"/>
    </row>
    <row r="804" spans="1:42" ht="15">
      <c r="A804" s="11" t="str">
        <f>IF(F804="","",F804&amp;"_"&amp;COUNTIF($F$9:F804,F804))</f>
        <v/>
      </c>
      <c r="B804" s="135" t="str">
        <f>IF(STUDATA!B1414="","",STUDATA!B1414)</f>
        <v/>
      </c>
      <c r="C804" s="136" t="str">
        <f>IF(STUDATA!E1414="","",STUDATA!E1414)</f>
        <v/>
      </c>
      <c r="D804" s="136" t="str">
        <f>IF(STUDATA!F1414="","",STUDATA!F1414)</f>
        <v/>
      </c>
      <c r="E804" s="136" t="str">
        <f>IF(STUDATA!G1414="","",STUDATA!G1414)</f>
        <v/>
      </c>
      <c r="F804" s="136" t="str">
        <f>IF(STUDATA!C1414="","",STUDATA!C1414)</f>
        <v/>
      </c>
      <c r="G804" s="137"/>
      <c r="H804" s="137"/>
      <c r="I804" s="137"/>
      <c r="J804" s="137"/>
      <c r="K804" s="137"/>
      <c r="L804" s="137"/>
      <c r="M804" s="137"/>
      <c r="N804" s="137"/>
      <c r="O804" s="137"/>
      <c r="P804" s="137"/>
      <c r="Q804" s="137"/>
      <c r="R804" s="137"/>
      <c r="S804" s="137"/>
      <c r="T804" s="61"/>
      <c r="U804" s="62"/>
      <c r="V804" s="63"/>
      <c r="W804" s="63"/>
      <c r="X804" s="63"/>
      <c r="Y804" s="63"/>
      <c r="Z804" s="63"/>
      <c r="AA804" s="63"/>
      <c r="AB804" s="63"/>
      <c r="AC804" s="63"/>
      <c r="AD804" s="137"/>
      <c r="AE804" s="137"/>
      <c r="AF804" s="137"/>
      <c r="AG804" s="137"/>
      <c r="AH804" s="137"/>
      <c r="AI804" s="168"/>
      <c r="AJ804" s="175"/>
      <c r="AK804" s="175"/>
      <c r="AL804" s="175"/>
      <c r="AM804" s="175"/>
      <c r="AN804" s="175"/>
      <c r="AO804" s="175"/>
      <c r="AP804" s="175"/>
    </row>
    <row r="805" spans="1:42" ht="15">
      <c r="A805" s="11" t="str">
        <f>IF(F805="","",F805&amp;"_"&amp;COUNTIF($F$9:F805,F805))</f>
        <v/>
      </c>
      <c r="B805" s="135" t="str">
        <f>IF(STUDATA!B1415="","",STUDATA!B1415)</f>
        <v/>
      </c>
      <c r="C805" s="136" t="str">
        <f>IF(STUDATA!E1415="","",STUDATA!E1415)</f>
        <v/>
      </c>
      <c r="D805" s="136" t="str">
        <f>IF(STUDATA!F1415="","",STUDATA!F1415)</f>
        <v/>
      </c>
      <c r="E805" s="136" t="str">
        <f>IF(STUDATA!G1415="","",STUDATA!G1415)</f>
        <v/>
      </c>
      <c r="F805" s="136" t="str">
        <f>IF(STUDATA!C1415="","",STUDATA!C1415)</f>
        <v/>
      </c>
      <c r="G805" s="137"/>
      <c r="H805" s="137"/>
      <c r="I805" s="137"/>
      <c r="J805" s="137"/>
      <c r="K805" s="137"/>
      <c r="L805" s="137"/>
      <c r="M805" s="137"/>
      <c r="N805" s="137"/>
      <c r="O805" s="137"/>
      <c r="P805" s="137"/>
      <c r="Q805" s="137"/>
      <c r="R805" s="137"/>
      <c r="S805" s="137"/>
      <c r="T805" s="61"/>
      <c r="U805" s="62"/>
      <c r="V805" s="63"/>
      <c r="W805" s="63"/>
      <c r="X805" s="63"/>
      <c r="Y805" s="63"/>
      <c r="Z805" s="63"/>
      <c r="AA805" s="63"/>
      <c r="AB805" s="63"/>
      <c r="AC805" s="63"/>
      <c r="AD805" s="137"/>
      <c r="AE805" s="137"/>
      <c r="AF805" s="137"/>
      <c r="AG805" s="137"/>
      <c r="AH805" s="137"/>
      <c r="AI805" s="168"/>
      <c r="AJ805" s="175"/>
      <c r="AK805" s="175"/>
      <c r="AL805" s="175"/>
      <c r="AM805" s="175"/>
      <c r="AN805" s="175"/>
      <c r="AO805" s="175"/>
      <c r="AP805" s="175"/>
    </row>
    <row r="806" spans="1:42" ht="15">
      <c r="A806" s="11" t="str">
        <f>IF(F806="","",F806&amp;"_"&amp;COUNTIF($F$9:F806,F806))</f>
        <v/>
      </c>
      <c r="B806" s="135" t="str">
        <f>IF(STUDATA!B1416="","",STUDATA!B1416)</f>
        <v/>
      </c>
      <c r="C806" s="136" t="str">
        <f>IF(STUDATA!E1416="","",STUDATA!E1416)</f>
        <v/>
      </c>
      <c r="D806" s="136" t="str">
        <f>IF(STUDATA!F1416="","",STUDATA!F1416)</f>
        <v/>
      </c>
      <c r="E806" s="136" t="str">
        <f>IF(STUDATA!G1416="","",STUDATA!G1416)</f>
        <v/>
      </c>
      <c r="F806" s="136" t="str">
        <f>IF(STUDATA!C1416="","",STUDATA!C1416)</f>
        <v/>
      </c>
      <c r="G806" s="137"/>
      <c r="H806" s="137"/>
      <c r="I806" s="137"/>
      <c r="J806" s="137"/>
      <c r="K806" s="137"/>
      <c r="L806" s="137"/>
      <c r="M806" s="137"/>
      <c r="N806" s="137"/>
      <c r="O806" s="137"/>
      <c r="P806" s="137"/>
      <c r="Q806" s="137"/>
      <c r="R806" s="137"/>
      <c r="S806" s="137"/>
      <c r="T806" s="61"/>
      <c r="U806" s="62"/>
      <c r="V806" s="63"/>
      <c r="W806" s="63"/>
      <c r="X806" s="63"/>
      <c r="Y806" s="63"/>
      <c r="Z806" s="63"/>
      <c r="AA806" s="63"/>
      <c r="AB806" s="63"/>
      <c r="AC806" s="63"/>
      <c r="AD806" s="137"/>
      <c r="AE806" s="137"/>
      <c r="AF806" s="137"/>
      <c r="AG806" s="137"/>
      <c r="AH806" s="137"/>
      <c r="AI806" s="168"/>
      <c r="AJ806" s="175"/>
      <c r="AK806" s="175"/>
      <c r="AL806" s="175"/>
      <c r="AM806" s="175"/>
      <c r="AN806" s="175"/>
      <c r="AO806" s="175"/>
      <c r="AP806" s="175"/>
    </row>
    <row r="807" spans="1:42" ht="15">
      <c r="A807" s="11" t="str">
        <f>IF(F807="","",F807&amp;"_"&amp;COUNTIF($F$9:F807,F807))</f>
        <v/>
      </c>
      <c r="B807" s="135" t="str">
        <f>IF(STUDATA!B1417="","",STUDATA!B1417)</f>
        <v/>
      </c>
      <c r="C807" s="136" t="str">
        <f>IF(STUDATA!E1417="","",STUDATA!E1417)</f>
        <v/>
      </c>
      <c r="D807" s="136" t="str">
        <f>IF(STUDATA!F1417="","",STUDATA!F1417)</f>
        <v/>
      </c>
      <c r="E807" s="136" t="str">
        <f>IF(STUDATA!G1417="","",STUDATA!G1417)</f>
        <v/>
      </c>
      <c r="F807" s="136" t="str">
        <f>IF(STUDATA!C1417="","",STUDATA!C1417)</f>
        <v/>
      </c>
      <c r="G807" s="137"/>
      <c r="H807" s="137"/>
      <c r="I807" s="137"/>
      <c r="J807" s="137"/>
      <c r="K807" s="137"/>
      <c r="L807" s="137"/>
      <c r="M807" s="137"/>
      <c r="N807" s="137"/>
      <c r="O807" s="137"/>
      <c r="P807" s="137"/>
      <c r="Q807" s="137"/>
      <c r="R807" s="137"/>
      <c r="S807" s="137"/>
      <c r="T807" s="61"/>
      <c r="U807" s="62"/>
      <c r="V807" s="63"/>
      <c r="W807" s="63"/>
      <c r="X807" s="63"/>
      <c r="Y807" s="63"/>
      <c r="Z807" s="63"/>
      <c r="AA807" s="63"/>
      <c r="AB807" s="63"/>
      <c r="AC807" s="63"/>
      <c r="AD807" s="137"/>
      <c r="AE807" s="137"/>
      <c r="AF807" s="137"/>
      <c r="AG807" s="137"/>
      <c r="AH807" s="137"/>
      <c r="AI807" s="168"/>
      <c r="AJ807" s="175"/>
      <c r="AK807" s="175"/>
      <c r="AL807" s="175"/>
      <c r="AM807" s="175"/>
      <c r="AN807" s="175"/>
      <c r="AO807" s="175"/>
      <c r="AP807" s="175"/>
    </row>
    <row r="808" spans="1:42" ht="15">
      <c r="A808" s="11" t="str">
        <f>IF(F808="","",F808&amp;"_"&amp;COUNTIF($F$9:F808,F808))</f>
        <v/>
      </c>
      <c r="B808" s="135" t="str">
        <f>IF(STUDATA!B1418="","",STUDATA!B1418)</f>
        <v/>
      </c>
      <c r="C808" s="136" t="str">
        <f>IF(STUDATA!E1418="","",STUDATA!E1418)</f>
        <v/>
      </c>
      <c r="D808" s="136" t="str">
        <f>IF(STUDATA!F1418="","",STUDATA!F1418)</f>
        <v/>
      </c>
      <c r="E808" s="136" t="str">
        <f>IF(STUDATA!G1418="","",STUDATA!G1418)</f>
        <v/>
      </c>
      <c r="F808" s="136" t="str">
        <f>IF(STUDATA!C1418="","",STUDATA!C1418)</f>
        <v/>
      </c>
      <c r="G808" s="137"/>
      <c r="H808" s="137"/>
      <c r="I808" s="137"/>
      <c r="J808" s="137"/>
      <c r="K808" s="137"/>
      <c r="L808" s="137"/>
      <c r="M808" s="137"/>
      <c r="N808" s="137"/>
      <c r="O808" s="137"/>
      <c r="P808" s="137"/>
      <c r="Q808" s="137"/>
      <c r="R808" s="137"/>
      <c r="S808" s="137"/>
      <c r="T808" s="61"/>
      <c r="U808" s="62"/>
      <c r="V808" s="63"/>
      <c r="W808" s="63"/>
      <c r="X808" s="63"/>
      <c r="Y808" s="63"/>
      <c r="Z808" s="63"/>
      <c r="AA808" s="63"/>
      <c r="AB808" s="63"/>
      <c r="AC808" s="63"/>
      <c r="AD808" s="137"/>
      <c r="AE808" s="137"/>
      <c r="AF808" s="137"/>
      <c r="AG808" s="137"/>
      <c r="AH808" s="137"/>
      <c r="AI808" s="168"/>
      <c r="AJ808" s="175"/>
      <c r="AK808" s="175"/>
      <c r="AL808" s="175"/>
      <c r="AM808" s="175"/>
      <c r="AN808" s="175"/>
      <c r="AO808" s="175"/>
      <c r="AP808" s="175"/>
    </row>
    <row r="809" spans="1:42" ht="15">
      <c r="A809" s="11" t="str">
        <f>IF(F809="","",F809&amp;"_"&amp;COUNTIF($F$9:F809,F809))</f>
        <v/>
      </c>
      <c r="B809" s="135" t="str">
        <f>IF(STUDATA!B1419="","",STUDATA!B1419)</f>
        <v/>
      </c>
      <c r="C809" s="136" t="str">
        <f>IF(STUDATA!E1419="","",STUDATA!E1419)</f>
        <v/>
      </c>
      <c r="D809" s="136" t="str">
        <f>IF(STUDATA!F1419="","",STUDATA!F1419)</f>
        <v/>
      </c>
      <c r="E809" s="136" t="str">
        <f>IF(STUDATA!G1419="","",STUDATA!G1419)</f>
        <v/>
      </c>
      <c r="F809" s="136" t="str">
        <f>IF(STUDATA!C1419="","",STUDATA!C1419)</f>
        <v/>
      </c>
      <c r="G809" s="137"/>
      <c r="H809" s="137"/>
      <c r="I809" s="137"/>
      <c r="J809" s="137"/>
      <c r="K809" s="137"/>
      <c r="L809" s="137"/>
      <c r="M809" s="137"/>
      <c r="N809" s="137"/>
      <c r="O809" s="137"/>
      <c r="P809" s="137"/>
      <c r="Q809" s="137"/>
      <c r="R809" s="137"/>
      <c r="S809" s="137"/>
      <c r="T809" s="61"/>
      <c r="U809" s="62"/>
      <c r="V809" s="63"/>
      <c r="W809" s="63"/>
      <c r="X809" s="63"/>
      <c r="Y809" s="63"/>
      <c r="Z809" s="63"/>
      <c r="AA809" s="63"/>
      <c r="AB809" s="63"/>
      <c r="AC809" s="63"/>
      <c r="AD809" s="137"/>
      <c r="AE809" s="137"/>
      <c r="AF809" s="137"/>
      <c r="AG809" s="137"/>
      <c r="AH809" s="137"/>
      <c r="AI809" s="168"/>
      <c r="AJ809" s="175"/>
      <c r="AK809" s="175"/>
      <c r="AL809" s="175"/>
      <c r="AM809" s="175"/>
      <c r="AN809" s="175"/>
      <c r="AO809" s="175"/>
      <c r="AP809" s="175"/>
    </row>
    <row r="810" spans="1:42" ht="15">
      <c r="A810" s="11" t="str">
        <f>IF(F810="","",F810&amp;"_"&amp;COUNTIF($F$9:F810,F810))</f>
        <v/>
      </c>
      <c r="B810" s="135" t="str">
        <f>IF(STUDATA!B1420="","",STUDATA!B1420)</f>
        <v/>
      </c>
      <c r="C810" s="136" t="str">
        <f>IF(STUDATA!E1420="","",STUDATA!E1420)</f>
        <v/>
      </c>
      <c r="D810" s="136" t="str">
        <f>IF(STUDATA!F1420="","",STUDATA!F1420)</f>
        <v/>
      </c>
      <c r="E810" s="136" t="str">
        <f>IF(STUDATA!G1420="","",STUDATA!G1420)</f>
        <v/>
      </c>
      <c r="F810" s="136" t="str">
        <f>IF(STUDATA!C1420="","",STUDATA!C1420)</f>
        <v/>
      </c>
      <c r="G810" s="137"/>
      <c r="H810" s="137"/>
      <c r="I810" s="137"/>
      <c r="J810" s="137"/>
      <c r="K810" s="137"/>
      <c r="L810" s="137"/>
      <c r="M810" s="137"/>
      <c r="N810" s="137"/>
      <c r="O810" s="137"/>
      <c r="P810" s="137"/>
      <c r="Q810" s="137"/>
      <c r="R810" s="137"/>
      <c r="S810" s="137"/>
      <c r="T810" s="61"/>
      <c r="U810" s="62"/>
      <c r="V810" s="63"/>
      <c r="W810" s="63"/>
      <c r="X810" s="63"/>
      <c r="Y810" s="63"/>
      <c r="Z810" s="63"/>
      <c r="AA810" s="63"/>
      <c r="AB810" s="63"/>
      <c r="AC810" s="63"/>
      <c r="AD810" s="137"/>
      <c r="AE810" s="137"/>
      <c r="AF810" s="137"/>
      <c r="AG810" s="137"/>
      <c r="AH810" s="137"/>
      <c r="AI810" s="168"/>
      <c r="AJ810" s="175"/>
      <c r="AK810" s="175"/>
      <c r="AL810" s="175"/>
      <c r="AM810" s="175"/>
      <c r="AN810" s="175"/>
      <c r="AO810" s="175"/>
      <c r="AP810" s="175"/>
    </row>
    <row r="811" spans="1:42" ht="15">
      <c r="A811" s="11" t="str">
        <f>IF(F811="","",F811&amp;"_"&amp;COUNTIF($F$9:F811,F811))</f>
        <v/>
      </c>
      <c r="B811" s="135" t="str">
        <f>IF(STUDATA!B1421="","",STUDATA!B1421)</f>
        <v/>
      </c>
      <c r="C811" s="136" t="str">
        <f>IF(STUDATA!E1421="","",STUDATA!E1421)</f>
        <v/>
      </c>
      <c r="D811" s="136" t="str">
        <f>IF(STUDATA!F1421="","",STUDATA!F1421)</f>
        <v/>
      </c>
      <c r="E811" s="136" t="str">
        <f>IF(STUDATA!G1421="","",STUDATA!G1421)</f>
        <v/>
      </c>
      <c r="F811" s="136" t="str">
        <f>IF(STUDATA!C1421="","",STUDATA!C1421)</f>
        <v/>
      </c>
      <c r="G811" s="137"/>
      <c r="H811" s="137"/>
      <c r="I811" s="137"/>
      <c r="J811" s="137"/>
      <c r="K811" s="137"/>
      <c r="L811" s="137"/>
      <c r="M811" s="137"/>
      <c r="N811" s="137"/>
      <c r="O811" s="137"/>
      <c r="P811" s="137"/>
      <c r="Q811" s="137"/>
      <c r="R811" s="137"/>
      <c r="S811" s="137"/>
      <c r="T811" s="61"/>
      <c r="U811" s="62"/>
      <c r="V811" s="63"/>
      <c r="W811" s="63"/>
      <c r="X811" s="63"/>
      <c r="Y811" s="63"/>
      <c r="Z811" s="63"/>
      <c r="AA811" s="63"/>
      <c r="AB811" s="63"/>
      <c r="AC811" s="63"/>
      <c r="AD811" s="137"/>
      <c r="AE811" s="137"/>
      <c r="AF811" s="137"/>
      <c r="AG811" s="137"/>
      <c r="AH811" s="137"/>
      <c r="AI811" s="168"/>
      <c r="AJ811" s="175"/>
      <c r="AK811" s="175"/>
      <c r="AL811" s="175"/>
      <c r="AM811" s="175"/>
      <c r="AN811" s="175"/>
      <c r="AO811" s="175"/>
      <c r="AP811" s="175"/>
    </row>
    <row r="812" spans="1:42" ht="15">
      <c r="A812" s="11" t="str">
        <f>IF(F812="","",F812&amp;"_"&amp;COUNTIF($F$9:F812,F812))</f>
        <v/>
      </c>
      <c r="B812" s="135" t="str">
        <f>IF(STUDATA!B1422="","",STUDATA!B1422)</f>
        <v/>
      </c>
      <c r="C812" s="136" t="str">
        <f>IF(STUDATA!E1422="","",STUDATA!E1422)</f>
        <v/>
      </c>
      <c r="D812" s="136" t="str">
        <f>IF(STUDATA!F1422="","",STUDATA!F1422)</f>
        <v/>
      </c>
      <c r="E812" s="136" t="str">
        <f>IF(STUDATA!G1422="","",STUDATA!G1422)</f>
        <v/>
      </c>
      <c r="F812" s="136" t="str">
        <f>IF(STUDATA!C1422="","",STUDATA!C1422)</f>
        <v/>
      </c>
      <c r="G812" s="137"/>
      <c r="H812" s="137"/>
      <c r="I812" s="137"/>
      <c r="J812" s="137"/>
      <c r="K812" s="137"/>
      <c r="L812" s="137"/>
      <c r="M812" s="137"/>
      <c r="N812" s="137"/>
      <c r="O812" s="137"/>
      <c r="P812" s="137"/>
      <c r="Q812" s="137"/>
      <c r="R812" s="137"/>
      <c r="S812" s="137"/>
      <c r="T812" s="61"/>
      <c r="U812" s="62"/>
      <c r="V812" s="63"/>
      <c r="W812" s="63"/>
      <c r="X812" s="63"/>
      <c r="Y812" s="63"/>
      <c r="Z812" s="63"/>
      <c r="AA812" s="63"/>
      <c r="AB812" s="63"/>
      <c r="AC812" s="63"/>
      <c r="AD812" s="137"/>
      <c r="AE812" s="137"/>
      <c r="AF812" s="137"/>
      <c r="AG812" s="137"/>
      <c r="AH812" s="137"/>
      <c r="AI812" s="168"/>
      <c r="AJ812" s="175"/>
      <c r="AK812" s="175"/>
      <c r="AL812" s="175"/>
      <c r="AM812" s="175"/>
      <c r="AN812" s="175"/>
      <c r="AO812" s="175"/>
      <c r="AP812" s="175"/>
    </row>
    <row r="813" spans="1:42" ht="15">
      <c r="A813" s="11" t="str">
        <f>IF(F813="","",F813&amp;"_"&amp;COUNTIF($F$9:F813,F813))</f>
        <v/>
      </c>
      <c r="B813" s="135" t="str">
        <f>IF(STUDATA!B1423="","",STUDATA!B1423)</f>
        <v/>
      </c>
      <c r="C813" s="136" t="str">
        <f>IF(STUDATA!E1423="","",STUDATA!E1423)</f>
        <v/>
      </c>
      <c r="D813" s="136" t="str">
        <f>IF(STUDATA!F1423="","",STUDATA!F1423)</f>
        <v/>
      </c>
      <c r="E813" s="136" t="str">
        <f>IF(STUDATA!G1423="","",STUDATA!G1423)</f>
        <v/>
      </c>
      <c r="F813" s="136" t="str">
        <f>IF(STUDATA!C1423="","",STUDATA!C1423)</f>
        <v/>
      </c>
      <c r="G813" s="137"/>
      <c r="H813" s="137"/>
      <c r="I813" s="137"/>
      <c r="J813" s="137"/>
      <c r="K813" s="137"/>
      <c r="L813" s="137"/>
      <c r="M813" s="137"/>
      <c r="N813" s="137"/>
      <c r="O813" s="137"/>
      <c r="P813" s="137"/>
      <c r="Q813" s="137"/>
      <c r="R813" s="137"/>
      <c r="S813" s="137"/>
      <c r="T813" s="61"/>
      <c r="U813" s="62"/>
      <c r="V813" s="63"/>
      <c r="W813" s="63"/>
      <c r="X813" s="63"/>
      <c r="Y813" s="63"/>
      <c r="Z813" s="63"/>
      <c r="AA813" s="63"/>
      <c r="AB813" s="63"/>
      <c r="AC813" s="63"/>
      <c r="AD813" s="137"/>
      <c r="AE813" s="137"/>
      <c r="AF813" s="137"/>
      <c r="AG813" s="137"/>
      <c r="AH813" s="137"/>
      <c r="AI813" s="168"/>
      <c r="AJ813" s="175"/>
      <c r="AK813" s="175"/>
      <c r="AL813" s="175"/>
      <c r="AM813" s="175"/>
      <c r="AN813" s="175"/>
      <c r="AO813" s="175"/>
      <c r="AP813" s="175"/>
    </row>
    <row r="814" spans="1:42" ht="15">
      <c r="A814" s="11" t="str">
        <f>IF(F814="","",F814&amp;"_"&amp;COUNTIF($F$9:F814,F814))</f>
        <v/>
      </c>
      <c r="B814" s="135" t="str">
        <f>IF(STUDATA!B1424="","",STUDATA!B1424)</f>
        <v/>
      </c>
      <c r="C814" s="136" t="str">
        <f>IF(STUDATA!E1424="","",STUDATA!E1424)</f>
        <v/>
      </c>
      <c r="D814" s="136" t="str">
        <f>IF(STUDATA!F1424="","",STUDATA!F1424)</f>
        <v/>
      </c>
      <c r="E814" s="136" t="str">
        <f>IF(STUDATA!G1424="","",STUDATA!G1424)</f>
        <v/>
      </c>
      <c r="F814" s="136" t="str">
        <f>IF(STUDATA!C1424="","",STUDATA!C1424)</f>
        <v/>
      </c>
      <c r="G814" s="137"/>
      <c r="H814" s="137"/>
      <c r="I814" s="137"/>
      <c r="J814" s="137"/>
      <c r="K814" s="137"/>
      <c r="L814" s="137"/>
      <c r="M814" s="137"/>
      <c r="N814" s="137"/>
      <c r="O814" s="137"/>
      <c r="P814" s="137"/>
      <c r="Q814" s="137"/>
      <c r="R814" s="137"/>
      <c r="S814" s="137"/>
      <c r="T814" s="61"/>
      <c r="U814" s="62"/>
      <c r="V814" s="63"/>
      <c r="W814" s="63"/>
      <c r="X814" s="63"/>
      <c r="Y814" s="63"/>
      <c r="Z814" s="63"/>
      <c r="AA814" s="63"/>
      <c r="AB814" s="63"/>
      <c r="AC814" s="63"/>
      <c r="AD814" s="137"/>
      <c r="AE814" s="137"/>
      <c r="AF814" s="137"/>
      <c r="AG814" s="137"/>
      <c r="AH814" s="137"/>
      <c r="AI814" s="168"/>
      <c r="AJ814" s="175"/>
      <c r="AK814" s="175"/>
      <c r="AL814" s="175"/>
      <c r="AM814" s="175"/>
      <c r="AN814" s="175"/>
      <c r="AO814" s="175"/>
      <c r="AP814" s="175"/>
    </row>
    <row r="815" spans="1:42" ht="15">
      <c r="A815" s="11" t="str">
        <f>IF(F815="","",F815&amp;"_"&amp;COUNTIF($F$9:F815,F815))</f>
        <v/>
      </c>
      <c r="B815" s="135" t="str">
        <f>IF(STUDATA!B1425="","",STUDATA!B1425)</f>
        <v/>
      </c>
      <c r="C815" s="136" t="str">
        <f>IF(STUDATA!E1425="","",STUDATA!E1425)</f>
        <v/>
      </c>
      <c r="D815" s="136" t="str">
        <f>IF(STUDATA!F1425="","",STUDATA!F1425)</f>
        <v/>
      </c>
      <c r="E815" s="136" t="str">
        <f>IF(STUDATA!G1425="","",STUDATA!G1425)</f>
        <v/>
      </c>
      <c r="F815" s="136" t="str">
        <f>IF(STUDATA!C1425="","",STUDATA!C1425)</f>
        <v/>
      </c>
      <c r="G815" s="137"/>
      <c r="H815" s="137"/>
      <c r="I815" s="137"/>
      <c r="J815" s="137"/>
      <c r="K815" s="137"/>
      <c r="L815" s="137"/>
      <c r="M815" s="137"/>
      <c r="N815" s="137"/>
      <c r="O815" s="137"/>
      <c r="P815" s="137"/>
      <c r="Q815" s="137"/>
      <c r="R815" s="137"/>
      <c r="S815" s="137"/>
      <c r="T815" s="61"/>
      <c r="U815" s="62"/>
      <c r="V815" s="63"/>
      <c r="W815" s="63"/>
      <c r="X815" s="63"/>
      <c r="Y815" s="63"/>
      <c r="Z815" s="63"/>
      <c r="AA815" s="63"/>
      <c r="AB815" s="63"/>
      <c r="AC815" s="63"/>
      <c r="AD815" s="137"/>
      <c r="AE815" s="137"/>
      <c r="AF815" s="137"/>
      <c r="AG815" s="137"/>
      <c r="AH815" s="137"/>
      <c r="AI815" s="168"/>
      <c r="AJ815" s="175"/>
      <c r="AK815" s="175"/>
      <c r="AL815" s="175"/>
      <c r="AM815" s="175"/>
      <c r="AN815" s="175"/>
      <c r="AO815" s="175"/>
      <c r="AP815" s="175"/>
    </row>
    <row r="816" spans="1:42" ht="15">
      <c r="A816" s="11" t="str">
        <f>IF(F816="","",F816&amp;"_"&amp;COUNTIF($F$9:F816,F816))</f>
        <v/>
      </c>
      <c r="B816" s="135" t="str">
        <f>IF(STUDATA!B1426="","",STUDATA!B1426)</f>
        <v/>
      </c>
      <c r="C816" s="136" t="str">
        <f>IF(STUDATA!E1426="","",STUDATA!E1426)</f>
        <v/>
      </c>
      <c r="D816" s="136" t="str">
        <f>IF(STUDATA!F1426="","",STUDATA!F1426)</f>
        <v/>
      </c>
      <c r="E816" s="136" t="str">
        <f>IF(STUDATA!G1426="","",STUDATA!G1426)</f>
        <v/>
      </c>
      <c r="F816" s="136" t="str">
        <f>IF(STUDATA!C1426="","",STUDATA!C1426)</f>
        <v/>
      </c>
      <c r="G816" s="137"/>
      <c r="H816" s="137"/>
      <c r="I816" s="137"/>
      <c r="J816" s="137"/>
      <c r="K816" s="137"/>
      <c r="L816" s="137"/>
      <c r="M816" s="137"/>
      <c r="N816" s="137"/>
      <c r="O816" s="137"/>
      <c r="P816" s="137"/>
      <c r="Q816" s="137"/>
      <c r="R816" s="137"/>
      <c r="S816" s="137"/>
      <c r="T816" s="61"/>
      <c r="U816" s="62"/>
      <c r="V816" s="63"/>
      <c r="W816" s="63"/>
      <c r="X816" s="63"/>
      <c r="Y816" s="63"/>
      <c r="Z816" s="63"/>
      <c r="AA816" s="63"/>
      <c r="AB816" s="63"/>
      <c r="AC816" s="63"/>
      <c r="AD816" s="137"/>
      <c r="AE816" s="137"/>
      <c r="AF816" s="137"/>
      <c r="AG816" s="137"/>
      <c r="AH816" s="137"/>
      <c r="AI816" s="168"/>
      <c r="AJ816" s="175"/>
      <c r="AK816" s="175"/>
      <c r="AL816" s="175"/>
      <c r="AM816" s="175"/>
      <c r="AN816" s="175"/>
      <c r="AO816" s="175"/>
      <c r="AP816" s="175"/>
    </row>
    <row r="817" spans="1:42" ht="15">
      <c r="A817" s="11" t="str">
        <f>IF(F817="","",F817&amp;"_"&amp;COUNTIF($F$9:F817,F817))</f>
        <v/>
      </c>
      <c r="B817" s="135" t="str">
        <f>IF(STUDATA!B1427="","",STUDATA!B1427)</f>
        <v/>
      </c>
      <c r="C817" s="136" t="str">
        <f>IF(STUDATA!E1427="","",STUDATA!E1427)</f>
        <v/>
      </c>
      <c r="D817" s="136" t="str">
        <f>IF(STUDATA!F1427="","",STUDATA!F1427)</f>
        <v/>
      </c>
      <c r="E817" s="136" t="str">
        <f>IF(STUDATA!G1427="","",STUDATA!G1427)</f>
        <v/>
      </c>
      <c r="F817" s="136" t="str">
        <f>IF(STUDATA!C1427="","",STUDATA!C1427)</f>
        <v/>
      </c>
      <c r="G817" s="137"/>
      <c r="H817" s="137"/>
      <c r="I817" s="137"/>
      <c r="J817" s="137"/>
      <c r="K817" s="137"/>
      <c r="L817" s="137"/>
      <c r="M817" s="137"/>
      <c r="N817" s="137"/>
      <c r="O817" s="137"/>
      <c r="P817" s="137"/>
      <c r="Q817" s="137"/>
      <c r="R817" s="137"/>
      <c r="S817" s="137"/>
      <c r="T817" s="61"/>
      <c r="U817" s="62"/>
      <c r="V817" s="63"/>
      <c r="W817" s="63"/>
      <c r="X817" s="63"/>
      <c r="Y817" s="63"/>
      <c r="Z817" s="63"/>
      <c r="AA817" s="63"/>
      <c r="AB817" s="63"/>
      <c r="AC817" s="63"/>
      <c r="AD817" s="137"/>
      <c r="AE817" s="137"/>
      <c r="AF817" s="137"/>
      <c r="AG817" s="137"/>
      <c r="AH817" s="137"/>
      <c r="AI817" s="168"/>
      <c r="AJ817" s="175"/>
      <c r="AK817" s="175"/>
      <c r="AL817" s="175"/>
      <c r="AM817" s="175"/>
      <c r="AN817" s="175"/>
      <c r="AO817" s="175"/>
      <c r="AP817" s="175"/>
    </row>
    <row r="818" spans="1:42" ht="15">
      <c r="A818" s="11" t="str">
        <f>IF(F818="","",F818&amp;"_"&amp;COUNTIF($F$9:F818,F818))</f>
        <v/>
      </c>
      <c r="B818" s="135" t="str">
        <f>IF(STUDATA!B1428="","",STUDATA!B1428)</f>
        <v/>
      </c>
      <c r="C818" s="136" t="str">
        <f>IF(STUDATA!E1428="","",STUDATA!E1428)</f>
        <v/>
      </c>
      <c r="D818" s="136" t="str">
        <f>IF(STUDATA!F1428="","",STUDATA!F1428)</f>
        <v/>
      </c>
      <c r="E818" s="136" t="str">
        <f>IF(STUDATA!G1428="","",STUDATA!G1428)</f>
        <v/>
      </c>
      <c r="F818" s="136" t="str">
        <f>IF(STUDATA!C1428="","",STUDATA!C1428)</f>
        <v/>
      </c>
      <c r="G818" s="137"/>
      <c r="H818" s="137"/>
      <c r="I818" s="137"/>
      <c r="J818" s="137"/>
      <c r="K818" s="137"/>
      <c r="L818" s="137"/>
      <c r="M818" s="137"/>
      <c r="N818" s="137"/>
      <c r="O818" s="137"/>
      <c r="P818" s="137"/>
      <c r="Q818" s="137"/>
      <c r="R818" s="137"/>
      <c r="S818" s="137"/>
      <c r="T818" s="61"/>
      <c r="U818" s="62"/>
      <c r="V818" s="63"/>
      <c r="W818" s="63"/>
      <c r="X818" s="63"/>
      <c r="Y818" s="63"/>
      <c r="Z818" s="63"/>
      <c r="AA818" s="63"/>
      <c r="AB818" s="63"/>
      <c r="AC818" s="63"/>
      <c r="AD818" s="137"/>
      <c r="AE818" s="137"/>
      <c r="AF818" s="137"/>
      <c r="AG818" s="137"/>
      <c r="AH818" s="137"/>
      <c r="AI818" s="168"/>
      <c r="AJ818" s="175"/>
      <c r="AK818" s="175"/>
      <c r="AL818" s="175"/>
      <c r="AM818" s="175"/>
      <c r="AN818" s="175"/>
      <c r="AO818" s="175"/>
      <c r="AP818" s="175"/>
    </row>
    <row r="819" spans="1:42" ht="15">
      <c r="A819" s="11" t="str">
        <f>IF(F819="","",F819&amp;"_"&amp;COUNTIF($F$9:F819,F819))</f>
        <v/>
      </c>
      <c r="B819" s="135" t="str">
        <f>IF(STUDATA!B1429="","",STUDATA!B1429)</f>
        <v/>
      </c>
      <c r="C819" s="136" t="str">
        <f>IF(STUDATA!E1429="","",STUDATA!E1429)</f>
        <v/>
      </c>
      <c r="D819" s="136" t="str">
        <f>IF(STUDATA!F1429="","",STUDATA!F1429)</f>
        <v/>
      </c>
      <c r="E819" s="136" t="str">
        <f>IF(STUDATA!G1429="","",STUDATA!G1429)</f>
        <v/>
      </c>
      <c r="F819" s="136" t="str">
        <f>IF(STUDATA!C1429="","",STUDATA!C1429)</f>
        <v/>
      </c>
      <c r="G819" s="137"/>
      <c r="H819" s="137"/>
      <c r="I819" s="137"/>
      <c r="J819" s="137"/>
      <c r="K819" s="137"/>
      <c r="L819" s="137"/>
      <c r="M819" s="137"/>
      <c r="N819" s="137"/>
      <c r="O819" s="137"/>
      <c r="P819" s="137"/>
      <c r="Q819" s="137"/>
      <c r="R819" s="137"/>
      <c r="S819" s="137"/>
      <c r="T819" s="61"/>
      <c r="U819" s="62"/>
      <c r="V819" s="63"/>
      <c r="W819" s="63"/>
      <c r="X819" s="63"/>
      <c r="Y819" s="63"/>
      <c r="Z819" s="63"/>
      <c r="AA819" s="63"/>
      <c r="AB819" s="63"/>
      <c r="AC819" s="63"/>
      <c r="AD819" s="137"/>
      <c r="AE819" s="137"/>
      <c r="AF819" s="137"/>
      <c r="AG819" s="137"/>
      <c r="AH819" s="137"/>
      <c r="AI819" s="168"/>
      <c r="AJ819" s="175"/>
      <c r="AK819" s="175"/>
      <c r="AL819" s="175"/>
      <c r="AM819" s="175"/>
      <c r="AN819" s="175"/>
      <c r="AO819" s="175"/>
      <c r="AP819" s="175"/>
    </row>
    <row r="820" spans="1:42" ht="15">
      <c r="A820" s="11" t="str">
        <f>IF(F820="","",F820&amp;"_"&amp;COUNTIF($F$9:F820,F820))</f>
        <v/>
      </c>
      <c r="B820" s="135" t="str">
        <f>IF(STUDATA!B1430="","",STUDATA!B1430)</f>
        <v/>
      </c>
      <c r="C820" s="136" t="str">
        <f>IF(STUDATA!E1430="","",STUDATA!E1430)</f>
        <v/>
      </c>
      <c r="D820" s="136" t="str">
        <f>IF(STUDATA!F1430="","",STUDATA!F1430)</f>
        <v/>
      </c>
      <c r="E820" s="136" t="str">
        <f>IF(STUDATA!G1430="","",STUDATA!G1430)</f>
        <v/>
      </c>
      <c r="F820" s="136" t="str">
        <f>IF(STUDATA!C1430="","",STUDATA!C1430)</f>
        <v/>
      </c>
      <c r="G820" s="137"/>
      <c r="H820" s="137"/>
      <c r="I820" s="137"/>
      <c r="J820" s="137"/>
      <c r="K820" s="137"/>
      <c r="L820" s="137"/>
      <c r="M820" s="137"/>
      <c r="N820" s="137"/>
      <c r="O820" s="137"/>
      <c r="P820" s="137"/>
      <c r="Q820" s="137"/>
      <c r="R820" s="137"/>
      <c r="S820" s="137"/>
      <c r="T820" s="61"/>
      <c r="U820" s="62"/>
      <c r="V820" s="63"/>
      <c r="W820" s="63"/>
      <c r="X820" s="63"/>
      <c r="Y820" s="63"/>
      <c r="Z820" s="63"/>
      <c r="AA820" s="63"/>
      <c r="AB820" s="63"/>
      <c r="AC820" s="63"/>
      <c r="AD820" s="137"/>
      <c r="AE820" s="137"/>
      <c r="AF820" s="137"/>
      <c r="AG820" s="137"/>
      <c r="AH820" s="137"/>
      <c r="AI820" s="168"/>
      <c r="AJ820" s="175"/>
      <c r="AK820" s="175"/>
      <c r="AL820" s="175"/>
      <c r="AM820" s="175"/>
      <c r="AN820" s="175"/>
      <c r="AO820" s="175"/>
      <c r="AP820" s="175"/>
    </row>
    <row r="821" spans="1:42" ht="15">
      <c r="A821" s="11" t="str">
        <f>IF(F821="","",F821&amp;"_"&amp;COUNTIF($F$9:F821,F821))</f>
        <v/>
      </c>
      <c r="B821" s="135" t="str">
        <f>IF(STUDATA!B1431="","",STUDATA!B1431)</f>
        <v/>
      </c>
      <c r="C821" s="136" t="str">
        <f>IF(STUDATA!E1431="","",STUDATA!E1431)</f>
        <v/>
      </c>
      <c r="D821" s="136" t="str">
        <f>IF(STUDATA!F1431="","",STUDATA!F1431)</f>
        <v/>
      </c>
      <c r="E821" s="136" t="str">
        <f>IF(STUDATA!G1431="","",STUDATA!G1431)</f>
        <v/>
      </c>
      <c r="F821" s="136" t="str">
        <f>IF(STUDATA!C1431="","",STUDATA!C1431)</f>
        <v/>
      </c>
      <c r="G821" s="137"/>
      <c r="H821" s="137"/>
      <c r="I821" s="137"/>
      <c r="J821" s="137"/>
      <c r="K821" s="137"/>
      <c r="L821" s="137"/>
      <c r="M821" s="137"/>
      <c r="N821" s="137"/>
      <c r="O821" s="137"/>
      <c r="P821" s="137"/>
      <c r="Q821" s="137"/>
      <c r="R821" s="137"/>
      <c r="S821" s="137"/>
      <c r="T821" s="61"/>
      <c r="U821" s="62"/>
      <c r="V821" s="63"/>
      <c r="W821" s="63"/>
      <c r="X821" s="63"/>
      <c r="Y821" s="63"/>
      <c r="Z821" s="63"/>
      <c r="AA821" s="63"/>
      <c r="AB821" s="63"/>
      <c r="AC821" s="63"/>
      <c r="AD821" s="137"/>
      <c r="AE821" s="137"/>
      <c r="AF821" s="137"/>
      <c r="AG821" s="137"/>
      <c r="AH821" s="137"/>
      <c r="AI821" s="168"/>
      <c r="AJ821" s="175"/>
      <c r="AK821" s="175"/>
      <c r="AL821" s="175"/>
      <c r="AM821" s="175"/>
      <c r="AN821" s="175"/>
      <c r="AO821" s="175"/>
      <c r="AP821" s="175"/>
    </row>
    <row r="822" spans="1:42" ht="15">
      <c r="A822" s="11" t="str">
        <f>IF(F822="","",F822&amp;"_"&amp;COUNTIF($F$9:F822,F822))</f>
        <v/>
      </c>
      <c r="B822" s="135" t="str">
        <f>IF(STUDATA!B1432="","",STUDATA!B1432)</f>
        <v/>
      </c>
      <c r="C822" s="136" t="str">
        <f>IF(STUDATA!E1432="","",STUDATA!E1432)</f>
        <v/>
      </c>
      <c r="D822" s="136" t="str">
        <f>IF(STUDATA!F1432="","",STUDATA!F1432)</f>
        <v/>
      </c>
      <c r="E822" s="136" t="str">
        <f>IF(STUDATA!G1432="","",STUDATA!G1432)</f>
        <v/>
      </c>
      <c r="F822" s="136" t="str">
        <f>IF(STUDATA!C1432="","",STUDATA!C1432)</f>
        <v/>
      </c>
      <c r="G822" s="137"/>
      <c r="H822" s="137"/>
      <c r="I822" s="137"/>
      <c r="J822" s="137"/>
      <c r="K822" s="137"/>
      <c r="L822" s="137"/>
      <c r="M822" s="137"/>
      <c r="N822" s="137"/>
      <c r="O822" s="137"/>
      <c r="P822" s="137"/>
      <c r="Q822" s="137"/>
      <c r="R822" s="137"/>
      <c r="S822" s="137"/>
      <c r="T822" s="61"/>
      <c r="U822" s="62"/>
      <c r="V822" s="63"/>
      <c r="W822" s="63"/>
      <c r="X822" s="63"/>
      <c r="Y822" s="63"/>
      <c r="Z822" s="63"/>
      <c r="AA822" s="63"/>
      <c r="AB822" s="63"/>
      <c r="AC822" s="63"/>
      <c r="AD822" s="137"/>
      <c r="AE822" s="137"/>
      <c r="AF822" s="137"/>
      <c r="AG822" s="137"/>
      <c r="AH822" s="137"/>
      <c r="AI822" s="168"/>
      <c r="AJ822" s="175"/>
      <c r="AK822" s="175"/>
      <c r="AL822" s="175"/>
      <c r="AM822" s="175"/>
      <c r="AN822" s="175"/>
      <c r="AO822" s="175"/>
      <c r="AP822" s="175"/>
    </row>
    <row r="823" spans="1:42" ht="15">
      <c r="A823" s="11" t="str">
        <f>IF(F823="","",F823&amp;"_"&amp;COUNTIF($F$9:F823,F823))</f>
        <v/>
      </c>
      <c r="B823" s="135" t="str">
        <f>IF(STUDATA!B1433="","",STUDATA!B1433)</f>
        <v/>
      </c>
      <c r="C823" s="136" t="str">
        <f>IF(STUDATA!E1433="","",STUDATA!E1433)</f>
        <v/>
      </c>
      <c r="D823" s="136" t="str">
        <f>IF(STUDATA!F1433="","",STUDATA!F1433)</f>
        <v/>
      </c>
      <c r="E823" s="136" t="str">
        <f>IF(STUDATA!G1433="","",STUDATA!G1433)</f>
        <v/>
      </c>
      <c r="F823" s="136" t="str">
        <f>IF(STUDATA!C1433="","",STUDATA!C1433)</f>
        <v/>
      </c>
      <c r="G823" s="137"/>
      <c r="H823" s="137"/>
      <c r="I823" s="137"/>
      <c r="J823" s="137"/>
      <c r="K823" s="137"/>
      <c r="L823" s="137"/>
      <c r="M823" s="137"/>
      <c r="N823" s="137"/>
      <c r="O823" s="137"/>
      <c r="P823" s="137"/>
      <c r="Q823" s="137"/>
      <c r="R823" s="137"/>
      <c r="S823" s="137"/>
      <c r="T823" s="61"/>
      <c r="U823" s="62"/>
      <c r="V823" s="63"/>
      <c r="W823" s="63"/>
      <c r="X823" s="63"/>
      <c r="Y823" s="63"/>
      <c r="Z823" s="63"/>
      <c r="AA823" s="63"/>
      <c r="AB823" s="63"/>
      <c r="AC823" s="63"/>
      <c r="AD823" s="137"/>
      <c r="AE823" s="137"/>
      <c r="AF823" s="137"/>
      <c r="AG823" s="137"/>
      <c r="AH823" s="137"/>
      <c r="AI823" s="168"/>
      <c r="AJ823" s="175"/>
      <c r="AK823" s="175"/>
      <c r="AL823" s="175"/>
      <c r="AM823" s="175"/>
      <c r="AN823" s="175"/>
      <c r="AO823" s="175"/>
      <c r="AP823" s="175"/>
    </row>
    <row r="824" spans="1:42" ht="15">
      <c r="A824" s="11" t="str">
        <f>IF(F824="","",F824&amp;"_"&amp;COUNTIF($F$9:F824,F824))</f>
        <v/>
      </c>
      <c r="B824" s="135" t="str">
        <f>IF(STUDATA!B1434="","",STUDATA!B1434)</f>
        <v/>
      </c>
      <c r="C824" s="136" t="str">
        <f>IF(STUDATA!E1434="","",STUDATA!E1434)</f>
        <v/>
      </c>
      <c r="D824" s="136" t="str">
        <f>IF(STUDATA!F1434="","",STUDATA!F1434)</f>
        <v/>
      </c>
      <c r="E824" s="136" t="str">
        <f>IF(STUDATA!G1434="","",STUDATA!G1434)</f>
        <v/>
      </c>
      <c r="F824" s="136" t="str">
        <f>IF(STUDATA!C1434="","",STUDATA!C1434)</f>
        <v/>
      </c>
      <c r="G824" s="137"/>
      <c r="H824" s="137"/>
      <c r="I824" s="137"/>
      <c r="J824" s="137"/>
      <c r="K824" s="137"/>
      <c r="L824" s="137"/>
      <c r="M824" s="137"/>
      <c r="N824" s="137"/>
      <c r="O824" s="137"/>
      <c r="P824" s="137"/>
      <c r="Q824" s="137"/>
      <c r="R824" s="137"/>
      <c r="S824" s="137"/>
      <c r="T824" s="61"/>
      <c r="U824" s="62"/>
      <c r="V824" s="63"/>
      <c r="W824" s="63"/>
      <c r="X824" s="63"/>
      <c r="Y824" s="63"/>
      <c r="Z824" s="63"/>
      <c r="AA824" s="63"/>
      <c r="AB824" s="63"/>
      <c r="AC824" s="63"/>
      <c r="AD824" s="137"/>
      <c r="AE824" s="137"/>
      <c r="AF824" s="137"/>
      <c r="AG824" s="137"/>
      <c r="AH824" s="137"/>
      <c r="AI824" s="168"/>
      <c r="AJ824" s="175"/>
      <c r="AK824" s="175"/>
      <c r="AL824" s="175"/>
      <c r="AM824" s="175"/>
      <c r="AN824" s="175"/>
      <c r="AO824" s="175"/>
      <c r="AP824" s="175"/>
    </row>
    <row r="825" spans="1:42" ht="15">
      <c r="A825" s="11" t="str">
        <f>IF(F825="","",F825&amp;"_"&amp;COUNTIF($F$9:F825,F825))</f>
        <v/>
      </c>
      <c r="B825" s="135" t="str">
        <f>IF(STUDATA!B1435="","",STUDATA!B1435)</f>
        <v/>
      </c>
      <c r="C825" s="136" t="str">
        <f>IF(STUDATA!E1435="","",STUDATA!E1435)</f>
        <v/>
      </c>
      <c r="D825" s="136" t="str">
        <f>IF(STUDATA!F1435="","",STUDATA!F1435)</f>
        <v/>
      </c>
      <c r="E825" s="136" t="str">
        <f>IF(STUDATA!G1435="","",STUDATA!G1435)</f>
        <v/>
      </c>
      <c r="F825" s="136" t="str">
        <f>IF(STUDATA!C1435="","",STUDATA!C1435)</f>
        <v/>
      </c>
      <c r="G825" s="137"/>
      <c r="H825" s="137"/>
      <c r="I825" s="137"/>
      <c r="J825" s="137"/>
      <c r="K825" s="137"/>
      <c r="L825" s="137"/>
      <c r="M825" s="137"/>
      <c r="N825" s="137"/>
      <c r="O825" s="137"/>
      <c r="P825" s="137"/>
      <c r="Q825" s="137"/>
      <c r="R825" s="137"/>
      <c r="S825" s="137"/>
      <c r="T825" s="61"/>
      <c r="U825" s="62"/>
      <c r="V825" s="63"/>
      <c r="W825" s="63"/>
      <c r="X825" s="63"/>
      <c r="Y825" s="63"/>
      <c r="Z825" s="63"/>
      <c r="AA825" s="63"/>
      <c r="AB825" s="63"/>
      <c r="AC825" s="63"/>
      <c r="AD825" s="137"/>
      <c r="AE825" s="137"/>
      <c r="AF825" s="137"/>
      <c r="AG825" s="137"/>
      <c r="AH825" s="137"/>
      <c r="AI825" s="168"/>
      <c r="AJ825" s="175"/>
      <c r="AK825" s="175"/>
      <c r="AL825" s="175"/>
      <c r="AM825" s="175"/>
      <c r="AN825" s="175"/>
      <c r="AO825" s="175"/>
      <c r="AP825" s="175"/>
    </row>
    <row r="826" spans="1:42" ht="15">
      <c r="A826" s="11" t="str">
        <f>IF(F826="","",F826&amp;"_"&amp;COUNTIF($F$9:F826,F826))</f>
        <v/>
      </c>
      <c r="B826" s="135" t="str">
        <f>IF(STUDATA!B1436="","",STUDATA!B1436)</f>
        <v/>
      </c>
      <c r="C826" s="136" t="str">
        <f>IF(STUDATA!E1436="","",STUDATA!E1436)</f>
        <v/>
      </c>
      <c r="D826" s="136" t="str">
        <f>IF(STUDATA!F1436="","",STUDATA!F1436)</f>
        <v/>
      </c>
      <c r="E826" s="136" t="str">
        <f>IF(STUDATA!G1436="","",STUDATA!G1436)</f>
        <v/>
      </c>
      <c r="F826" s="136" t="str">
        <f>IF(STUDATA!C1436="","",STUDATA!C1436)</f>
        <v/>
      </c>
      <c r="G826" s="137"/>
      <c r="H826" s="137"/>
      <c r="I826" s="137"/>
      <c r="J826" s="137"/>
      <c r="K826" s="137"/>
      <c r="L826" s="137"/>
      <c r="M826" s="137"/>
      <c r="N826" s="137"/>
      <c r="O826" s="137"/>
      <c r="P826" s="137"/>
      <c r="Q826" s="137"/>
      <c r="R826" s="137"/>
      <c r="S826" s="137"/>
      <c r="T826" s="61"/>
      <c r="U826" s="62"/>
      <c r="V826" s="63"/>
      <c r="W826" s="63"/>
      <c r="X826" s="63"/>
      <c r="Y826" s="63"/>
      <c r="Z826" s="63"/>
      <c r="AA826" s="63"/>
      <c r="AB826" s="63"/>
      <c r="AC826" s="63"/>
      <c r="AD826" s="137"/>
      <c r="AE826" s="137"/>
      <c r="AF826" s="137"/>
      <c r="AG826" s="137"/>
      <c r="AH826" s="137"/>
      <c r="AI826" s="168"/>
      <c r="AJ826" s="175"/>
      <c r="AK826" s="175"/>
      <c r="AL826" s="175"/>
      <c r="AM826" s="175"/>
      <c r="AN826" s="175"/>
      <c r="AO826" s="175"/>
      <c r="AP826" s="175"/>
    </row>
    <row r="827" spans="1:42" ht="15">
      <c r="A827" s="11" t="str">
        <f>IF(F827="","",F827&amp;"_"&amp;COUNTIF($F$9:F827,F827))</f>
        <v/>
      </c>
      <c r="B827" s="135" t="str">
        <f>IF(STUDATA!B1437="","",STUDATA!B1437)</f>
        <v/>
      </c>
      <c r="C827" s="136" t="str">
        <f>IF(STUDATA!E1437="","",STUDATA!E1437)</f>
        <v/>
      </c>
      <c r="D827" s="136" t="str">
        <f>IF(STUDATA!F1437="","",STUDATA!F1437)</f>
        <v/>
      </c>
      <c r="E827" s="136" t="str">
        <f>IF(STUDATA!G1437="","",STUDATA!G1437)</f>
        <v/>
      </c>
      <c r="F827" s="136" t="str">
        <f>IF(STUDATA!C1437="","",STUDATA!C1437)</f>
        <v/>
      </c>
      <c r="G827" s="137"/>
      <c r="H827" s="137"/>
      <c r="I827" s="137"/>
      <c r="J827" s="137"/>
      <c r="K827" s="137"/>
      <c r="L827" s="137"/>
      <c r="M827" s="137"/>
      <c r="N827" s="137"/>
      <c r="O827" s="137"/>
      <c r="P827" s="137"/>
      <c r="Q827" s="137"/>
      <c r="R827" s="137"/>
      <c r="S827" s="137"/>
      <c r="T827" s="61"/>
      <c r="U827" s="62"/>
      <c r="V827" s="63"/>
      <c r="W827" s="63"/>
      <c r="X827" s="63"/>
      <c r="Y827" s="63"/>
      <c r="Z827" s="63"/>
      <c r="AA827" s="63"/>
      <c r="AB827" s="63"/>
      <c r="AC827" s="63"/>
      <c r="AD827" s="137"/>
      <c r="AE827" s="137"/>
      <c r="AF827" s="137"/>
      <c r="AG827" s="137"/>
      <c r="AH827" s="137"/>
      <c r="AI827" s="168"/>
      <c r="AJ827" s="175"/>
      <c r="AK827" s="175"/>
      <c r="AL827" s="175"/>
      <c r="AM827" s="175"/>
      <c r="AN827" s="175"/>
      <c r="AO827" s="175"/>
      <c r="AP827" s="175"/>
    </row>
    <row r="828" spans="1:42" ht="15">
      <c r="A828" s="11" t="str">
        <f>IF(F828="","",F828&amp;"_"&amp;COUNTIF($F$9:F828,F828))</f>
        <v/>
      </c>
      <c r="B828" s="135" t="str">
        <f>IF(STUDATA!B1438="","",STUDATA!B1438)</f>
        <v/>
      </c>
      <c r="C828" s="136" t="str">
        <f>IF(STUDATA!E1438="","",STUDATA!E1438)</f>
        <v/>
      </c>
      <c r="D828" s="136" t="str">
        <f>IF(STUDATA!F1438="","",STUDATA!F1438)</f>
        <v/>
      </c>
      <c r="E828" s="136" t="str">
        <f>IF(STUDATA!G1438="","",STUDATA!G1438)</f>
        <v/>
      </c>
      <c r="F828" s="136" t="str">
        <f>IF(STUDATA!C1438="","",STUDATA!C1438)</f>
        <v/>
      </c>
      <c r="G828" s="137"/>
      <c r="H828" s="137"/>
      <c r="I828" s="137"/>
      <c r="J828" s="137"/>
      <c r="K828" s="137"/>
      <c r="L828" s="137"/>
      <c r="M828" s="137"/>
      <c r="N828" s="137"/>
      <c r="O828" s="137"/>
      <c r="P828" s="137"/>
      <c r="Q828" s="137"/>
      <c r="R828" s="137"/>
      <c r="S828" s="137"/>
      <c r="T828" s="61"/>
      <c r="U828" s="62"/>
      <c r="V828" s="63"/>
      <c r="W828" s="63"/>
      <c r="X828" s="63"/>
      <c r="Y828" s="63"/>
      <c r="Z828" s="63"/>
      <c r="AA828" s="63"/>
      <c r="AB828" s="63"/>
      <c r="AC828" s="63"/>
      <c r="AD828" s="137"/>
      <c r="AE828" s="137"/>
      <c r="AF828" s="137"/>
      <c r="AG828" s="137"/>
      <c r="AH828" s="137"/>
      <c r="AI828" s="168"/>
      <c r="AJ828" s="175"/>
      <c r="AK828" s="175"/>
      <c r="AL828" s="175"/>
      <c r="AM828" s="175"/>
      <c r="AN828" s="175"/>
      <c r="AO828" s="175"/>
      <c r="AP828" s="175"/>
    </row>
    <row r="829" spans="1:42" ht="15">
      <c r="A829" s="11" t="str">
        <f>IF(F829="","",F829&amp;"_"&amp;COUNTIF($F$9:F829,F829))</f>
        <v/>
      </c>
      <c r="B829" s="135" t="str">
        <f>IF(STUDATA!B1439="","",STUDATA!B1439)</f>
        <v/>
      </c>
      <c r="C829" s="136" t="str">
        <f>IF(STUDATA!E1439="","",STUDATA!E1439)</f>
        <v/>
      </c>
      <c r="D829" s="136" t="str">
        <f>IF(STUDATA!F1439="","",STUDATA!F1439)</f>
        <v/>
      </c>
      <c r="E829" s="136" t="str">
        <f>IF(STUDATA!G1439="","",STUDATA!G1439)</f>
        <v/>
      </c>
      <c r="F829" s="136" t="str">
        <f>IF(STUDATA!C1439="","",STUDATA!C1439)</f>
        <v/>
      </c>
      <c r="G829" s="137"/>
      <c r="H829" s="137"/>
      <c r="I829" s="137"/>
      <c r="J829" s="137"/>
      <c r="K829" s="137"/>
      <c r="L829" s="137"/>
      <c r="M829" s="137"/>
      <c r="N829" s="137"/>
      <c r="O829" s="137"/>
      <c r="P829" s="137"/>
      <c r="Q829" s="137"/>
      <c r="R829" s="137"/>
      <c r="S829" s="137"/>
      <c r="T829" s="61"/>
      <c r="U829" s="62"/>
      <c r="V829" s="63"/>
      <c r="W829" s="63"/>
      <c r="X829" s="63"/>
      <c r="Y829" s="63"/>
      <c r="Z829" s="63"/>
      <c r="AA829" s="63"/>
      <c r="AB829" s="63"/>
      <c r="AC829" s="63"/>
      <c r="AD829" s="137"/>
      <c r="AE829" s="137"/>
      <c r="AF829" s="137"/>
      <c r="AG829" s="137"/>
      <c r="AH829" s="137"/>
      <c r="AI829" s="168"/>
      <c r="AJ829" s="175"/>
      <c r="AK829" s="175"/>
      <c r="AL829" s="175"/>
      <c r="AM829" s="175"/>
      <c r="AN829" s="175"/>
      <c r="AO829" s="175"/>
      <c r="AP829" s="175"/>
    </row>
    <row r="830" spans="1:42" ht="15">
      <c r="A830" s="11" t="str">
        <f>IF(F830="","",F830&amp;"_"&amp;COUNTIF($F$9:F830,F830))</f>
        <v/>
      </c>
      <c r="B830" s="135" t="str">
        <f>IF(STUDATA!B1440="","",STUDATA!B1440)</f>
        <v/>
      </c>
      <c r="C830" s="136" t="str">
        <f>IF(STUDATA!E1440="","",STUDATA!E1440)</f>
        <v/>
      </c>
      <c r="D830" s="136" t="str">
        <f>IF(STUDATA!F1440="","",STUDATA!F1440)</f>
        <v/>
      </c>
      <c r="E830" s="136" t="str">
        <f>IF(STUDATA!G1440="","",STUDATA!G1440)</f>
        <v/>
      </c>
      <c r="F830" s="136" t="str">
        <f>IF(STUDATA!C1440="","",STUDATA!C1440)</f>
        <v/>
      </c>
      <c r="G830" s="137"/>
      <c r="H830" s="137"/>
      <c r="I830" s="137"/>
      <c r="J830" s="137"/>
      <c r="K830" s="137"/>
      <c r="L830" s="137"/>
      <c r="M830" s="137"/>
      <c r="N830" s="137"/>
      <c r="O830" s="137"/>
      <c r="P830" s="137"/>
      <c r="Q830" s="137"/>
      <c r="R830" s="137"/>
      <c r="S830" s="137"/>
      <c r="T830" s="61"/>
      <c r="U830" s="62"/>
      <c r="V830" s="63"/>
      <c r="W830" s="63"/>
      <c r="X830" s="63"/>
      <c r="Y830" s="63"/>
      <c r="Z830" s="63"/>
      <c r="AA830" s="63"/>
      <c r="AB830" s="63"/>
      <c r="AC830" s="63"/>
      <c r="AD830" s="137"/>
      <c r="AE830" s="137"/>
      <c r="AF830" s="137"/>
      <c r="AG830" s="137"/>
      <c r="AH830" s="137"/>
      <c r="AI830" s="168"/>
      <c r="AJ830" s="175"/>
      <c r="AK830" s="175"/>
      <c r="AL830" s="175"/>
      <c r="AM830" s="175"/>
      <c r="AN830" s="175"/>
      <c r="AO830" s="175"/>
      <c r="AP830" s="175"/>
    </row>
    <row r="831" spans="1:42" ht="15">
      <c r="A831" s="11" t="str">
        <f>IF(F831="","",F831&amp;"_"&amp;COUNTIF($F$9:F831,F831))</f>
        <v/>
      </c>
      <c r="B831" s="135" t="str">
        <f>IF(STUDATA!B1441="","",STUDATA!B1441)</f>
        <v/>
      </c>
      <c r="C831" s="136" t="str">
        <f>IF(STUDATA!E1441="","",STUDATA!E1441)</f>
        <v/>
      </c>
      <c r="D831" s="136" t="str">
        <f>IF(STUDATA!F1441="","",STUDATA!F1441)</f>
        <v/>
      </c>
      <c r="E831" s="136" t="str">
        <f>IF(STUDATA!G1441="","",STUDATA!G1441)</f>
        <v/>
      </c>
      <c r="F831" s="136" t="str">
        <f>IF(STUDATA!C1441="","",STUDATA!C1441)</f>
        <v/>
      </c>
      <c r="G831" s="137"/>
      <c r="H831" s="137"/>
      <c r="I831" s="137"/>
      <c r="J831" s="137"/>
      <c r="K831" s="137"/>
      <c r="L831" s="137"/>
      <c r="M831" s="137"/>
      <c r="N831" s="137"/>
      <c r="O831" s="137"/>
      <c r="P831" s="137"/>
      <c r="Q831" s="137"/>
      <c r="R831" s="137"/>
      <c r="S831" s="137"/>
      <c r="T831" s="61"/>
      <c r="U831" s="62"/>
      <c r="V831" s="63"/>
      <c r="W831" s="63"/>
      <c r="X831" s="63"/>
      <c r="Y831" s="63"/>
      <c r="Z831" s="63"/>
      <c r="AA831" s="63"/>
      <c r="AB831" s="63"/>
      <c r="AC831" s="63"/>
      <c r="AD831" s="137"/>
      <c r="AE831" s="137"/>
      <c r="AF831" s="137"/>
      <c r="AG831" s="137"/>
      <c r="AH831" s="137"/>
      <c r="AI831" s="168"/>
      <c r="AJ831" s="175"/>
      <c r="AK831" s="175"/>
      <c r="AL831" s="175"/>
      <c r="AM831" s="175"/>
      <c r="AN831" s="175"/>
      <c r="AO831" s="175"/>
      <c r="AP831" s="175"/>
    </row>
    <row r="832" spans="1:42" ht="15">
      <c r="A832" s="11" t="str">
        <f>IF(F832="","",F832&amp;"_"&amp;COUNTIF($F$9:F832,F832))</f>
        <v/>
      </c>
      <c r="B832" s="135" t="str">
        <f>IF(STUDATA!B1442="","",STUDATA!B1442)</f>
        <v/>
      </c>
      <c r="C832" s="136" t="str">
        <f>IF(STUDATA!E1442="","",STUDATA!E1442)</f>
        <v/>
      </c>
      <c r="D832" s="136" t="str">
        <f>IF(STUDATA!F1442="","",STUDATA!F1442)</f>
        <v/>
      </c>
      <c r="E832" s="136" t="str">
        <f>IF(STUDATA!G1442="","",STUDATA!G1442)</f>
        <v/>
      </c>
      <c r="F832" s="136" t="str">
        <f>IF(STUDATA!C1442="","",STUDATA!C1442)</f>
        <v/>
      </c>
      <c r="G832" s="137"/>
      <c r="H832" s="137"/>
      <c r="I832" s="137"/>
      <c r="J832" s="137"/>
      <c r="K832" s="137"/>
      <c r="L832" s="137"/>
      <c r="M832" s="137"/>
      <c r="N832" s="137"/>
      <c r="O832" s="137"/>
      <c r="P832" s="137"/>
      <c r="Q832" s="137"/>
      <c r="R832" s="137"/>
      <c r="S832" s="137"/>
      <c r="T832" s="61"/>
      <c r="U832" s="62"/>
      <c r="V832" s="63"/>
      <c r="W832" s="63"/>
      <c r="X832" s="63"/>
      <c r="Y832" s="63"/>
      <c r="Z832" s="63"/>
      <c r="AA832" s="63"/>
      <c r="AB832" s="63"/>
      <c r="AC832" s="63"/>
      <c r="AD832" s="137"/>
      <c r="AE832" s="137"/>
      <c r="AF832" s="137"/>
      <c r="AG832" s="137"/>
      <c r="AH832" s="137"/>
      <c r="AI832" s="168"/>
      <c r="AJ832" s="175"/>
      <c r="AK832" s="175"/>
      <c r="AL832" s="175"/>
      <c r="AM832" s="175"/>
      <c r="AN832" s="175"/>
      <c r="AO832" s="175"/>
      <c r="AP832" s="175"/>
    </row>
    <row r="833" spans="1:42" ht="15">
      <c r="A833" s="11" t="str">
        <f>IF(F833="","",F833&amp;"_"&amp;COUNTIF($F$9:F833,F833))</f>
        <v/>
      </c>
      <c r="B833" s="135" t="str">
        <f>IF(STUDATA!B1443="","",STUDATA!B1443)</f>
        <v/>
      </c>
      <c r="C833" s="136" t="str">
        <f>IF(STUDATA!E1443="","",STUDATA!E1443)</f>
        <v/>
      </c>
      <c r="D833" s="136" t="str">
        <f>IF(STUDATA!F1443="","",STUDATA!F1443)</f>
        <v/>
      </c>
      <c r="E833" s="136" t="str">
        <f>IF(STUDATA!G1443="","",STUDATA!G1443)</f>
        <v/>
      </c>
      <c r="F833" s="136" t="str">
        <f>IF(STUDATA!C1443="","",STUDATA!C1443)</f>
        <v/>
      </c>
      <c r="G833" s="137"/>
      <c r="H833" s="137"/>
      <c r="I833" s="137"/>
      <c r="J833" s="137"/>
      <c r="K833" s="137"/>
      <c r="L833" s="137"/>
      <c r="M833" s="137"/>
      <c r="N833" s="137"/>
      <c r="O833" s="137"/>
      <c r="P833" s="137"/>
      <c r="Q833" s="137"/>
      <c r="R833" s="137"/>
      <c r="S833" s="137"/>
      <c r="T833" s="61"/>
      <c r="U833" s="62"/>
      <c r="V833" s="63"/>
      <c r="W833" s="63"/>
      <c r="X833" s="63"/>
      <c r="Y833" s="63"/>
      <c r="Z833" s="63"/>
      <c r="AA833" s="63"/>
      <c r="AB833" s="63"/>
      <c r="AC833" s="63"/>
      <c r="AD833" s="137"/>
      <c r="AE833" s="137"/>
      <c r="AF833" s="137"/>
      <c r="AG833" s="137"/>
      <c r="AH833" s="137"/>
      <c r="AI833" s="168"/>
      <c r="AJ833" s="175"/>
      <c r="AK833" s="175"/>
      <c r="AL833" s="175"/>
      <c r="AM833" s="175"/>
      <c r="AN833" s="175"/>
      <c r="AO833" s="175"/>
      <c r="AP833" s="175"/>
    </row>
    <row r="834" spans="1:42" ht="15">
      <c r="A834" s="11" t="str">
        <f>IF(F834="","",F834&amp;"_"&amp;COUNTIF($F$9:F834,F834))</f>
        <v/>
      </c>
      <c r="B834" s="135" t="str">
        <f>IF(STUDATA!B1444="","",STUDATA!B1444)</f>
        <v/>
      </c>
      <c r="C834" s="136" t="str">
        <f>IF(STUDATA!E1444="","",STUDATA!E1444)</f>
        <v/>
      </c>
      <c r="D834" s="136" t="str">
        <f>IF(STUDATA!F1444="","",STUDATA!F1444)</f>
        <v/>
      </c>
      <c r="E834" s="136" t="str">
        <f>IF(STUDATA!G1444="","",STUDATA!G1444)</f>
        <v/>
      </c>
      <c r="F834" s="136" t="str">
        <f>IF(STUDATA!C1444="","",STUDATA!C1444)</f>
        <v/>
      </c>
      <c r="G834" s="137"/>
      <c r="H834" s="137"/>
      <c r="I834" s="137"/>
      <c r="J834" s="137"/>
      <c r="K834" s="137"/>
      <c r="L834" s="137"/>
      <c r="M834" s="137"/>
      <c r="N834" s="137"/>
      <c r="O834" s="137"/>
      <c r="P834" s="137"/>
      <c r="Q834" s="137"/>
      <c r="R834" s="137"/>
      <c r="S834" s="137"/>
      <c r="T834" s="61"/>
      <c r="U834" s="62"/>
      <c r="V834" s="63"/>
      <c r="W834" s="63"/>
      <c r="X834" s="63"/>
      <c r="Y834" s="63"/>
      <c r="Z834" s="63"/>
      <c r="AA834" s="63"/>
      <c r="AB834" s="63"/>
      <c r="AC834" s="63"/>
      <c r="AD834" s="137"/>
      <c r="AE834" s="137"/>
      <c r="AF834" s="137"/>
      <c r="AG834" s="137"/>
      <c r="AH834" s="137"/>
      <c r="AI834" s="168"/>
      <c r="AJ834" s="175"/>
      <c r="AK834" s="175"/>
      <c r="AL834" s="175"/>
      <c r="AM834" s="175"/>
      <c r="AN834" s="175"/>
      <c r="AO834" s="175"/>
      <c r="AP834" s="175"/>
    </row>
    <row r="835" spans="1:42" ht="15">
      <c r="A835" s="11" t="str">
        <f>IF(F835="","",F835&amp;"_"&amp;COUNTIF($F$9:F835,F835))</f>
        <v/>
      </c>
      <c r="B835" s="135" t="str">
        <f>IF(STUDATA!B1445="","",STUDATA!B1445)</f>
        <v/>
      </c>
      <c r="C835" s="136" t="str">
        <f>IF(STUDATA!E1445="","",STUDATA!E1445)</f>
        <v/>
      </c>
      <c r="D835" s="136" t="str">
        <f>IF(STUDATA!F1445="","",STUDATA!F1445)</f>
        <v/>
      </c>
      <c r="E835" s="136" t="str">
        <f>IF(STUDATA!G1445="","",STUDATA!G1445)</f>
        <v/>
      </c>
      <c r="F835" s="136" t="str">
        <f>IF(STUDATA!C1445="","",STUDATA!C1445)</f>
        <v/>
      </c>
      <c r="G835" s="137"/>
      <c r="H835" s="137"/>
      <c r="I835" s="137"/>
      <c r="J835" s="137"/>
      <c r="K835" s="137"/>
      <c r="L835" s="137"/>
      <c r="M835" s="137"/>
      <c r="N835" s="137"/>
      <c r="O835" s="137"/>
      <c r="P835" s="137"/>
      <c r="Q835" s="137"/>
      <c r="R835" s="137"/>
      <c r="S835" s="137"/>
      <c r="T835" s="61"/>
      <c r="U835" s="62"/>
      <c r="V835" s="63"/>
      <c r="W835" s="63"/>
      <c r="X835" s="63"/>
      <c r="Y835" s="63"/>
      <c r="Z835" s="63"/>
      <c r="AA835" s="63"/>
      <c r="AB835" s="63"/>
      <c r="AC835" s="63"/>
      <c r="AD835" s="137"/>
      <c r="AE835" s="137"/>
      <c r="AF835" s="137"/>
      <c r="AG835" s="137"/>
      <c r="AH835" s="137"/>
      <c r="AI835" s="168"/>
      <c r="AJ835" s="175"/>
      <c r="AK835" s="175"/>
      <c r="AL835" s="175"/>
      <c r="AM835" s="175"/>
      <c r="AN835" s="175"/>
      <c r="AO835" s="175"/>
      <c r="AP835" s="175"/>
    </row>
    <row r="836" spans="1:42" ht="15">
      <c r="A836" s="11" t="str">
        <f>IF(F836="","",F836&amp;"_"&amp;COUNTIF($F$9:F836,F836))</f>
        <v/>
      </c>
      <c r="B836" s="135" t="str">
        <f>IF(STUDATA!B1446="","",STUDATA!B1446)</f>
        <v/>
      </c>
      <c r="C836" s="136" t="str">
        <f>IF(STUDATA!E1446="","",STUDATA!E1446)</f>
        <v/>
      </c>
      <c r="D836" s="136" t="str">
        <f>IF(STUDATA!F1446="","",STUDATA!F1446)</f>
        <v/>
      </c>
      <c r="E836" s="136" t="str">
        <f>IF(STUDATA!G1446="","",STUDATA!G1446)</f>
        <v/>
      </c>
      <c r="F836" s="136" t="str">
        <f>IF(STUDATA!C1446="","",STUDATA!C1446)</f>
        <v/>
      </c>
      <c r="G836" s="137"/>
      <c r="H836" s="137"/>
      <c r="I836" s="137"/>
      <c r="J836" s="137"/>
      <c r="K836" s="137"/>
      <c r="L836" s="137"/>
      <c r="M836" s="137"/>
      <c r="N836" s="137"/>
      <c r="O836" s="137"/>
      <c r="P836" s="137"/>
      <c r="Q836" s="137"/>
      <c r="R836" s="137"/>
      <c r="S836" s="137"/>
      <c r="T836" s="61"/>
      <c r="U836" s="62"/>
      <c r="V836" s="63"/>
      <c r="W836" s="63"/>
      <c r="X836" s="63"/>
      <c r="Y836" s="63"/>
      <c r="Z836" s="63"/>
      <c r="AA836" s="63"/>
      <c r="AB836" s="63"/>
      <c r="AC836" s="63"/>
      <c r="AD836" s="137"/>
      <c r="AE836" s="137"/>
      <c r="AF836" s="137"/>
      <c r="AG836" s="137"/>
      <c r="AH836" s="137"/>
      <c r="AI836" s="168"/>
      <c r="AJ836" s="175"/>
      <c r="AK836" s="175"/>
      <c r="AL836" s="175"/>
      <c r="AM836" s="175"/>
      <c r="AN836" s="175"/>
      <c r="AO836" s="175"/>
      <c r="AP836" s="175"/>
    </row>
    <row r="837" spans="1:42" ht="15">
      <c r="A837" s="11" t="str">
        <f>IF(F837="","",F837&amp;"_"&amp;COUNTIF($F$9:F837,F837))</f>
        <v/>
      </c>
      <c r="B837" s="135" t="str">
        <f>IF(STUDATA!B1447="","",STUDATA!B1447)</f>
        <v/>
      </c>
      <c r="C837" s="136" t="str">
        <f>IF(STUDATA!E1447="","",STUDATA!E1447)</f>
        <v/>
      </c>
      <c r="D837" s="136" t="str">
        <f>IF(STUDATA!F1447="","",STUDATA!F1447)</f>
        <v/>
      </c>
      <c r="E837" s="136" t="str">
        <f>IF(STUDATA!G1447="","",STUDATA!G1447)</f>
        <v/>
      </c>
      <c r="F837" s="136" t="str">
        <f>IF(STUDATA!C1447="","",STUDATA!C1447)</f>
        <v/>
      </c>
      <c r="G837" s="137"/>
      <c r="H837" s="137"/>
      <c r="I837" s="137"/>
      <c r="J837" s="137"/>
      <c r="K837" s="137"/>
      <c r="L837" s="137"/>
      <c r="M837" s="137"/>
      <c r="N837" s="137"/>
      <c r="O837" s="137"/>
      <c r="P837" s="137"/>
      <c r="Q837" s="137"/>
      <c r="R837" s="137"/>
      <c r="S837" s="137"/>
      <c r="T837" s="61"/>
      <c r="U837" s="62"/>
      <c r="V837" s="63"/>
      <c r="W837" s="63"/>
      <c r="X837" s="63"/>
      <c r="Y837" s="63"/>
      <c r="Z837" s="63"/>
      <c r="AA837" s="63"/>
      <c r="AB837" s="63"/>
      <c r="AC837" s="63"/>
      <c r="AD837" s="137"/>
      <c r="AE837" s="137"/>
      <c r="AF837" s="137"/>
      <c r="AG837" s="137"/>
      <c r="AH837" s="137"/>
      <c r="AI837" s="168"/>
      <c r="AJ837" s="175"/>
      <c r="AK837" s="175"/>
      <c r="AL837" s="175"/>
      <c r="AM837" s="175"/>
      <c r="AN837" s="175"/>
      <c r="AO837" s="175"/>
      <c r="AP837" s="175"/>
    </row>
    <row r="838" spans="1:42" ht="15">
      <c r="A838" s="11" t="str">
        <f>IF(F838="","",F838&amp;"_"&amp;COUNTIF($F$9:F838,F838))</f>
        <v/>
      </c>
      <c r="B838" s="135" t="str">
        <f>IF(STUDATA!B1448="","",STUDATA!B1448)</f>
        <v/>
      </c>
      <c r="C838" s="136" t="str">
        <f>IF(STUDATA!E1448="","",STUDATA!E1448)</f>
        <v/>
      </c>
      <c r="D838" s="136" t="str">
        <f>IF(STUDATA!F1448="","",STUDATA!F1448)</f>
        <v/>
      </c>
      <c r="E838" s="136" t="str">
        <f>IF(STUDATA!G1448="","",STUDATA!G1448)</f>
        <v/>
      </c>
      <c r="F838" s="136" t="str">
        <f>IF(STUDATA!C1448="","",STUDATA!C1448)</f>
        <v/>
      </c>
      <c r="G838" s="137"/>
      <c r="H838" s="137"/>
      <c r="I838" s="137"/>
      <c r="J838" s="137"/>
      <c r="K838" s="137"/>
      <c r="L838" s="137"/>
      <c r="M838" s="137"/>
      <c r="N838" s="137"/>
      <c r="O838" s="137"/>
      <c r="P838" s="137"/>
      <c r="Q838" s="137"/>
      <c r="R838" s="137"/>
      <c r="S838" s="137"/>
      <c r="T838" s="61"/>
      <c r="U838" s="62"/>
      <c r="V838" s="63"/>
      <c r="W838" s="63"/>
      <c r="X838" s="63"/>
      <c r="Y838" s="63"/>
      <c r="Z838" s="63"/>
      <c r="AA838" s="63"/>
      <c r="AB838" s="63"/>
      <c r="AC838" s="63"/>
      <c r="AD838" s="137"/>
      <c r="AE838" s="137"/>
      <c r="AF838" s="137"/>
      <c r="AG838" s="137"/>
      <c r="AH838" s="137"/>
      <c r="AI838" s="168"/>
      <c r="AJ838" s="175"/>
      <c r="AK838" s="175"/>
      <c r="AL838" s="175"/>
      <c r="AM838" s="175"/>
      <c r="AN838" s="175"/>
      <c r="AO838" s="175"/>
      <c r="AP838" s="175"/>
    </row>
    <row r="839" spans="1:42" ht="15">
      <c r="A839" s="11" t="str">
        <f>IF(F839="","",F839&amp;"_"&amp;COUNTIF($F$9:F839,F839))</f>
        <v/>
      </c>
      <c r="B839" s="135" t="str">
        <f>IF(STUDATA!B1449="","",STUDATA!B1449)</f>
        <v/>
      </c>
      <c r="C839" s="136" t="str">
        <f>IF(STUDATA!E1449="","",STUDATA!E1449)</f>
        <v/>
      </c>
      <c r="D839" s="136" t="str">
        <f>IF(STUDATA!F1449="","",STUDATA!F1449)</f>
        <v/>
      </c>
      <c r="E839" s="136" t="str">
        <f>IF(STUDATA!G1449="","",STUDATA!G1449)</f>
        <v/>
      </c>
      <c r="F839" s="136" t="str">
        <f>IF(STUDATA!C1449="","",STUDATA!C1449)</f>
        <v/>
      </c>
      <c r="G839" s="137"/>
      <c r="H839" s="137"/>
      <c r="I839" s="137"/>
      <c r="J839" s="137"/>
      <c r="K839" s="137"/>
      <c r="L839" s="137"/>
      <c r="M839" s="137"/>
      <c r="N839" s="137"/>
      <c r="O839" s="137"/>
      <c r="P839" s="137"/>
      <c r="Q839" s="137"/>
      <c r="R839" s="137"/>
      <c r="S839" s="137"/>
      <c r="T839" s="61"/>
      <c r="U839" s="62"/>
      <c r="V839" s="63"/>
      <c r="W839" s="63"/>
      <c r="X839" s="63"/>
      <c r="Y839" s="63"/>
      <c r="Z839" s="63"/>
      <c r="AA839" s="63"/>
      <c r="AB839" s="63"/>
      <c r="AC839" s="63"/>
      <c r="AD839" s="137"/>
      <c r="AE839" s="137"/>
      <c r="AF839" s="137"/>
      <c r="AG839" s="137"/>
      <c r="AH839" s="137"/>
      <c r="AI839" s="168"/>
      <c r="AJ839" s="175"/>
      <c r="AK839" s="175"/>
      <c r="AL839" s="175"/>
      <c r="AM839" s="175"/>
      <c r="AN839" s="175"/>
      <c r="AO839" s="175"/>
      <c r="AP839" s="175"/>
    </row>
    <row r="840" spans="1:42" ht="15">
      <c r="A840" s="11" t="str">
        <f>IF(F840="","",F840&amp;"_"&amp;COUNTIF($F$9:F840,F840))</f>
        <v/>
      </c>
      <c r="B840" s="135" t="str">
        <f>IF(STUDATA!B1450="","",STUDATA!B1450)</f>
        <v/>
      </c>
      <c r="C840" s="136" t="str">
        <f>IF(STUDATA!E1450="","",STUDATA!E1450)</f>
        <v/>
      </c>
      <c r="D840" s="136" t="str">
        <f>IF(STUDATA!F1450="","",STUDATA!F1450)</f>
        <v/>
      </c>
      <c r="E840" s="136" t="str">
        <f>IF(STUDATA!G1450="","",STUDATA!G1450)</f>
        <v/>
      </c>
      <c r="F840" s="136" t="str">
        <f>IF(STUDATA!C1450="","",STUDATA!C1450)</f>
        <v/>
      </c>
      <c r="G840" s="137"/>
      <c r="H840" s="137"/>
      <c r="I840" s="137"/>
      <c r="J840" s="137"/>
      <c r="K840" s="137"/>
      <c r="L840" s="137"/>
      <c r="M840" s="137"/>
      <c r="N840" s="137"/>
      <c r="O840" s="137"/>
      <c r="P840" s="137"/>
      <c r="Q840" s="137"/>
      <c r="R840" s="137"/>
      <c r="S840" s="137"/>
      <c r="T840" s="61"/>
      <c r="U840" s="62"/>
      <c r="V840" s="63"/>
      <c r="W840" s="63"/>
      <c r="X840" s="63"/>
      <c r="Y840" s="63"/>
      <c r="Z840" s="63"/>
      <c r="AA840" s="63"/>
      <c r="AB840" s="63"/>
      <c r="AC840" s="63"/>
      <c r="AD840" s="137"/>
      <c r="AE840" s="137"/>
      <c r="AF840" s="137"/>
      <c r="AG840" s="137"/>
      <c r="AH840" s="137"/>
      <c r="AI840" s="168"/>
      <c r="AJ840" s="175"/>
      <c r="AK840" s="175"/>
      <c r="AL840" s="175"/>
      <c r="AM840" s="175"/>
      <c r="AN840" s="175"/>
      <c r="AO840" s="175"/>
      <c r="AP840" s="175"/>
    </row>
    <row r="841" spans="1:42" ht="15">
      <c r="A841" s="11" t="str">
        <f>IF(F841="","",F841&amp;"_"&amp;COUNTIF($F$9:F841,F841))</f>
        <v/>
      </c>
      <c r="B841" s="135" t="str">
        <f>IF(STUDATA!B1451="","",STUDATA!B1451)</f>
        <v/>
      </c>
      <c r="C841" s="136" t="str">
        <f>IF(STUDATA!E1451="","",STUDATA!E1451)</f>
        <v/>
      </c>
      <c r="D841" s="136" t="str">
        <f>IF(STUDATA!F1451="","",STUDATA!F1451)</f>
        <v/>
      </c>
      <c r="E841" s="136" t="str">
        <f>IF(STUDATA!G1451="","",STUDATA!G1451)</f>
        <v/>
      </c>
      <c r="F841" s="136" t="str">
        <f>IF(STUDATA!C1451="","",STUDATA!C1451)</f>
        <v/>
      </c>
      <c r="G841" s="137"/>
      <c r="H841" s="137"/>
      <c r="I841" s="137"/>
      <c r="J841" s="137"/>
      <c r="K841" s="137"/>
      <c r="L841" s="137"/>
      <c r="M841" s="137"/>
      <c r="N841" s="137"/>
      <c r="O841" s="137"/>
      <c r="P841" s="137"/>
      <c r="Q841" s="137"/>
      <c r="R841" s="137"/>
      <c r="S841" s="137"/>
      <c r="T841" s="61"/>
      <c r="U841" s="62"/>
      <c r="V841" s="63"/>
      <c r="W841" s="63"/>
      <c r="X841" s="63"/>
      <c r="Y841" s="63"/>
      <c r="Z841" s="63"/>
      <c r="AA841" s="63"/>
      <c r="AB841" s="63"/>
      <c r="AC841" s="63"/>
      <c r="AD841" s="137"/>
      <c r="AE841" s="137"/>
      <c r="AF841" s="137"/>
      <c r="AG841" s="137"/>
      <c r="AH841" s="137"/>
      <c r="AI841" s="168"/>
      <c r="AJ841" s="175"/>
      <c r="AK841" s="175"/>
      <c r="AL841" s="175"/>
      <c r="AM841" s="175"/>
      <c r="AN841" s="175"/>
      <c r="AO841" s="175"/>
      <c r="AP841" s="175"/>
    </row>
    <row r="842" spans="1:42" ht="15">
      <c r="A842" s="11" t="str">
        <f>IF(F842="","",F842&amp;"_"&amp;COUNTIF($F$9:F842,F842))</f>
        <v/>
      </c>
      <c r="B842" s="135" t="str">
        <f>IF(STUDATA!B1452="","",STUDATA!B1452)</f>
        <v/>
      </c>
      <c r="C842" s="136" t="str">
        <f>IF(STUDATA!E1452="","",STUDATA!E1452)</f>
        <v/>
      </c>
      <c r="D842" s="136" t="str">
        <f>IF(STUDATA!F1452="","",STUDATA!F1452)</f>
        <v/>
      </c>
      <c r="E842" s="136" t="str">
        <f>IF(STUDATA!G1452="","",STUDATA!G1452)</f>
        <v/>
      </c>
      <c r="F842" s="136" t="str">
        <f>IF(STUDATA!C1452="","",STUDATA!C1452)</f>
        <v/>
      </c>
      <c r="G842" s="137"/>
      <c r="H842" s="137"/>
      <c r="I842" s="137"/>
      <c r="J842" s="137"/>
      <c r="K842" s="137"/>
      <c r="L842" s="137"/>
      <c r="M842" s="137"/>
      <c r="N842" s="137"/>
      <c r="O842" s="137"/>
      <c r="P842" s="137"/>
      <c r="Q842" s="137"/>
      <c r="R842" s="137"/>
      <c r="S842" s="137"/>
      <c r="T842" s="61"/>
      <c r="U842" s="62"/>
      <c r="V842" s="63"/>
      <c r="W842" s="63"/>
      <c r="X842" s="63"/>
      <c r="Y842" s="63"/>
      <c r="Z842" s="63"/>
      <c r="AA842" s="63"/>
      <c r="AB842" s="63"/>
      <c r="AC842" s="63"/>
      <c r="AD842" s="137"/>
      <c r="AE842" s="137"/>
      <c r="AF842" s="137"/>
      <c r="AG842" s="137"/>
      <c r="AH842" s="137"/>
      <c r="AI842" s="168"/>
      <c r="AJ842" s="175"/>
      <c r="AK842" s="175"/>
      <c r="AL842" s="175"/>
      <c r="AM842" s="175"/>
      <c r="AN842" s="175"/>
      <c r="AO842" s="175"/>
      <c r="AP842" s="175"/>
    </row>
    <row r="843" spans="1:42" ht="15">
      <c r="A843" s="11" t="str">
        <f>IF(F843="","",F843&amp;"_"&amp;COUNTIF($F$9:F843,F843))</f>
        <v/>
      </c>
      <c r="B843" s="135" t="str">
        <f>IF(STUDATA!B1453="","",STUDATA!B1453)</f>
        <v/>
      </c>
      <c r="C843" s="136" t="str">
        <f>IF(STUDATA!E1453="","",STUDATA!E1453)</f>
        <v/>
      </c>
      <c r="D843" s="136" t="str">
        <f>IF(STUDATA!F1453="","",STUDATA!F1453)</f>
        <v/>
      </c>
      <c r="E843" s="136" t="str">
        <f>IF(STUDATA!G1453="","",STUDATA!G1453)</f>
        <v/>
      </c>
      <c r="F843" s="136" t="str">
        <f>IF(STUDATA!C1453="","",STUDATA!C1453)</f>
        <v/>
      </c>
      <c r="G843" s="137"/>
      <c r="H843" s="137"/>
      <c r="I843" s="137"/>
      <c r="J843" s="137"/>
      <c r="K843" s="137"/>
      <c r="L843" s="137"/>
      <c r="M843" s="137"/>
      <c r="N843" s="137"/>
      <c r="O843" s="137"/>
      <c r="P843" s="137"/>
      <c r="Q843" s="137"/>
      <c r="R843" s="137"/>
      <c r="S843" s="137"/>
      <c r="T843" s="61"/>
      <c r="U843" s="62"/>
      <c r="V843" s="63"/>
      <c r="W843" s="63"/>
      <c r="X843" s="63"/>
      <c r="Y843" s="63"/>
      <c r="Z843" s="63"/>
      <c r="AA843" s="63"/>
      <c r="AB843" s="63"/>
      <c r="AC843" s="63"/>
      <c r="AD843" s="137"/>
      <c r="AE843" s="137"/>
      <c r="AF843" s="137"/>
      <c r="AG843" s="137"/>
      <c r="AH843" s="137"/>
      <c r="AI843" s="168"/>
      <c r="AJ843" s="175"/>
      <c r="AK843" s="175"/>
      <c r="AL843" s="175"/>
      <c r="AM843" s="175"/>
      <c r="AN843" s="175"/>
      <c r="AO843" s="175"/>
      <c r="AP843" s="175"/>
    </row>
    <row r="844" spans="1:42" ht="15">
      <c r="A844" s="11" t="str">
        <f>IF(F844="","",F844&amp;"_"&amp;COUNTIF($F$9:F844,F844))</f>
        <v/>
      </c>
      <c r="B844" s="135" t="str">
        <f>IF(STUDATA!B1454="","",STUDATA!B1454)</f>
        <v/>
      </c>
      <c r="C844" s="136" t="str">
        <f>IF(STUDATA!E1454="","",STUDATA!E1454)</f>
        <v/>
      </c>
      <c r="D844" s="136" t="str">
        <f>IF(STUDATA!F1454="","",STUDATA!F1454)</f>
        <v/>
      </c>
      <c r="E844" s="136" t="str">
        <f>IF(STUDATA!G1454="","",STUDATA!G1454)</f>
        <v/>
      </c>
      <c r="F844" s="136" t="str">
        <f>IF(STUDATA!C1454="","",STUDATA!C1454)</f>
        <v/>
      </c>
      <c r="G844" s="137"/>
      <c r="H844" s="137"/>
      <c r="I844" s="137"/>
      <c r="J844" s="137"/>
      <c r="K844" s="137"/>
      <c r="L844" s="137"/>
      <c r="M844" s="137"/>
      <c r="N844" s="137"/>
      <c r="O844" s="137"/>
      <c r="P844" s="137"/>
      <c r="Q844" s="137"/>
      <c r="R844" s="137"/>
      <c r="S844" s="137"/>
      <c r="T844" s="61"/>
      <c r="U844" s="62"/>
      <c r="V844" s="63"/>
      <c r="W844" s="63"/>
      <c r="X844" s="63"/>
      <c r="Y844" s="63"/>
      <c r="Z844" s="63"/>
      <c r="AA844" s="63"/>
      <c r="AB844" s="63"/>
      <c r="AC844" s="63"/>
      <c r="AD844" s="137"/>
      <c r="AE844" s="137"/>
      <c r="AF844" s="137"/>
      <c r="AG844" s="137"/>
      <c r="AH844" s="137"/>
      <c r="AI844" s="168"/>
      <c r="AJ844" s="175"/>
      <c r="AK844" s="175"/>
      <c r="AL844" s="175"/>
      <c r="AM844" s="175"/>
      <c r="AN844" s="175"/>
      <c r="AO844" s="175"/>
      <c r="AP844" s="175"/>
    </row>
    <row r="845" spans="1:42" ht="15">
      <c r="A845" s="11" t="str">
        <f>IF(F845="","",F845&amp;"_"&amp;COUNTIF($F$9:F845,F845))</f>
        <v/>
      </c>
      <c r="B845" s="135" t="str">
        <f>IF(STUDATA!B1455="","",STUDATA!B1455)</f>
        <v/>
      </c>
      <c r="C845" s="136" t="str">
        <f>IF(STUDATA!E1455="","",STUDATA!E1455)</f>
        <v/>
      </c>
      <c r="D845" s="136" t="str">
        <f>IF(STUDATA!F1455="","",STUDATA!F1455)</f>
        <v/>
      </c>
      <c r="E845" s="136" t="str">
        <f>IF(STUDATA!G1455="","",STUDATA!G1455)</f>
        <v/>
      </c>
      <c r="F845" s="136" t="str">
        <f>IF(STUDATA!C1455="","",STUDATA!C1455)</f>
        <v/>
      </c>
      <c r="G845" s="137"/>
      <c r="H845" s="137"/>
      <c r="I845" s="137"/>
      <c r="J845" s="137"/>
      <c r="K845" s="137"/>
      <c r="L845" s="137"/>
      <c r="M845" s="137"/>
      <c r="N845" s="137"/>
      <c r="O845" s="137"/>
      <c r="P845" s="137"/>
      <c r="Q845" s="137"/>
      <c r="R845" s="137"/>
      <c r="S845" s="137"/>
      <c r="T845" s="61"/>
      <c r="U845" s="62"/>
      <c r="V845" s="63"/>
      <c r="W845" s="63"/>
      <c r="X845" s="63"/>
      <c r="Y845" s="63"/>
      <c r="Z845" s="63"/>
      <c r="AA845" s="63"/>
      <c r="AB845" s="63"/>
      <c r="AC845" s="63"/>
      <c r="AD845" s="137"/>
      <c r="AE845" s="137"/>
      <c r="AF845" s="137"/>
      <c r="AG845" s="137"/>
      <c r="AH845" s="137"/>
      <c r="AI845" s="168"/>
      <c r="AJ845" s="175"/>
      <c r="AK845" s="175"/>
      <c r="AL845" s="175"/>
      <c r="AM845" s="175"/>
      <c r="AN845" s="175"/>
      <c r="AO845" s="175"/>
      <c r="AP845" s="175"/>
    </row>
    <row r="846" spans="1:42" ht="15">
      <c r="A846" s="11" t="str">
        <f>IF(F846="","",F846&amp;"_"&amp;COUNTIF($F$9:F846,F846))</f>
        <v/>
      </c>
      <c r="B846" s="135" t="str">
        <f>IF(STUDATA!B1456="","",STUDATA!B1456)</f>
        <v/>
      </c>
      <c r="C846" s="136" t="str">
        <f>IF(STUDATA!E1456="","",STUDATA!E1456)</f>
        <v/>
      </c>
      <c r="D846" s="136" t="str">
        <f>IF(STUDATA!F1456="","",STUDATA!F1456)</f>
        <v/>
      </c>
      <c r="E846" s="136" t="str">
        <f>IF(STUDATA!G1456="","",STUDATA!G1456)</f>
        <v/>
      </c>
      <c r="F846" s="136" t="str">
        <f>IF(STUDATA!C1456="","",STUDATA!C1456)</f>
        <v/>
      </c>
      <c r="G846" s="137"/>
      <c r="H846" s="137"/>
      <c r="I846" s="137"/>
      <c r="J846" s="137"/>
      <c r="K846" s="137"/>
      <c r="L846" s="137"/>
      <c r="M846" s="137"/>
      <c r="N846" s="137"/>
      <c r="O846" s="137"/>
      <c r="P846" s="137"/>
      <c r="Q846" s="137"/>
      <c r="R846" s="137"/>
      <c r="S846" s="137"/>
      <c r="T846" s="61"/>
      <c r="U846" s="62"/>
      <c r="V846" s="63"/>
      <c r="W846" s="63"/>
      <c r="X846" s="63"/>
      <c r="Y846" s="63"/>
      <c r="Z846" s="63"/>
      <c r="AA846" s="63"/>
      <c r="AB846" s="63"/>
      <c r="AC846" s="63"/>
      <c r="AD846" s="137"/>
      <c r="AE846" s="137"/>
      <c r="AF846" s="137"/>
      <c r="AG846" s="137"/>
      <c r="AH846" s="137"/>
      <c r="AI846" s="168"/>
      <c r="AJ846" s="175"/>
      <c r="AK846" s="175"/>
      <c r="AL846" s="175"/>
      <c r="AM846" s="175"/>
      <c r="AN846" s="175"/>
      <c r="AO846" s="175"/>
      <c r="AP846" s="175"/>
    </row>
    <row r="847" spans="1:42" ht="15">
      <c r="A847" s="11" t="str">
        <f>IF(F847="","",F847&amp;"_"&amp;COUNTIF($F$9:F847,F847))</f>
        <v/>
      </c>
      <c r="B847" s="135" t="str">
        <f>IF(STUDATA!B1457="","",STUDATA!B1457)</f>
        <v/>
      </c>
      <c r="C847" s="136" t="str">
        <f>IF(STUDATA!E1457="","",STUDATA!E1457)</f>
        <v/>
      </c>
      <c r="D847" s="136" t="str">
        <f>IF(STUDATA!F1457="","",STUDATA!F1457)</f>
        <v/>
      </c>
      <c r="E847" s="136" t="str">
        <f>IF(STUDATA!G1457="","",STUDATA!G1457)</f>
        <v/>
      </c>
      <c r="F847" s="136" t="str">
        <f>IF(STUDATA!C1457="","",STUDATA!C1457)</f>
        <v/>
      </c>
      <c r="G847" s="137"/>
      <c r="H847" s="137"/>
      <c r="I847" s="137"/>
      <c r="J847" s="137"/>
      <c r="K847" s="137"/>
      <c r="L847" s="137"/>
      <c r="M847" s="137"/>
      <c r="N847" s="137"/>
      <c r="O847" s="137"/>
      <c r="P847" s="137"/>
      <c r="Q847" s="137"/>
      <c r="R847" s="137"/>
      <c r="S847" s="137"/>
      <c r="T847" s="61"/>
      <c r="U847" s="62"/>
      <c r="V847" s="63"/>
      <c r="W847" s="63"/>
      <c r="X847" s="63"/>
      <c r="Y847" s="63"/>
      <c r="Z847" s="63"/>
      <c r="AA847" s="63"/>
      <c r="AB847" s="63"/>
      <c r="AC847" s="63"/>
      <c r="AD847" s="137"/>
      <c r="AE847" s="137"/>
      <c r="AF847" s="137"/>
      <c r="AG847" s="137"/>
      <c r="AH847" s="137"/>
      <c r="AI847" s="168"/>
      <c r="AJ847" s="175"/>
      <c r="AK847" s="175"/>
      <c r="AL847" s="175"/>
      <c r="AM847" s="175"/>
      <c r="AN847" s="175"/>
      <c r="AO847" s="175"/>
      <c r="AP847" s="175"/>
    </row>
    <row r="848" spans="1:42" ht="15">
      <c r="A848" s="11" t="str">
        <f>IF(F848="","",F848&amp;"_"&amp;COUNTIF($F$9:F848,F848))</f>
        <v/>
      </c>
      <c r="B848" s="135" t="str">
        <f>IF(STUDATA!B1458="","",STUDATA!B1458)</f>
        <v/>
      </c>
      <c r="C848" s="136" t="str">
        <f>IF(STUDATA!E1458="","",STUDATA!E1458)</f>
        <v/>
      </c>
      <c r="D848" s="136" t="str">
        <f>IF(STUDATA!F1458="","",STUDATA!F1458)</f>
        <v/>
      </c>
      <c r="E848" s="136" t="str">
        <f>IF(STUDATA!G1458="","",STUDATA!G1458)</f>
        <v/>
      </c>
      <c r="F848" s="136" t="str">
        <f>IF(STUDATA!C1458="","",STUDATA!C1458)</f>
        <v/>
      </c>
      <c r="G848" s="137"/>
      <c r="H848" s="137"/>
      <c r="I848" s="137"/>
      <c r="J848" s="137"/>
      <c r="K848" s="137"/>
      <c r="L848" s="137"/>
      <c r="M848" s="137"/>
      <c r="N848" s="137"/>
      <c r="O848" s="137"/>
      <c r="P848" s="137"/>
      <c r="Q848" s="137"/>
      <c r="R848" s="137"/>
      <c r="S848" s="137"/>
      <c r="T848" s="61"/>
      <c r="U848" s="62"/>
      <c r="V848" s="63"/>
      <c r="W848" s="63"/>
      <c r="X848" s="63"/>
      <c r="Y848" s="63"/>
      <c r="Z848" s="63"/>
      <c r="AA848" s="63"/>
      <c r="AB848" s="63"/>
      <c r="AC848" s="63"/>
      <c r="AD848" s="137"/>
      <c r="AE848" s="137"/>
      <c r="AF848" s="137"/>
      <c r="AG848" s="137"/>
      <c r="AH848" s="137"/>
      <c r="AI848" s="168"/>
      <c r="AJ848" s="175"/>
      <c r="AK848" s="175"/>
      <c r="AL848" s="175"/>
      <c r="AM848" s="175"/>
      <c r="AN848" s="175"/>
      <c r="AO848" s="175"/>
      <c r="AP848" s="175"/>
    </row>
    <row r="849" spans="1:42" ht="15">
      <c r="A849" s="11" t="str">
        <f>IF(F849="","",F849&amp;"_"&amp;COUNTIF($F$9:F849,F849))</f>
        <v/>
      </c>
      <c r="B849" s="135" t="str">
        <f>IF(STUDATA!B1459="","",STUDATA!B1459)</f>
        <v/>
      </c>
      <c r="C849" s="136" t="str">
        <f>IF(STUDATA!E1459="","",STUDATA!E1459)</f>
        <v/>
      </c>
      <c r="D849" s="136" t="str">
        <f>IF(STUDATA!F1459="","",STUDATA!F1459)</f>
        <v/>
      </c>
      <c r="E849" s="136" t="str">
        <f>IF(STUDATA!G1459="","",STUDATA!G1459)</f>
        <v/>
      </c>
      <c r="F849" s="136" t="str">
        <f>IF(STUDATA!C1459="","",STUDATA!C1459)</f>
        <v/>
      </c>
      <c r="G849" s="137"/>
      <c r="H849" s="137"/>
      <c r="I849" s="137"/>
      <c r="J849" s="137"/>
      <c r="K849" s="137"/>
      <c r="L849" s="137"/>
      <c r="M849" s="137"/>
      <c r="N849" s="137"/>
      <c r="O849" s="137"/>
      <c r="P849" s="137"/>
      <c r="Q849" s="137"/>
      <c r="R849" s="137"/>
      <c r="S849" s="137"/>
      <c r="T849" s="61"/>
      <c r="U849" s="62"/>
      <c r="V849" s="63"/>
      <c r="W849" s="63"/>
      <c r="X849" s="63"/>
      <c r="Y849" s="63"/>
      <c r="Z849" s="63"/>
      <c r="AA849" s="63"/>
      <c r="AB849" s="63"/>
      <c r="AC849" s="63"/>
      <c r="AD849" s="137"/>
      <c r="AE849" s="137"/>
      <c r="AF849" s="137"/>
      <c r="AG849" s="137"/>
      <c r="AH849" s="137"/>
      <c r="AI849" s="168"/>
      <c r="AJ849" s="175"/>
      <c r="AK849" s="175"/>
      <c r="AL849" s="175"/>
      <c r="AM849" s="175"/>
      <c r="AN849" s="175"/>
      <c r="AO849" s="175"/>
      <c r="AP849" s="175"/>
    </row>
    <row r="850" spans="1:42" ht="15">
      <c r="A850" s="11" t="str">
        <f>IF(F850="","",F850&amp;"_"&amp;COUNTIF($F$9:F850,F850))</f>
        <v/>
      </c>
      <c r="B850" s="135" t="str">
        <f>IF(STUDATA!B1460="","",STUDATA!B1460)</f>
        <v/>
      </c>
      <c r="C850" s="136" t="str">
        <f>IF(STUDATA!E1460="","",STUDATA!E1460)</f>
        <v/>
      </c>
      <c r="D850" s="136" t="str">
        <f>IF(STUDATA!F1460="","",STUDATA!F1460)</f>
        <v/>
      </c>
      <c r="E850" s="136" t="str">
        <f>IF(STUDATA!G1460="","",STUDATA!G1460)</f>
        <v/>
      </c>
      <c r="F850" s="136" t="str">
        <f>IF(STUDATA!C1460="","",STUDATA!C1460)</f>
        <v/>
      </c>
      <c r="G850" s="137"/>
      <c r="H850" s="137"/>
      <c r="I850" s="137"/>
      <c r="J850" s="137"/>
      <c r="K850" s="137"/>
      <c r="L850" s="137"/>
      <c r="M850" s="137"/>
      <c r="N850" s="137"/>
      <c r="O850" s="137"/>
      <c r="P850" s="137"/>
      <c r="Q850" s="137"/>
      <c r="R850" s="137"/>
      <c r="S850" s="137"/>
      <c r="T850" s="61"/>
      <c r="U850" s="62"/>
      <c r="V850" s="63"/>
      <c r="W850" s="63"/>
      <c r="X850" s="63"/>
      <c r="Y850" s="63"/>
      <c r="Z850" s="63"/>
      <c r="AA850" s="63"/>
      <c r="AB850" s="63"/>
      <c r="AC850" s="63"/>
      <c r="AD850" s="137"/>
      <c r="AE850" s="137"/>
      <c r="AF850" s="137"/>
      <c r="AG850" s="137"/>
      <c r="AH850" s="137"/>
      <c r="AI850" s="168"/>
      <c r="AJ850" s="175"/>
      <c r="AK850" s="175"/>
      <c r="AL850" s="175"/>
      <c r="AM850" s="175"/>
      <c r="AN850" s="175"/>
      <c r="AO850" s="175"/>
      <c r="AP850" s="175"/>
    </row>
    <row r="851" spans="1:42" ht="15">
      <c r="A851" s="11" t="str">
        <f>IF(F851="","",F851&amp;"_"&amp;COUNTIF($F$9:F851,F851))</f>
        <v/>
      </c>
      <c r="B851" s="135" t="str">
        <f>IF(STUDATA!B1461="","",STUDATA!B1461)</f>
        <v/>
      </c>
      <c r="C851" s="136" t="str">
        <f>IF(STUDATA!E1461="","",STUDATA!E1461)</f>
        <v/>
      </c>
      <c r="D851" s="136" t="str">
        <f>IF(STUDATA!F1461="","",STUDATA!F1461)</f>
        <v/>
      </c>
      <c r="E851" s="136" t="str">
        <f>IF(STUDATA!G1461="","",STUDATA!G1461)</f>
        <v/>
      </c>
      <c r="F851" s="136" t="str">
        <f>IF(STUDATA!C1461="","",STUDATA!C1461)</f>
        <v/>
      </c>
      <c r="G851" s="137"/>
      <c r="H851" s="137"/>
      <c r="I851" s="137"/>
      <c r="J851" s="137"/>
      <c r="K851" s="137"/>
      <c r="L851" s="137"/>
      <c r="M851" s="137"/>
      <c r="N851" s="137"/>
      <c r="O851" s="137"/>
      <c r="P851" s="137"/>
      <c r="Q851" s="137"/>
      <c r="R851" s="137"/>
      <c r="S851" s="137"/>
      <c r="T851" s="61"/>
      <c r="U851" s="62"/>
      <c r="V851" s="63"/>
      <c r="W851" s="63"/>
      <c r="X851" s="63"/>
      <c r="Y851" s="63"/>
      <c r="Z851" s="63"/>
      <c r="AA851" s="63"/>
      <c r="AB851" s="63"/>
      <c r="AC851" s="63"/>
      <c r="AD851" s="137"/>
      <c r="AE851" s="137"/>
      <c r="AF851" s="137"/>
      <c r="AG851" s="137"/>
      <c r="AH851" s="137"/>
      <c r="AI851" s="168"/>
      <c r="AJ851" s="175"/>
      <c r="AK851" s="175"/>
      <c r="AL851" s="175"/>
      <c r="AM851" s="175"/>
      <c r="AN851" s="175"/>
      <c r="AO851" s="175"/>
      <c r="AP851" s="175"/>
    </row>
    <row r="852" spans="1:42" ht="15">
      <c r="A852" s="11" t="str">
        <f>IF(F852="","",F852&amp;"_"&amp;COUNTIF($F$9:F852,F852))</f>
        <v/>
      </c>
      <c r="B852" s="135" t="str">
        <f>IF(STUDATA!B1462="","",STUDATA!B1462)</f>
        <v/>
      </c>
      <c r="C852" s="136" t="str">
        <f>IF(STUDATA!E1462="","",STUDATA!E1462)</f>
        <v/>
      </c>
      <c r="D852" s="136" t="str">
        <f>IF(STUDATA!F1462="","",STUDATA!F1462)</f>
        <v/>
      </c>
      <c r="E852" s="136" t="str">
        <f>IF(STUDATA!G1462="","",STUDATA!G1462)</f>
        <v/>
      </c>
      <c r="F852" s="136" t="str">
        <f>IF(STUDATA!C1462="","",STUDATA!C1462)</f>
        <v/>
      </c>
      <c r="G852" s="137"/>
      <c r="H852" s="137"/>
      <c r="I852" s="137"/>
      <c r="J852" s="137"/>
      <c r="K852" s="137"/>
      <c r="L852" s="137"/>
      <c r="M852" s="137"/>
      <c r="N852" s="137"/>
      <c r="O852" s="137"/>
      <c r="P852" s="137"/>
      <c r="Q852" s="137"/>
      <c r="R852" s="137"/>
      <c r="S852" s="137"/>
      <c r="T852" s="61"/>
      <c r="U852" s="62"/>
      <c r="V852" s="63"/>
      <c r="W852" s="63"/>
      <c r="X852" s="63"/>
      <c r="Y852" s="63"/>
      <c r="Z852" s="63"/>
      <c r="AA852" s="63"/>
      <c r="AB852" s="63"/>
      <c r="AC852" s="63"/>
      <c r="AD852" s="137"/>
      <c r="AE852" s="137"/>
      <c r="AF852" s="137"/>
      <c r="AG852" s="137"/>
      <c r="AH852" s="137"/>
      <c r="AI852" s="168"/>
      <c r="AJ852" s="175"/>
      <c r="AK852" s="175"/>
      <c r="AL852" s="175"/>
      <c r="AM852" s="175"/>
      <c r="AN852" s="175"/>
      <c r="AO852" s="175"/>
      <c r="AP852" s="175"/>
    </row>
    <row r="853" spans="1:42" ht="15">
      <c r="A853" s="11" t="str">
        <f>IF(F853="","",F853&amp;"_"&amp;COUNTIF($F$9:F853,F853))</f>
        <v/>
      </c>
      <c r="B853" s="135" t="str">
        <f>IF(STUDATA!B1463="","",STUDATA!B1463)</f>
        <v/>
      </c>
      <c r="C853" s="136" t="str">
        <f>IF(STUDATA!E1463="","",STUDATA!E1463)</f>
        <v/>
      </c>
      <c r="D853" s="136" t="str">
        <f>IF(STUDATA!F1463="","",STUDATA!F1463)</f>
        <v/>
      </c>
      <c r="E853" s="136" t="str">
        <f>IF(STUDATA!G1463="","",STUDATA!G1463)</f>
        <v/>
      </c>
      <c r="F853" s="136" t="str">
        <f>IF(STUDATA!C1463="","",STUDATA!C1463)</f>
        <v/>
      </c>
      <c r="G853" s="137"/>
      <c r="H853" s="137"/>
      <c r="I853" s="137"/>
      <c r="J853" s="137"/>
      <c r="K853" s="137"/>
      <c r="L853" s="137"/>
      <c r="M853" s="137"/>
      <c r="N853" s="137"/>
      <c r="O853" s="137"/>
      <c r="P853" s="137"/>
      <c r="Q853" s="137"/>
      <c r="R853" s="137"/>
      <c r="S853" s="137"/>
      <c r="T853" s="61"/>
      <c r="U853" s="62"/>
      <c r="V853" s="63"/>
      <c r="W853" s="63"/>
      <c r="X853" s="63"/>
      <c r="Y853" s="63"/>
      <c r="Z853" s="63"/>
      <c r="AA853" s="63"/>
      <c r="AB853" s="63"/>
      <c r="AC853" s="63"/>
      <c r="AD853" s="137"/>
      <c r="AE853" s="137"/>
      <c r="AF853" s="137"/>
      <c r="AG853" s="137"/>
      <c r="AH853" s="137"/>
      <c r="AI853" s="168"/>
      <c r="AJ853" s="175"/>
      <c r="AK853" s="175"/>
      <c r="AL853" s="175"/>
      <c r="AM853" s="175"/>
      <c r="AN853" s="175"/>
      <c r="AO853" s="175"/>
      <c r="AP853" s="175"/>
    </row>
    <row r="854" spans="1:42" ht="15">
      <c r="A854" s="11" t="str">
        <f>IF(F854="","",F854&amp;"_"&amp;COUNTIF($F$9:F854,F854))</f>
        <v/>
      </c>
      <c r="B854" s="135" t="str">
        <f>IF(STUDATA!B1464="","",STUDATA!B1464)</f>
        <v/>
      </c>
      <c r="C854" s="136" t="str">
        <f>IF(STUDATA!E1464="","",STUDATA!E1464)</f>
        <v/>
      </c>
      <c r="D854" s="136" t="str">
        <f>IF(STUDATA!F1464="","",STUDATA!F1464)</f>
        <v/>
      </c>
      <c r="E854" s="136" t="str">
        <f>IF(STUDATA!G1464="","",STUDATA!G1464)</f>
        <v/>
      </c>
      <c r="F854" s="136" t="str">
        <f>IF(STUDATA!C1464="","",STUDATA!C1464)</f>
        <v/>
      </c>
      <c r="G854" s="137"/>
      <c r="H854" s="137"/>
      <c r="I854" s="137"/>
      <c r="J854" s="137"/>
      <c r="K854" s="137"/>
      <c r="L854" s="137"/>
      <c r="M854" s="137"/>
      <c r="N854" s="137"/>
      <c r="O854" s="137"/>
      <c r="P854" s="137"/>
      <c r="Q854" s="137"/>
      <c r="R854" s="137"/>
      <c r="S854" s="137"/>
      <c r="T854" s="61"/>
      <c r="U854" s="62"/>
      <c r="V854" s="63"/>
      <c r="W854" s="63"/>
      <c r="X854" s="63"/>
      <c r="Y854" s="63"/>
      <c r="Z854" s="63"/>
      <c r="AA854" s="63"/>
      <c r="AB854" s="63"/>
      <c r="AC854" s="63"/>
      <c r="AD854" s="137"/>
      <c r="AE854" s="137"/>
      <c r="AF854" s="137"/>
      <c r="AG854" s="137"/>
      <c r="AH854" s="137"/>
      <c r="AI854" s="168"/>
      <c r="AJ854" s="175"/>
      <c r="AK854" s="175"/>
      <c r="AL854" s="175"/>
      <c r="AM854" s="175"/>
      <c r="AN854" s="175"/>
      <c r="AO854" s="175"/>
      <c r="AP854" s="175"/>
    </row>
    <row r="855" spans="1:42" ht="15">
      <c r="A855" s="11" t="str">
        <f>IF(F855="","",F855&amp;"_"&amp;COUNTIF($F$9:F855,F855))</f>
        <v/>
      </c>
      <c r="B855" s="135" t="str">
        <f>IF(STUDATA!B1465="","",STUDATA!B1465)</f>
        <v/>
      </c>
      <c r="C855" s="136" t="str">
        <f>IF(STUDATA!E1465="","",STUDATA!E1465)</f>
        <v/>
      </c>
      <c r="D855" s="136" t="str">
        <f>IF(STUDATA!F1465="","",STUDATA!F1465)</f>
        <v/>
      </c>
      <c r="E855" s="136" t="str">
        <f>IF(STUDATA!G1465="","",STUDATA!G1465)</f>
        <v/>
      </c>
      <c r="F855" s="136" t="str">
        <f>IF(STUDATA!C1465="","",STUDATA!C1465)</f>
        <v/>
      </c>
      <c r="G855" s="137"/>
      <c r="H855" s="137"/>
      <c r="I855" s="137"/>
      <c r="J855" s="137"/>
      <c r="K855" s="137"/>
      <c r="L855" s="137"/>
      <c r="M855" s="137"/>
      <c r="N855" s="137"/>
      <c r="O855" s="137"/>
      <c r="P855" s="137"/>
      <c r="Q855" s="137"/>
      <c r="R855" s="137"/>
      <c r="S855" s="137"/>
      <c r="T855" s="61"/>
      <c r="U855" s="62"/>
      <c r="V855" s="63"/>
      <c r="W855" s="63"/>
      <c r="X855" s="63"/>
      <c r="Y855" s="63"/>
      <c r="Z855" s="63"/>
      <c r="AA855" s="63"/>
      <c r="AB855" s="63"/>
      <c r="AC855" s="63"/>
      <c r="AD855" s="137"/>
      <c r="AE855" s="137"/>
      <c r="AF855" s="137"/>
      <c r="AG855" s="137"/>
      <c r="AH855" s="137"/>
      <c r="AI855" s="168"/>
      <c r="AJ855" s="175"/>
      <c r="AK855" s="175"/>
      <c r="AL855" s="175"/>
      <c r="AM855" s="175"/>
      <c r="AN855" s="175"/>
      <c r="AO855" s="175"/>
      <c r="AP855" s="175"/>
    </row>
    <row r="856" spans="1:42" ht="15">
      <c r="A856" s="11" t="str">
        <f>IF(F856="","",F856&amp;"_"&amp;COUNTIF($F$9:F856,F856))</f>
        <v/>
      </c>
      <c r="B856" s="135" t="str">
        <f>IF(STUDATA!B1466="","",STUDATA!B1466)</f>
        <v/>
      </c>
      <c r="C856" s="136" t="str">
        <f>IF(STUDATA!E1466="","",STUDATA!E1466)</f>
        <v/>
      </c>
      <c r="D856" s="136" t="str">
        <f>IF(STUDATA!F1466="","",STUDATA!F1466)</f>
        <v/>
      </c>
      <c r="E856" s="136" t="str">
        <f>IF(STUDATA!G1466="","",STUDATA!G1466)</f>
        <v/>
      </c>
      <c r="F856" s="136" t="str">
        <f>IF(STUDATA!C1466="","",STUDATA!C1466)</f>
        <v/>
      </c>
      <c r="G856" s="137"/>
      <c r="H856" s="137"/>
      <c r="I856" s="137"/>
      <c r="J856" s="137"/>
      <c r="K856" s="137"/>
      <c r="L856" s="137"/>
      <c r="M856" s="137"/>
      <c r="N856" s="137"/>
      <c r="O856" s="137"/>
      <c r="P856" s="137"/>
      <c r="Q856" s="137"/>
      <c r="R856" s="137"/>
      <c r="S856" s="137"/>
      <c r="T856" s="61"/>
      <c r="U856" s="62"/>
      <c r="V856" s="63"/>
      <c r="W856" s="63"/>
      <c r="X856" s="63"/>
      <c r="Y856" s="63"/>
      <c r="Z856" s="63"/>
      <c r="AA856" s="63"/>
      <c r="AB856" s="63"/>
      <c r="AC856" s="63"/>
      <c r="AD856" s="137"/>
      <c r="AE856" s="137"/>
      <c r="AF856" s="137"/>
      <c r="AG856" s="137"/>
      <c r="AH856" s="137"/>
      <c r="AI856" s="168"/>
      <c r="AJ856" s="175"/>
      <c r="AK856" s="175"/>
      <c r="AL856" s="175"/>
      <c r="AM856" s="175"/>
      <c r="AN856" s="175"/>
      <c r="AO856" s="175"/>
      <c r="AP856" s="175"/>
    </row>
    <row r="857" spans="1:42" ht="15">
      <c r="A857" s="11" t="str">
        <f>IF(F857="","",F857&amp;"_"&amp;COUNTIF($F$9:F857,F857))</f>
        <v/>
      </c>
      <c r="B857" s="135" t="str">
        <f>IF(STUDATA!B1467="","",STUDATA!B1467)</f>
        <v/>
      </c>
      <c r="C857" s="136" t="str">
        <f>IF(STUDATA!E1467="","",STUDATA!E1467)</f>
        <v/>
      </c>
      <c r="D857" s="136" t="str">
        <f>IF(STUDATA!F1467="","",STUDATA!F1467)</f>
        <v/>
      </c>
      <c r="E857" s="136" t="str">
        <f>IF(STUDATA!G1467="","",STUDATA!G1467)</f>
        <v/>
      </c>
      <c r="F857" s="136" t="str">
        <f>IF(STUDATA!C1467="","",STUDATA!C1467)</f>
        <v/>
      </c>
      <c r="G857" s="137"/>
      <c r="H857" s="137"/>
      <c r="I857" s="137"/>
      <c r="J857" s="137"/>
      <c r="K857" s="137"/>
      <c r="L857" s="137"/>
      <c r="M857" s="137"/>
      <c r="N857" s="137"/>
      <c r="O857" s="137"/>
      <c r="P857" s="137"/>
      <c r="Q857" s="137"/>
      <c r="R857" s="137"/>
      <c r="S857" s="137"/>
      <c r="T857" s="61"/>
      <c r="U857" s="62"/>
      <c r="V857" s="63"/>
      <c r="W857" s="63"/>
      <c r="X857" s="63"/>
      <c r="Y857" s="63"/>
      <c r="Z857" s="63"/>
      <c r="AA857" s="63"/>
      <c r="AB857" s="63"/>
      <c r="AC857" s="63"/>
      <c r="AD857" s="137"/>
      <c r="AE857" s="137"/>
      <c r="AF857" s="137"/>
      <c r="AG857" s="137"/>
      <c r="AH857" s="137"/>
      <c r="AI857" s="168"/>
      <c r="AJ857" s="175"/>
      <c r="AK857" s="175"/>
      <c r="AL857" s="175"/>
      <c r="AM857" s="175"/>
      <c r="AN857" s="175"/>
      <c r="AO857" s="175"/>
      <c r="AP857" s="175"/>
    </row>
    <row r="858" spans="1:42" ht="15">
      <c r="A858" s="11" t="str">
        <f>IF(F858="","",F858&amp;"_"&amp;COUNTIF($F$9:F858,F858))</f>
        <v/>
      </c>
      <c r="B858" s="135" t="str">
        <f>IF(STUDATA!B1468="","",STUDATA!B1468)</f>
        <v/>
      </c>
      <c r="C858" s="136" t="str">
        <f>IF(STUDATA!E1468="","",STUDATA!E1468)</f>
        <v/>
      </c>
      <c r="D858" s="136" t="str">
        <f>IF(STUDATA!F1468="","",STUDATA!F1468)</f>
        <v/>
      </c>
      <c r="E858" s="136" t="str">
        <f>IF(STUDATA!G1468="","",STUDATA!G1468)</f>
        <v/>
      </c>
      <c r="F858" s="136" t="str">
        <f>IF(STUDATA!C1468="","",STUDATA!C1468)</f>
        <v/>
      </c>
      <c r="G858" s="137"/>
      <c r="H858" s="137"/>
      <c r="I858" s="137"/>
      <c r="J858" s="137"/>
      <c r="K858" s="137"/>
      <c r="L858" s="137"/>
      <c r="M858" s="137"/>
      <c r="N858" s="137"/>
      <c r="O858" s="137"/>
      <c r="P858" s="137"/>
      <c r="Q858" s="137"/>
      <c r="R858" s="137"/>
      <c r="S858" s="137"/>
      <c r="T858" s="61"/>
      <c r="U858" s="62"/>
      <c r="V858" s="63"/>
      <c r="W858" s="63"/>
      <c r="X858" s="63"/>
      <c r="Y858" s="63"/>
      <c r="Z858" s="63"/>
      <c r="AA858" s="63"/>
      <c r="AB858" s="63"/>
      <c r="AC858" s="63"/>
      <c r="AD858" s="137"/>
      <c r="AE858" s="137"/>
      <c r="AF858" s="137"/>
      <c r="AG858" s="137"/>
      <c r="AH858" s="137"/>
      <c r="AI858" s="168"/>
      <c r="AJ858" s="175"/>
      <c r="AK858" s="175"/>
      <c r="AL858" s="175"/>
      <c r="AM858" s="175"/>
      <c r="AN858" s="175"/>
      <c r="AO858" s="175"/>
      <c r="AP858" s="175"/>
    </row>
    <row r="859" spans="1:42" ht="15">
      <c r="A859" s="11" t="str">
        <f>IF(F859="","",F859&amp;"_"&amp;COUNTIF($F$9:F859,F859))</f>
        <v/>
      </c>
      <c r="B859" s="135" t="str">
        <f>IF(STUDATA!B1469="","",STUDATA!B1469)</f>
        <v/>
      </c>
      <c r="C859" s="136" t="str">
        <f>IF(STUDATA!E1469="","",STUDATA!E1469)</f>
        <v/>
      </c>
      <c r="D859" s="136" t="str">
        <f>IF(STUDATA!F1469="","",STUDATA!F1469)</f>
        <v/>
      </c>
      <c r="E859" s="136" t="str">
        <f>IF(STUDATA!G1469="","",STUDATA!G1469)</f>
        <v/>
      </c>
      <c r="F859" s="136" t="str">
        <f>IF(STUDATA!C1469="","",STUDATA!C1469)</f>
        <v/>
      </c>
      <c r="G859" s="137"/>
      <c r="H859" s="137"/>
      <c r="I859" s="137"/>
      <c r="J859" s="137"/>
      <c r="K859" s="137"/>
      <c r="L859" s="137"/>
      <c r="M859" s="137"/>
      <c r="N859" s="137"/>
      <c r="O859" s="137"/>
      <c r="P859" s="137"/>
      <c r="Q859" s="137"/>
      <c r="R859" s="137"/>
      <c r="S859" s="137"/>
      <c r="T859" s="61"/>
      <c r="U859" s="62"/>
      <c r="V859" s="63"/>
      <c r="W859" s="63"/>
      <c r="X859" s="63"/>
      <c r="Y859" s="63"/>
      <c r="Z859" s="63"/>
      <c r="AA859" s="63"/>
      <c r="AB859" s="63"/>
      <c r="AC859" s="63"/>
      <c r="AD859" s="137"/>
      <c r="AE859" s="137"/>
      <c r="AF859" s="137"/>
      <c r="AG859" s="137"/>
      <c r="AH859" s="137"/>
      <c r="AI859" s="168"/>
      <c r="AJ859" s="175"/>
      <c r="AK859" s="175"/>
      <c r="AL859" s="175"/>
      <c r="AM859" s="175"/>
      <c r="AN859" s="175"/>
      <c r="AO859" s="175"/>
      <c r="AP859" s="175"/>
    </row>
    <row r="860" spans="1:42" ht="15">
      <c r="A860" s="11" t="str">
        <f>IF(F860="","",F860&amp;"_"&amp;COUNTIF($F$9:F860,F860))</f>
        <v/>
      </c>
      <c r="B860" s="135" t="str">
        <f>IF(STUDATA!B1470="","",STUDATA!B1470)</f>
        <v/>
      </c>
      <c r="C860" s="136" t="str">
        <f>IF(STUDATA!E1470="","",STUDATA!E1470)</f>
        <v/>
      </c>
      <c r="D860" s="136" t="str">
        <f>IF(STUDATA!F1470="","",STUDATA!F1470)</f>
        <v/>
      </c>
      <c r="E860" s="136" t="str">
        <f>IF(STUDATA!G1470="","",STUDATA!G1470)</f>
        <v/>
      </c>
      <c r="F860" s="136" t="str">
        <f>IF(STUDATA!C1470="","",STUDATA!C1470)</f>
        <v/>
      </c>
      <c r="G860" s="137"/>
      <c r="H860" s="137"/>
      <c r="I860" s="137"/>
      <c r="J860" s="137"/>
      <c r="K860" s="137"/>
      <c r="L860" s="137"/>
      <c r="M860" s="137"/>
      <c r="N860" s="137"/>
      <c r="O860" s="137"/>
      <c r="P860" s="137"/>
      <c r="Q860" s="137"/>
      <c r="R860" s="137"/>
      <c r="S860" s="137"/>
      <c r="T860" s="61"/>
      <c r="U860" s="62"/>
      <c r="V860" s="63"/>
      <c r="W860" s="63"/>
      <c r="X860" s="63"/>
      <c r="Y860" s="63"/>
      <c r="Z860" s="63"/>
      <c r="AA860" s="63"/>
      <c r="AB860" s="63"/>
      <c r="AC860" s="63"/>
      <c r="AD860" s="137"/>
      <c r="AE860" s="137"/>
      <c r="AF860" s="137"/>
      <c r="AG860" s="137"/>
      <c r="AH860" s="137"/>
      <c r="AI860" s="168"/>
      <c r="AJ860" s="175"/>
      <c r="AK860" s="175"/>
      <c r="AL860" s="175"/>
      <c r="AM860" s="175"/>
      <c r="AN860" s="175"/>
      <c r="AO860" s="175"/>
      <c r="AP860" s="175"/>
    </row>
    <row r="861" spans="1:42" ht="15">
      <c r="A861" s="11" t="str">
        <f>IF(F861="","",F861&amp;"_"&amp;COUNTIF($F$9:F861,F861))</f>
        <v/>
      </c>
      <c r="B861" s="135" t="str">
        <f>IF(STUDATA!B1471="","",STUDATA!B1471)</f>
        <v/>
      </c>
      <c r="C861" s="136" t="str">
        <f>IF(STUDATA!E1471="","",STUDATA!E1471)</f>
        <v/>
      </c>
      <c r="D861" s="136" t="str">
        <f>IF(STUDATA!F1471="","",STUDATA!F1471)</f>
        <v/>
      </c>
      <c r="E861" s="136" t="str">
        <f>IF(STUDATA!G1471="","",STUDATA!G1471)</f>
        <v/>
      </c>
      <c r="F861" s="136" t="str">
        <f>IF(STUDATA!C1471="","",STUDATA!C1471)</f>
        <v/>
      </c>
      <c r="G861" s="137"/>
      <c r="H861" s="137"/>
      <c r="I861" s="137"/>
      <c r="J861" s="137"/>
      <c r="K861" s="137"/>
      <c r="L861" s="137"/>
      <c r="M861" s="137"/>
      <c r="N861" s="137"/>
      <c r="O861" s="137"/>
      <c r="P861" s="137"/>
      <c r="Q861" s="137"/>
      <c r="R861" s="137"/>
      <c r="S861" s="137"/>
      <c r="T861" s="61"/>
      <c r="U861" s="62"/>
      <c r="V861" s="63"/>
      <c r="W861" s="63"/>
      <c r="X861" s="63"/>
      <c r="Y861" s="63"/>
      <c r="Z861" s="63"/>
      <c r="AA861" s="63"/>
      <c r="AB861" s="63"/>
      <c r="AC861" s="63"/>
      <c r="AD861" s="137"/>
      <c r="AE861" s="137"/>
      <c r="AF861" s="137"/>
      <c r="AG861" s="137"/>
      <c r="AH861" s="137"/>
      <c r="AI861" s="168"/>
      <c r="AJ861" s="175"/>
      <c r="AK861" s="175"/>
      <c r="AL861" s="175"/>
      <c r="AM861" s="175"/>
      <c r="AN861" s="175"/>
      <c r="AO861" s="175"/>
      <c r="AP861" s="175"/>
    </row>
    <row r="862" spans="1:42" ht="15">
      <c r="A862" s="11" t="str">
        <f>IF(F862="","",F862&amp;"_"&amp;COUNTIF($F$9:F862,F862))</f>
        <v/>
      </c>
      <c r="B862" s="135" t="str">
        <f>IF(STUDATA!B1472="","",STUDATA!B1472)</f>
        <v/>
      </c>
      <c r="C862" s="136" t="str">
        <f>IF(STUDATA!E1472="","",STUDATA!E1472)</f>
        <v/>
      </c>
      <c r="D862" s="136" t="str">
        <f>IF(STUDATA!F1472="","",STUDATA!F1472)</f>
        <v/>
      </c>
      <c r="E862" s="136" t="str">
        <f>IF(STUDATA!G1472="","",STUDATA!G1472)</f>
        <v/>
      </c>
      <c r="F862" s="136" t="str">
        <f>IF(STUDATA!C1472="","",STUDATA!C1472)</f>
        <v/>
      </c>
      <c r="G862" s="137"/>
      <c r="H862" s="137"/>
      <c r="I862" s="137"/>
      <c r="J862" s="137"/>
      <c r="K862" s="137"/>
      <c r="L862" s="137"/>
      <c r="M862" s="137"/>
      <c r="N862" s="137"/>
      <c r="O862" s="137"/>
      <c r="P862" s="137"/>
      <c r="Q862" s="137"/>
      <c r="R862" s="137"/>
      <c r="S862" s="137"/>
      <c r="T862" s="61"/>
      <c r="U862" s="62"/>
      <c r="V862" s="63"/>
      <c r="W862" s="63"/>
      <c r="X862" s="63"/>
      <c r="Y862" s="63"/>
      <c r="Z862" s="63"/>
      <c r="AA862" s="63"/>
      <c r="AB862" s="63"/>
      <c r="AC862" s="63"/>
      <c r="AD862" s="137"/>
      <c r="AE862" s="137"/>
      <c r="AF862" s="137"/>
      <c r="AG862" s="137"/>
      <c r="AH862" s="137"/>
      <c r="AI862" s="168"/>
      <c r="AJ862" s="175"/>
      <c r="AK862" s="175"/>
      <c r="AL862" s="175"/>
      <c r="AM862" s="175"/>
      <c r="AN862" s="175"/>
      <c r="AO862" s="175"/>
      <c r="AP862" s="175"/>
    </row>
    <row r="863" spans="1:42" ht="15">
      <c r="A863" s="11" t="str">
        <f>IF(F863="","",F863&amp;"_"&amp;COUNTIF($F$9:F863,F863))</f>
        <v/>
      </c>
      <c r="B863" s="135" t="str">
        <f>IF(STUDATA!B1473="","",STUDATA!B1473)</f>
        <v/>
      </c>
      <c r="C863" s="136" t="str">
        <f>IF(STUDATA!E1473="","",STUDATA!E1473)</f>
        <v/>
      </c>
      <c r="D863" s="136" t="str">
        <f>IF(STUDATA!F1473="","",STUDATA!F1473)</f>
        <v/>
      </c>
      <c r="E863" s="136" t="str">
        <f>IF(STUDATA!G1473="","",STUDATA!G1473)</f>
        <v/>
      </c>
      <c r="F863" s="136" t="str">
        <f>IF(STUDATA!C1473="","",STUDATA!C1473)</f>
        <v/>
      </c>
      <c r="G863" s="137"/>
      <c r="H863" s="137"/>
      <c r="I863" s="137"/>
      <c r="J863" s="137"/>
      <c r="K863" s="137"/>
      <c r="L863" s="137"/>
      <c r="M863" s="137"/>
      <c r="N863" s="137"/>
      <c r="O863" s="137"/>
      <c r="P863" s="137"/>
      <c r="Q863" s="137"/>
      <c r="R863" s="137"/>
      <c r="S863" s="137"/>
      <c r="T863" s="61"/>
      <c r="U863" s="62"/>
      <c r="V863" s="63"/>
      <c r="W863" s="63"/>
      <c r="X863" s="63"/>
      <c r="Y863" s="63"/>
      <c r="Z863" s="63"/>
      <c r="AA863" s="63"/>
      <c r="AB863" s="63"/>
      <c r="AC863" s="63"/>
      <c r="AD863" s="137"/>
      <c r="AE863" s="137"/>
      <c r="AF863" s="137"/>
      <c r="AG863" s="137"/>
      <c r="AH863" s="137"/>
      <c r="AI863" s="168"/>
      <c r="AJ863" s="175"/>
      <c r="AK863" s="175"/>
      <c r="AL863" s="175"/>
      <c r="AM863" s="175"/>
      <c r="AN863" s="175"/>
      <c r="AO863" s="175"/>
      <c r="AP863" s="175"/>
    </row>
    <row r="864" spans="1:42" ht="15">
      <c r="A864" s="11" t="str">
        <f>IF(F864="","",F864&amp;"_"&amp;COUNTIF($F$9:F864,F864))</f>
        <v/>
      </c>
      <c r="B864" s="135" t="str">
        <f>IF(STUDATA!B1474="","",STUDATA!B1474)</f>
        <v/>
      </c>
      <c r="C864" s="136" t="str">
        <f>IF(STUDATA!E1474="","",STUDATA!E1474)</f>
        <v/>
      </c>
      <c r="D864" s="136" t="str">
        <f>IF(STUDATA!F1474="","",STUDATA!F1474)</f>
        <v/>
      </c>
      <c r="E864" s="136" t="str">
        <f>IF(STUDATA!G1474="","",STUDATA!G1474)</f>
        <v/>
      </c>
      <c r="F864" s="136" t="str">
        <f>IF(STUDATA!C1474="","",STUDATA!C1474)</f>
        <v/>
      </c>
      <c r="G864" s="137"/>
      <c r="H864" s="137"/>
      <c r="I864" s="137"/>
      <c r="J864" s="137"/>
      <c r="K864" s="137"/>
      <c r="L864" s="137"/>
      <c r="M864" s="137"/>
      <c r="N864" s="137"/>
      <c r="O864" s="137"/>
      <c r="P864" s="137"/>
      <c r="Q864" s="137"/>
      <c r="R864" s="137"/>
      <c r="S864" s="137"/>
      <c r="T864" s="61"/>
      <c r="U864" s="62"/>
      <c r="V864" s="63"/>
      <c r="W864" s="63"/>
      <c r="X864" s="63"/>
      <c r="Y864" s="63"/>
      <c r="Z864" s="63"/>
      <c r="AA864" s="63"/>
      <c r="AB864" s="63"/>
      <c r="AC864" s="63"/>
      <c r="AD864" s="137"/>
      <c r="AE864" s="137"/>
      <c r="AF864" s="137"/>
      <c r="AG864" s="137"/>
      <c r="AH864" s="137"/>
      <c r="AI864" s="168"/>
      <c r="AJ864" s="175"/>
      <c r="AK864" s="175"/>
      <c r="AL864" s="175"/>
      <c r="AM864" s="175"/>
      <c r="AN864" s="175"/>
      <c r="AO864" s="175"/>
      <c r="AP864" s="175"/>
    </row>
    <row r="865" spans="1:42" ht="15">
      <c r="A865" s="11" t="str">
        <f>IF(F865="","",F865&amp;"_"&amp;COUNTIF($F$9:F865,F865))</f>
        <v/>
      </c>
      <c r="B865" s="135" t="str">
        <f>IF(STUDATA!B1475="","",STUDATA!B1475)</f>
        <v/>
      </c>
      <c r="C865" s="136" t="str">
        <f>IF(STUDATA!E1475="","",STUDATA!E1475)</f>
        <v/>
      </c>
      <c r="D865" s="136" t="str">
        <f>IF(STUDATA!F1475="","",STUDATA!F1475)</f>
        <v/>
      </c>
      <c r="E865" s="136" t="str">
        <f>IF(STUDATA!G1475="","",STUDATA!G1475)</f>
        <v/>
      </c>
      <c r="F865" s="136" t="str">
        <f>IF(STUDATA!C1475="","",STUDATA!C1475)</f>
        <v/>
      </c>
      <c r="G865" s="137"/>
      <c r="H865" s="137"/>
      <c r="I865" s="137"/>
      <c r="J865" s="137"/>
      <c r="K865" s="137"/>
      <c r="L865" s="137"/>
      <c r="M865" s="137"/>
      <c r="N865" s="137"/>
      <c r="O865" s="137"/>
      <c r="P865" s="137"/>
      <c r="Q865" s="137"/>
      <c r="R865" s="137"/>
      <c r="S865" s="137"/>
      <c r="T865" s="61"/>
      <c r="U865" s="62"/>
      <c r="V865" s="63"/>
      <c r="W865" s="63"/>
      <c r="X865" s="63"/>
      <c r="Y865" s="63"/>
      <c r="Z865" s="63"/>
      <c r="AA865" s="63"/>
      <c r="AB865" s="63"/>
      <c r="AC865" s="63"/>
      <c r="AD865" s="137"/>
      <c r="AE865" s="137"/>
      <c r="AF865" s="137"/>
      <c r="AG865" s="137"/>
      <c r="AH865" s="137"/>
      <c r="AI865" s="168"/>
      <c r="AJ865" s="175"/>
      <c r="AK865" s="175"/>
      <c r="AL865" s="175"/>
      <c r="AM865" s="175"/>
      <c r="AN865" s="175"/>
      <c r="AO865" s="175"/>
      <c r="AP865" s="175"/>
    </row>
    <row r="866" spans="1:42" ht="15">
      <c r="A866" s="11" t="str">
        <f>IF(F866="","",F866&amp;"_"&amp;COUNTIF($F$9:F866,F866))</f>
        <v/>
      </c>
      <c r="B866" s="135" t="str">
        <f>IF(STUDATA!B1476="","",STUDATA!B1476)</f>
        <v/>
      </c>
      <c r="C866" s="136" t="str">
        <f>IF(STUDATA!E1476="","",STUDATA!E1476)</f>
        <v/>
      </c>
      <c r="D866" s="136" t="str">
        <f>IF(STUDATA!F1476="","",STUDATA!F1476)</f>
        <v/>
      </c>
      <c r="E866" s="136" t="str">
        <f>IF(STUDATA!G1476="","",STUDATA!G1476)</f>
        <v/>
      </c>
      <c r="F866" s="136" t="str">
        <f>IF(STUDATA!C1476="","",STUDATA!C1476)</f>
        <v/>
      </c>
      <c r="G866" s="137"/>
      <c r="H866" s="137"/>
      <c r="I866" s="137"/>
      <c r="J866" s="137"/>
      <c r="K866" s="137"/>
      <c r="L866" s="137"/>
      <c r="M866" s="137"/>
      <c r="N866" s="137"/>
      <c r="O866" s="137"/>
      <c r="P866" s="137"/>
      <c r="Q866" s="137"/>
      <c r="R866" s="137"/>
      <c r="S866" s="137"/>
      <c r="T866" s="61"/>
      <c r="U866" s="62"/>
      <c r="V866" s="63"/>
      <c r="W866" s="63"/>
      <c r="X866" s="63"/>
      <c r="Y866" s="63"/>
      <c r="Z866" s="63"/>
      <c r="AA866" s="63"/>
      <c r="AB866" s="63"/>
      <c r="AC866" s="63"/>
      <c r="AD866" s="137"/>
      <c r="AE866" s="137"/>
      <c r="AF866" s="137"/>
      <c r="AG866" s="137"/>
      <c r="AH866" s="137"/>
      <c r="AI866" s="168"/>
      <c r="AJ866" s="175"/>
      <c r="AK866" s="175"/>
      <c r="AL866" s="175"/>
      <c r="AM866" s="175"/>
      <c r="AN866" s="175"/>
      <c r="AO866" s="175"/>
      <c r="AP866" s="175"/>
    </row>
    <row r="867" spans="1:42" ht="15">
      <c r="A867" s="11" t="str">
        <f>IF(F867="","",F867&amp;"_"&amp;COUNTIF($F$9:F867,F867))</f>
        <v/>
      </c>
      <c r="B867" s="135" t="str">
        <f>IF(STUDATA!B1477="","",STUDATA!B1477)</f>
        <v/>
      </c>
      <c r="C867" s="136" t="str">
        <f>IF(STUDATA!E1477="","",STUDATA!E1477)</f>
        <v/>
      </c>
      <c r="D867" s="136" t="str">
        <f>IF(STUDATA!F1477="","",STUDATA!F1477)</f>
        <v/>
      </c>
      <c r="E867" s="136" t="str">
        <f>IF(STUDATA!G1477="","",STUDATA!G1477)</f>
        <v/>
      </c>
      <c r="F867" s="136" t="str">
        <f>IF(STUDATA!C1477="","",STUDATA!C1477)</f>
        <v/>
      </c>
      <c r="G867" s="137"/>
      <c r="H867" s="137"/>
      <c r="I867" s="137"/>
      <c r="J867" s="137"/>
      <c r="K867" s="137"/>
      <c r="L867" s="137"/>
      <c r="M867" s="137"/>
      <c r="N867" s="137"/>
      <c r="O867" s="137"/>
      <c r="P867" s="137"/>
      <c r="Q867" s="137"/>
      <c r="R867" s="137"/>
      <c r="S867" s="137"/>
      <c r="T867" s="61"/>
      <c r="U867" s="62"/>
      <c r="V867" s="63"/>
      <c r="W867" s="63"/>
      <c r="X867" s="63"/>
      <c r="Y867" s="63"/>
      <c r="Z867" s="63"/>
      <c r="AA867" s="63"/>
      <c r="AB867" s="63"/>
      <c r="AC867" s="63"/>
      <c r="AD867" s="137"/>
      <c r="AE867" s="137"/>
      <c r="AF867" s="137"/>
      <c r="AG867" s="137"/>
      <c r="AH867" s="137"/>
      <c r="AI867" s="168"/>
      <c r="AJ867" s="175"/>
      <c r="AK867" s="175"/>
      <c r="AL867" s="175"/>
      <c r="AM867" s="175"/>
      <c r="AN867" s="175"/>
      <c r="AO867" s="175"/>
      <c r="AP867" s="175"/>
    </row>
    <row r="868" spans="1:42" ht="15">
      <c r="A868" s="11" t="str">
        <f>IF(F868="","",F868&amp;"_"&amp;COUNTIF($F$9:F868,F868))</f>
        <v/>
      </c>
      <c r="B868" s="135" t="str">
        <f>IF(STUDATA!B1478="","",STUDATA!B1478)</f>
        <v/>
      </c>
      <c r="C868" s="136" t="str">
        <f>IF(STUDATA!E1478="","",STUDATA!E1478)</f>
        <v/>
      </c>
      <c r="D868" s="136" t="str">
        <f>IF(STUDATA!F1478="","",STUDATA!F1478)</f>
        <v/>
      </c>
      <c r="E868" s="136" t="str">
        <f>IF(STUDATA!G1478="","",STUDATA!G1478)</f>
        <v/>
      </c>
      <c r="F868" s="136" t="str">
        <f>IF(STUDATA!C1478="","",STUDATA!C1478)</f>
        <v/>
      </c>
      <c r="G868" s="137"/>
      <c r="H868" s="137"/>
      <c r="I868" s="137"/>
      <c r="J868" s="137"/>
      <c r="K868" s="137"/>
      <c r="L868" s="137"/>
      <c r="M868" s="137"/>
      <c r="N868" s="137"/>
      <c r="O868" s="137"/>
      <c r="P868" s="137"/>
      <c r="Q868" s="137"/>
      <c r="R868" s="137"/>
      <c r="S868" s="137"/>
      <c r="T868" s="61"/>
      <c r="U868" s="62"/>
      <c r="V868" s="63"/>
      <c r="W868" s="63"/>
      <c r="X868" s="63"/>
      <c r="Y868" s="63"/>
      <c r="Z868" s="63"/>
      <c r="AA868" s="63"/>
      <c r="AB868" s="63"/>
      <c r="AC868" s="63"/>
      <c r="AD868" s="137"/>
      <c r="AE868" s="137"/>
      <c r="AF868" s="137"/>
      <c r="AG868" s="137"/>
      <c r="AH868" s="137"/>
      <c r="AI868" s="168"/>
      <c r="AJ868" s="175"/>
      <c r="AK868" s="175"/>
      <c r="AL868" s="175"/>
      <c r="AM868" s="175"/>
      <c r="AN868" s="175"/>
      <c r="AO868" s="175"/>
      <c r="AP868" s="175"/>
    </row>
    <row r="869" spans="1:42" ht="15">
      <c r="A869" s="11" t="str">
        <f>IF(F869="","",F869&amp;"_"&amp;COUNTIF($F$9:F869,F869))</f>
        <v/>
      </c>
      <c r="B869" s="135" t="str">
        <f>IF(STUDATA!B1479="","",STUDATA!B1479)</f>
        <v/>
      </c>
      <c r="C869" s="136" t="str">
        <f>IF(STUDATA!E1479="","",STUDATA!E1479)</f>
        <v/>
      </c>
      <c r="D869" s="136" t="str">
        <f>IF(STUDATA!F1479="","",STUDATA!F1479)</f>
        <v/>
      </c>
      <c r="E869" s="136" t="str">
        <f>IF(STUDATA!G1479="","",STUDATA!G1479)</f>
        <v/>
      </c>
      <c r="F869" s="136" t="str">
        <f>IF(STUDATA!C1479="","",STUDATA!C1479)</f>
        <v/>
      </c>
      <c r="G869" s="137"/>
      <c r="H869" s="137"/>
      <c r="I869" s="137"/>
      <c r="J869" s="137"/>
      <c r="K869" s="137"/>
      <c r="L869" s="137"/>
      <c r="M869" s="137"/>
      <c r="N869" s="137"/>
      <c r="O869" s="137"/>
      <c r="P869" s="137"/>
      <c r="Q869" s="137"/>
      <c r="R869" s="137"/>
      <c r="S869" s="137"/>
      <c r="T869" s="61"/>
      <c r="U869" s="62"/>
      <c r="V869" s="63"/>
      <c r="W869" s="63"/>
      <c r="X869" s="63"/>
      <c r="Y869" s="63"/>
      <c r="Z869" s="63"/>
      <c r="AA869" s="63"/>
      <c r="AB869" s="63"/>
      <c r="AC869" s="63"/>
      <c r="AD869" s="137"/>
      <c r="AE869" s="137"/>
      <c r="AF869" s="137"/>
      <c r="AG869" s="137"/>
      <c r="AH869" s="137"/>
      <c r="AI869" s="168"/>
      <c r="AJ869" s="175"/>
      <c r="AK869" s="175"/>
      <c r="AL869" s="175"/>
      <c r="AM869" s="175"/>
      <c r="AN869" s="175"/>
      <c r="AO869" s="175"/>
      <c r="AP869" s="175"/>
    </row>
    <row r="870" spans="1:42" ht="15">
      <c r="A870" s="11" t="str">
        <f>IF(F870="","",F870&amp;"_"&amp;COUNTIF($F$9:F870,F870))</f>
        <v/>
      </c>
      <c r="B870" s="135" t="str">
        <f>IF(STUDATA!B1480="","",STUDATA!B1480)</f>
        <v/>
      </c>
      <c r="C870" s="136" t="str">
        <f>IF(STUDATA!E1480="","",STUDATA!E1480)</f>
        <v/>
      </c>
      <c r="D870" s="136" t="str">
        <f>IF(STUDATA!F1480="","",STUDATA!F1480)</f>
        <v/>
      </c>
      <c r="E870" s="136" t="str">
        <f>IF(STUDATA!G1480="","",STUDATA!G1480)</f>
        <v/>
      </c>
      <c r="F870" s="136" t="str">
        <f>IF(STUDATA!C1480="","",STUDATA!C1480)</f>
        <v/>
      </c>
      <c r="G870" s="137"/>
      <c r="H870" s="137"/>
      <c r="I870" s="137"/>
      <c r="J870" s="137"/>
      <c r="K870" s="137"/>
      <c r="L870" s="137"/>
      <c r="M870" s="137"/>
      <c r="N870" s="137"/>
      <c r="O870" s="137"/>
      <c r="P870" s="137"/>
      <c r="Q870" s="137"/>
      <c r="R870" s="137"/>
      <c r="S870" s="137"/>
      <c r="T870" s="61"/>
      <c r="U870" s="62"/>
      <c r="V870" s="63"/>
      <c r="W870" s="63"/>
      <c r="X870" s="63"/>
      <c r="Y870" s="63"/>
      <c r="Z870" s="63"/>
      <c r="AA870" s="63"/>
      <c r="AB870" s="63"/>
      <c r="AC870" s="63"/>
      <c r="AD870" s="137"/>
      <c r="AE870" s="137"/>
      <c r="AF870" s="137"/>
      <c r="AG870" s="137"/>
      <c r="AH870" s="137"/>
      <c r="AI870" s="168"/>
      <c r="AJ870" s="175"/>
      <c r="AK870" s="175"/>
      <c r="AL870" s="175"/>
      <c r="AM870" s="175"/>
      <c r="AN870" s="175"/>
      <c r="AO870" s="175"/>
      <c r="AP870" s="175"/>
    </row>
    <row r="871" spans="1:42" ht="15">
      <c r="A871" s="11" t="str">
        <f>IF(F871="","",F871&amp;"_"&amp;COUNTIF($F$9:F871,F871))</f>
        <v/>
      </c>
      <c r="B871" s="135" t="str">
        <f>IF(STUDATA!B1481="","",STUDATA!B1481)</f>
        <v/>
      </c>
      <c r="C871" s="136" t="str">
        <f>IF(STUDATA!E1481="","",STUDATA!E1481)</f>
        <v/>
      </c>
      <c r="D871" s="136" t="str">
        <f>IF(STUDATA!F1481="","",STUDATA!F1481)</f>
        <v/>
      </c>
      <c r="E871" s="136" t="str">
        <f>IF(STUDATA!G1481="","",STUDATA!G1481)</f>
        <v/>
      </c>
      <c r="F871" s="136" t="str">
        <f>IF(STUDATA!C1481="","",STUDATA!C1481)</f>
        <v/>
      </c>
      <c r="G871" s="137"/>
      <c r="H871" s="137"/>
      <c r="I871" s="137"/>
      <c r="J871" s="137"/>
      <c r="K871" s="137"/>
      <c r="L871" s="137"/>
      <c r="M871" s="137"/>
      <c r="N871" s="137"/>
      <c r="O871" s="137"/>
      <c r="P871" s="137"/>
      <c r="Q871" s="137"/>
      <c r="R871" s="137"/>
      <c r="S871" s="137"/>
      <c r="T871" s="61"/>
      <c r="U871" s="62"/>
      <c r="V871" s="63"/>
      <c r="W871" s="63"/>
      <c r="X871" s="63"/>
      <c r="Y871" s="63"/>
      <c r="Z871" s="63"/>
      <c r="AA871" s="63"/>
      <c r="AB871" s="63"/>
      <c r="AC871" s="63"/>
      <c r="AD871" s="137"/>
      <c r="AE871" s="137"/>
      <c r="AF871" s="137"/>
      <c r="AG871" s="137"/>
      <c r="AH871" s="137"/>
      <c r="AI871" s="168"/>
      <c r="AJ871" s="175"/>
      <c r="AK871" s="175"/>
      <c r="AL871" s="175"/>
      <c r="AM871" s="175"/>
      <c r="AN871" s="175"/>
      <c r="AO871" s="175"/>
      <c r="AP871" s="175"/>
    </row>
    <row r="872" spans="1:42" ht="15">
      <c r="A872" s="11" t="str">
        <f>IF(F872="","",F872&amp;"_"&amp;COUNTIF($F$9:F872,F872))</f>
        <v/>
      </c>
      <c r="B872" s="135" t="str">
        <f>IF(STUDATA!B1482="","",STUDATA!B1482)</f>
        <v/>
      </c>
      <c r="C872" s="136" t="str">
        <f>IF(STUDATA!E1482="","",STUDATA!E1482)</f>
        <v/>
      </c>
      <c r="D872" s="136" t="str">
        <f>IF(STUDATA!F1482="","",STUDATA!F1482)</f>
        <v/>
      </c>
      <c r="E872" s="136" t="str">
        <f>IF(STUDATA!G1482="","",STUDATA!G1482)</f>
        <v/>
      </c>
      <c r="F872" s="136" t="str">
        <f>IF(STUDATA!C1482="","",STUDATA!C1482)</f>
        <v/>
      </c>
      <c r="G872" s="137"/>
      <c r="H872" s="137"/>
      <c r="I872" s="137"/>
      <c r="J872" s="137"/>
      <c r="K872" s="137"/>
      <c r="L872" s="137"/>
      <c r="M872" s="137"/>
      <c r="N872" s="137"/>
      <c r="O872" s="137"/>
      <c r="P872" s="137"/>
      <c r="Q872" s="137"/>
      <c r="R872" s="137"/>
      <c r="S872" s="137"/>
      <c r="T872" s="61"/>
      <c r="U872" s="62"/>
      <c r="V872" s="63"/>
      <c r="W872" s="63"/>
      <c r="X872" s="63"/>
      <c r="Y872" s="63"/>
      <c r="Z872" s="63"/>
      <c r="AA872" s="63"/>
      <c r="AB872" s="63"/>
      <c r="AC872" s="63"/>
      <c r="AD872" s="137"/>
      <c r="AE872" s="137"/>
      <c r="AF872" s="137"/>
      <c r="AG872" s="137"/>
      <c r="AH872" s="137"/>
      <c r="AI872" s="168"/>
      <c r="AJ872" s="175"/>
      <c r="AK872" s="175"/>
      <c r="AL872" s="175"/>
      <c r="AM872" s="175"/>
      <c r="AN872" s="175"/>
      <c r="AO872" s="175"/>
      <c r="AP872" s="175"/>
    </row>
    <row r="873" spans="1:42" ht="15">
      <c r="A873" s="11" t="str">
        <f>IF(F873="","",F873&amp;"_"&amp;COUNTIF($F$9:F873,F873))</f>
        <v/>
      </c>
      <c r="B873" s="135" t="str">
        <f>IF(STUDATA!B1483="","",STUDATA!B1483)</f>
        <v/>
      </c>
      <c r="C873" s="136" t="str">
        <f>IF(STUDATA!E1483="","",STUDATA!E1483)</f>
        <v/>
      </c>
      <c r="D873" s="136" t="str">
        <f>IF(STUDATA!F1483="","",STUDATA!F1483)</f>
        <v/>
      </c>
      <c r="E873" s="136" t="str">
        <f>IF(STUDATA!G1483="","",STUDATA!G1483)</f>
        <v/>
      </c>
      <c r="F873" s="136" t="str">
        <f>IF(STUDATA!C1483="","",STUDATA!C1483)</f>
        <v/>
      </c>
      <c r="G873" s="137"/>
      <c r="H873" s="137"/>
      <c r="I873" s="137"/>
      <c r="J873" s="137"/>
      <c r="K873" s="137"/>
      <c r="L873" s="137"/>
      <c r="M873" s="137"/>
      <c r="N873" s="137"/>
      <c r="O873" s="137"/>
      <c r="P873" s="137"/>
      <c r="Q873" s="137"/>
      <c r="R873" s="137"/>
      <c r="S873" s="137"/>
      <c r="T873" s="61"/>
      <c r="U873" s="62"/>
      <c r="V873" s="63"/>
      <c r="W873" s="63"/>
      <c r="X873" s="63"/>
      <c r="Y873" s="63"/>
      <c r="Z873" s="63"/>
      <c r="AA873" s="63"/>
      <c r="AB873" s="63"/>
      <c r="AC873" s="63"/>
      <c r="AD873" s="137"/>
      <c r="AE873" s="137"/>
      <c r="AF873" s="137"/>
      <c r="AG873" s="137"/>
      <c r="AH873" s="137"/>
      <c r="AI873" s="168"/>
      <c r="AJ873" s="175"/>
      <c r="AK873" s="175"/>
      <c r="AL873" s="175"/>
      <c r="AM873" s="175"/>
      <c r="AN873" s="175"/>
      <c r="AO873" s="175"/>
      <c r="AP873" s="175"/>
    </row>
    <row r="874" spans="1:42" ht="15">
      <c r="A874" s="11" t="str">
        <f>IF(F874="","",F874&amp;"_"&amp;COUNTIF($F$9:F874,F874))</f>
        <v/>
      </c>
      <c r="B874" s="135" t="str">
        <f>IF(STUDATA!B1484="","",STUDATA!B1484)</f>
        <v/>
      </c>
      <c r="C874" s="136" t="str">
        <f>IF(STUDATA!E1484="","",STUDATA!E1484)</f>
        <v/>
      </c>
      <c r="D874" s="136" t="str">
        <f>IF(STUDATA!F1484="","",STUDATA!F1484)</f>
        <v/>
      </c>
      <c r="E874" s="136" t="str">
        <f>IF(STUDATA!G1484="","",STUDATA!G1484)</f>
        <v/>
      </c>
      <c r="F874" s="136" t="str">
        <f>IF(STUDATA!C1484="","",STUDATA!C1484)</f>
        <v/>
      </c>
      <c r="G874" s="137"/>
      <c r="H874" s="137"/>
      <c r="I874" s="137"/>
      <c r="J874" s="137"/>
      <c r="K874" s="137"/>
      <c r="L874" s="137"/>
      <c r="M874" s="137"/>
      <c r="N874" s="137"/>
      <c r="O874" s="137"/>
      <c r="P874" s="137"/>
      <c r="Q874" s="137"/>
      <c r="R874" s="137"/>
      <c r="S874" s="137"/>
      <c r="T874" s="61"/>
      <c r="U874" s="62"/>
      <c r="V874" s="63"/>
      <c r="W874" s="63"/>
      <c r="X874" s="63"/>
      <c r="Y874" s="63"/>
      <c r="Z874" s="63"/>
      <c r="AA874" s="63"/>
      <c r="AB874" s="63"/>
      <c r="AC874" s="63"/>
      <c r="AD874" s="137"/>
      <c r="AE874" s="137"/>
      <c r="AF874" s="137"/>
      <c r="AG874" s="137"/>
      <c r="AH874" s="137"/>
      <c r="AI874" s="168"/>
      <c r="AJ874" s="175"/>
      <c r="AK874" s="175"/>
      <c r="AL874" s="175"/>
      <c r="AM874" s="175"/>
      <c r="AN874" s="175"/>
      <c r="AO874" s="175"/>
      <c r="AP874" s="175"/>
    </row>
    <row r="875" spans="1:42" ht="15">
      <c r="A875" s="11" t="str">
        <f>IF(F875="","",F875&amp;"_"&amp;COUNTIF($F$9:F875,F875))</f>
        <v/>
      </c>
      <c r="B875" s="135" t="str">
        <f>IF(STUDATA!B1485="","",STUDATA!B1485)</f>
        <v/>
      </c>
      <c r="C875" s="136" t="str">
        <f>IF(STUDATA!E1485="","",STUDATA!E1485)</f>
        <v/>
      </c>
      <c r="D875" s="136" t="str">
        <f>IF(STUDATA!F1485="","",STUDATA!F1485)</f>
        <v/>
      </c>
      <c r="E875" s="136" t="str">
        <f>IF(STUDATA!G1485="","",STUDATA!G1485)</f>
        <v/>
      </c>
      <c r="F875" s="136" t="str">
        <f>IF(STUDATA!C1485="","",STUDATA!C1485)</f>
        <v/>
      </c>
      <c r="G875" s="137"/>
      <c r="H875" s="137"/>
      <c r="I875" s="137"/>
      <c r="J875" s="137"/>
      <c r="K875" s="137"/>
      <c r="L875" s="137"/>
      <c r="M875" s="137"/>
      <c r="N875" s="137"/>
      <c r="O875" s="137"/>
      <c r="P875" s="137"/>
      <c r="Q875" s="137"/>
      <c r="R875" s="137"/>
      <c r="S875" s="137"/>
      <c r="T875" s="61"/>
      <c r="U875" s="62"/>
      <c r="V875" s="63"/>
      <c r="W875" s="63"/>
      <c r="X875" s="63"/>
      <c r="Y875" s="63"/>
      <c r="Z875" s="63"/>
      <c r="AA875" s="63"/>
      <c r="AB875" s="63"/>
      <c r="AC875" s="63"/>
      <c r="AD875" s="137"/>
      <c r="AE875" s="137"/>
      <c r="AF875" s="137"/>
      <c r="AG875" s="137"/>
      <c r="AH875" s="137"/>
      <c r="AI875" s="168"/>
      <c r="AJ875" s="175"/>
      <c r="AK875" s="175"/>
      <c r="AL875" s="175"/>
      <c r="AM875" s="175"/>
      <c r="AN875" s="175"/>
      <c r="AO875" s="175"/>
      <c r="AP875" s="175"/>
    </row>
    <row r="876" spans="1:42" ht="15">
      <c r="A876" s="11" t="str">
        <f>IF(F876="","",F876&amp;"_"&amp;COUNTIF($F$9:F876,F876))</f>
        <v/>
      </c>
      <c r="B876" s="135" t="str">
        <f>IF(STUDATA!B1486="","",STUDATA!B1486)</f>
        <v/>
      </c>
      <c r="C876" s="136" t="str">
        <f>IF(STUDATA!E1486="","",STUDATA!E1486)</f>
        <v/>
      </c>
      <c r="D876" s="136" t="str">
        <f>IF(STUDATA!F1486="","",STUDATA!F1486)</f>
        <v/>
      </c>
      <c r="E876" s="136" t="str">
        <f>IF(STUDATA!G1486="","",STUDATA!G1486)</f>
        <v/>
      </c>
      <c r="F876" s="136" t="str">
        <f>IF(STUDATA!C1486="","",STUDATA!C1486)</f>
        <v/>
      </c>
      <c r="G876" s="137"/>
      <c r="H876" s="137"/>
      <c r="I876" s="137"/>
      <c r="J876" s="137"/>
      <c r="K876" s="137"/>
      <c r="L876" s="137"/>
      <c r="M876" s="137"/>
      <c r="N876" s="137"/>
      <c r="O876" s="137"/>
      <c r="P876" s="137"/>
      <c r="Q876" s="137"/>
      <c r="R876" s="137"/>
      <c r="S876" s="137"/>
      <c r="T876" s="61"/>
      <c r="U876" s="62"/>
      <c r="V876" s="63"/>
      <c r="W876" s="63"/>
      <c r="X876" s="63"/>
      <c r="Y876" s="63"/>
      <c r="Z876" s="63"/>
      <c r="AA876" s="63"/>
      <c r="AB876" s="63"/>
      <c r="AC876" s="63"/>
      <c r="AD876" s="137"/>
      <c r="AE876" s="137"/>
      <c r="AF876" s="137"/>
      <c r="AG876" s="137"/>
      <c r="AH876" s="137"/>
      <c r="AI876" s="168"/>
      <c r="AJ876" s="175"/>
      <c r="AK876" s="175"/>
      <c r="AL876" s="175"/>
      <c r="AM876" s="175"/>
      <c r="AN876" s="175"/>
      <c r="AO876" s="175"/>
      <c r="AP876" s="175"/>
    </row>
    <row r="877" spans="1:42" ht="15">
      <c r="A877" s="11" t="str">
        <f>IF(F877="","",F877&amp;"_"&amp;COUNTIF($F$9:F877,F877))</f>
        <v/>
      </c>
      <c r="B877" s="135" t="str">
        <f>IF(STUDATA!B1487="","",STUDATA!B1487)</f>
        <v/>
      </c>
      <c r="C877" s="136" t="str">
        <f>IF(STUDATA!E1487="","",STUDATA!E1487)</f>
        <v/>
      </c>
      <c r="D877" s="136" t="str">
        <f>IF(STUDATA!F1487="","",STUDATA!F1487)</f>
        <v/>
      </c>
      <c r="E877" s="136" t="str">
        <f>IF(STUDATA!G1487="","",STUDATA!G1487)</f>
        <v/>
      </c>
      <c r="F877" s="136" t="str">
        <f>IF(STUDATA!C1487="","",STUDATA!C1487)</f>
        <v/>
      </c>
      <c r="G877" s="137"/>
      <c r="H877" s="137"/>
      <c r="I877" s="137"/>
      <c r="J877" s="137"/>
      <c r="K877" s="137"/>
      <c r="L877" s="137"/>
      <c r="M877" s="137"/>
      <c r="N877" s="137"/>
      <c r="O877" s="137"/>
      <c r="P877" s="137"/>
      <c r="Q877" s="137"/>
      <c r="R877" s="137"/>
      <c r="S877" s="137"/>
      <c r="T877" s="61"/>
      <c r="U877" s="62"/>
      <c r="V877" s="63"/>
      <c r="W877" s="63"/>
      <c r="X877" s="63"/>
      <c r="Y877" s="63"/>
      <c r="Z877" s="63"/>
      <c r="AA877" s="63"/>
      <c r="AB877" s="63"/>
      <c r="AC877" s="63"/>
      <c r="AD877" s="137"/>
      <c r="AE877" s="137"/>
      <c r="AF877" s="137"/>
      <c r="AG877" s="137"/>
      <c r="AH877" s="137"/>
      <c r="AI877" s="168"/>
      <c r="AJ877" s="175"/>
      <c r="AK877" s="175"/>
      <c r="AL877" s="175"/>
      <c r="AM877" s="175"/>
      <c r="AN877" s="175"/>
      <c r="AO877" s="175"/>
      <c r="AP877" s="175"/>
    </row>
    <row r="878" spans="1:42" ht="15">
      <c r="A878" s="11" t="str">
        <f>IF(F878="","",F878&amp;"_"&amp;COUNTIF($F$9:F878,F878))</f>
        <v/>
      </c>
      <c r="B878" s="135" t="str">
        <f>IF(STUDATA!B1488="","",STUDATA!B1488)</f>
        <v/>
      </c>
      <c r="C878" s="136" t="str">
        <f>IF(STUDATA!E1488="","",STUDATA!E1488)</f>
        <v/>
      </c>
      <c r="D878" s="136" t="str">
        <f>IF(STUDATA!F1488="","",STUDATA!F1488)</f>
        <v/>
      </c>
      <c r="E878" s="136" t="str">
        <f>IF(STUDATA!G1488="","",STUDATA!G1488)</f>
        <v/>
      </c>
      <c r="F878" s="136" t="str">
        <f>IF(STUDATA!C1488="","",STUDATA!C1488)</f>
        <v/>
      </c>
      <c r="G878" s="137"/>
      <c r="H878" s="137"/>
      <c r="I878" s="137"/>
      <c r="J878" s="137"/>
      <c r="K878" s="137"/>
      <c r="L878" s="137"/>
      <c r="M878" s="137"/>
      <c r="N878" s="137"/>
      <c r="O878" s="137"/>
      <c r="P878" s="137"/>
      <c r="Q878" s="137"/>
      <c r="R878" s="137"/>
      <c r="S878" s="137"/>
      <c r="T878" s="61"/>
      <c r="U878" s="62"/>
      <c r="V878" s="63"/>
      <c r="W878" s="63"/>
      <c r="X878" s="63"/>
      <c r="Y878" s="63"/>
      <c r="Z878" s="63"/>
      <c r="AA878" s="63"/>
      <c r="AB878" s="63"/>
      <c r="AC878" s="63"/>
      <c r="AD878" s="137"/>
      <c r="AE878" s="137"/>
      <c r="AF878" s="137"/>
      <c r="AG878" s="137"/>
      <c r="AH878" s="137"/>
      <c r="AI878" s="168"/>
      <c r="AJ878" s="175"/>
      <c r="AK878" s="175"/>
      <c r="AL878" s="175"/>
      <c r="AM878" s="175"/>
      <c r="AN878" s="175"/>
      <c r="AO878" s="175"/>
      <c r="AP878" s="175"/>
    </row>
    <row r="879" spans="1:42" ht="15">
      <c r="A879" s="11" t="str">
        <f>IF(F879="","",F879&amp;"_"&amp;COUNTIF($F$9:F879,F879))</f>
        <v/>
      </c>
      <c r="B879" s="135" t="str">
        <f>IF(STUDATA!B1489="","",STUDATA!B1489)</f>
        <v/>
      </c>
      <c r="C879" s="136" t="str">
        <f>IF(STUDATA!E1489="","",STUDATA!E1489)</f>
        <v/>
      </c>
      <c r="D879" s="136" t="str">
        <f>IF(STUDATA!F1489="","",STUDATA!F1489)</f>
        <v/>
      </c>
      <c r="E879" s="136" t="str">
        <f>IF(STUDATA!G1489="","",STUDATA!G1489)</f>
        <v/>
      </c>
      <c r="F879" s="136" t="str">
        <f>IF(STUDATA!C1489="","",STUDATA!C1489)</f>
        <v/>
      </c>
      <c r="G879" s="137"/>
      <c r="H879" s="137"/>
      <c r="I879" s="137"/>
      <c r="J879" s="137"/>
      <c r="K879" s="137"/>
      <c r="L879" s="137"/>
      <c r="M879" s="137"/>
      <c r="N879" s="137"/>
      <c r="O879" s="137"/>
      <c r="P879" s="137"/>
      <c r="Q879" s="137"/>
      <c r="R879" s="137"/>
      <c r="S879" s="137"/>
      <c r="T879" s="61"/>
      <c r="U879" s="62"/>
      <c r="V879" s="63"/>
      <c r="W879" s="63"/>
      <c r="X879" s="63"/>
      <c r="Y879" s="63"/>
      <c r="Z879" s="63"/>
      <c r="AA879" s="63"/>
      <c r="AB879" s="63"/>
      <c r="AC879" s="63"/>
      <c r="AD879" s="137"/>
      <c r="AE879" s="137"/>
      <c r="AF879" s="137"/>
      <c r="AG879" s="137"/>
      <c r="AH879" s="137"/>
      <c r="AI879" s="168"/>
      <c r="AJ879" s="175"/>
      <c r="AK879" s="175"/>
      <c r="AL879" s="175"/>
      <c r="AM879" s="175"/>
      <c r="AN879" s="175"/>
      <c r="AO879" s="175"/>
      <c r="AP879" s="175"/>
    </row>
    <row r="880" spans="1:42" ht="15">
      <c r="A880" s="11" t="str">
        <f>IF(F880="","",F880&amp;"_"&amp;COUNTIF($F$9:F880,F880))</f>
        <v/>
      </c>
      <c r="B880" s="135" t="str">
        <f>IF(STUDATA!B1490="","",STUDATA!B1490)</f>
        <v/>
      </c>
      <c r="C880" s="136" t="str">
        <f>IF(STUDATA!E1490="","",STUDATA!E1490)</f>
        <v/>
      </c>
      <c r="D880" s="136" t="str">
        <f>IF(STUDATA!F1490="","",STUDATA!F1490)</f>
        <v/>
      </c>
      <c r="E880" s="136" t="str">
        <f>IF(STUDATA!G1490="","",STUDATA!G1490)</f>
        <v/>
      </c>
      <c r="F880" s="136" t="str">
        <f>IF(STUDATA!C1490="","",STUDATA!C1490)</f>
        <v/>
      </c>
      <c r="G880" s="137"/>
      <c r="H880" s="137"/>
      <c r="I880" s="137"/>
      <c r="J880" s="137"/>
      <c r="K880" s="137"/>
      <c r="L880" s="137"/>
      <c r="M880" s="137"/>
      <c r="N880" s="137"/>
      <c r="O880" s="137"/>
      <c r="P880" s="137"/>
      <c r="Q880" s="137"/>
      <c r="R880" s="137"/>
      <c r="S880" s="137"/>
      <c r="T880" s="61"/>
      <c r="U880" s="62"/>
      <c r="V880" s="63"/>
      <c r="W880" s="63"/>
      <c r="X880" s="63"/>
      <c r="Y880" s="63"/>
      <c r="Z880" s="63"/>
      <c r="AA880" s="63"/>
      <c r="AB880" s="63"/>
      <c r="AC880" s="63"/>
      <c r="AD880" s="137"/>
      <c r="AE880" s="137"/>
      <c r="AF880" s="137"/>
      <c r="AG880" s="137"/>
      <c r="AH880" s="137"/>
      <c r="AI880" s="168"/>
      <c r="AJ880" s="175"/>
      <c r="AK880" s="175"/>
      <c r="AL880" s="175"/>
      <c r="AM880" s="175"/>
      <c r="AN880" s="175"/>
      <c r="AO880" s="175"/>
      <c r="AP880" s="175"/>
    </row>
    <row r="881" spans="1:42" ht="15">
      <c r="A881" s="11" t="str">
        <f>IF(F881="","",F881&amp;"_"&amp;COUNTIF($F$9:F881,F881))</f>
        <v/>
      </c>
      <c r="B881" s="135" t="str">
        <f>IF(STUDATA!B1491="","",STUDATA!B1491)</f>
        <v/>
      </c>
      <c r="C881" s="136" t="str">
        <f>IF(STUDATA!E1491="","",STUDATA!E1491)</f>
        <v/>
      </c>
      <c r="D881" s="136" t="str">
        <f>IF(STUDATA!F1491="","",STUDATA!F1491)</f>
        <v/>
      </c>
      <c r="E881" s="136" t="str">
        <f>IF(STUDATA!G1491="","",STUDATA!G1491)</f>
        <v/>
      </c>
      <c r="F881" s="136" t="str">
        <f>IF(STUDATA!C1491="","",STUDATA!C1491)</f>
        <v/>
      </c>
      <c r="G881" s="137"/>
      <c r="H881" s="137"/>
      <c r="I881" s="137"/>
      <c r="J881" s="137"/>
      <c r="K881" s="137"/>
      <c r="L881" s="137"/>
      <c r="M881" s="137"/>
      <c r="N881" s="137"/>
      <c r="O881" s="137"/>
      <c r="P881" s="137"/>
      <c r="Q881" s="137"/>
      <c r="R881" s="137"/>
      <c r="S881" s="137"/>
      <c r="T881" s="61"/>
      <c r="U881" s="62"/>
      <c r="V881" s="63"/>
      <c r="W881" s="63"/>
      <c r="X881" s="63"/>
      <c r="Y881" s="63"/>
      <c r="Z881" s="63"/>
      <c r="AA881" s="63"/>
      <c r="AB881" s="63"/>
      <c r="AC881" s="63"/>
      <c r="AD881" s="137"/>
      <c r="AE881" s="137"/>
      <c r="AF881" s="137"/>
      <c r="AG881" s="137"/>
      <c r="AH881" s="137"/>
      <c r="AI881" s="168"/>
      <c r="AJ881" s="175"/>
      <c r="AK881" s="175"/>
      <c r="AL881" s="175"/>
      <c r="AM881" s="175"/>
      <c r="AN881" s="175"/>
      <c r="AO881" s="175"/>
      <c r="AP881" s="175"/>
    </row>
    <row r="882" spans="1:42" ht="15">
      <c r="A882" s="11" t="str">
        <f>IF(F882="","",F882&amp;"_"&amp;COUNTIF($F$9:F882,F882))</f>
        <v/>
      </c>
      <c r="B882" s="135" t="str">
        <f>IF(STUDATA!B1492="","",STUDATA!B1492)</f>
        <v/>
      </c>
      <c r="C882" s="136" t="str">
        <f>IF(STUDATA!E1492="","",STUDATA!E1492)</f>
        <v/>
      </c>
      <c r="D882" s="136" t="str">
        <f>IF(STUDATA!F1492="","",STUDATA!F1492)</f>
        <v/>
      </c>
      <c r="E882" s="136" t="str">
        <f>IF(STUDATA!G1492="","",STUDATA!G1492)</f>
        <v/>
      </c>
      <c r="F882" s="136" t="str">
        <f>IF(STUDATA!C1492="","",STUDATA!C1492)</f>
        <v/>
      </c>
      <c r="G882" s="137"/>
      <c r="H882" s="137"/>
      <c r="I882" s="137"/>
      <c r="J882" s="137"/>
      <c r="K882" s="137"/>
      <c r="L882" s="137"/>
      <c r="M882" s="137"/>
      <c r="N882" s="137"/>
      <c r="O882" s="137"/>
      <c r="P882" s="137"/>
      <c r="Q882" s="137"/>
      <c r="R882" s="137"/>
      <c r="S882" s="137"/>
      <c r="T882" s="61"/>
      <c r="U882" s="62"/>
      <c r="V882" s="63"/>
      <c r="W882" s="63"/>
      <c r="X882" s="63"/>
      <c r="Y882" s="63"/>
      <c r="Z882" s="63"/>
      <c r="AA882" s="63"/>
      <c r="AB882" s="63"/>
      <c r="AC882" s="63"/>
      <c r="AD882" s="137"/>
      <c r="AE882" s="137"/>
      <c r="AF882" s="137"/>
      <c r="AG882" s="137"/>
      <c r="AH882" s="137"/>
      <c r="AI882" s="168"/>
      <c r="AJ882" s="175"/>
      <c r="AK882" s="175"/>
      <c r="AL882" s="175"/>
      <c r="AM882" s="175"/>
      <c r="AN882" s="175"/>
      <c r="AO882" s="175"/>
      <c r="AP882" s="175"/>
    </row>
    <row r="883" spans="1:42" ht="15">
      <c r="A883" s="11" t="str">
        <f>IF(F883="","",F883&amp;"_"&amp;COUNTIF($F$9:F883,F883))</f>
        <v/>
      </c>
      <c r="B883" s="135" t="str">
        <f>IF(STUDATA!B1493="","",STUDATA!B1493)</f>
        <v/>
      </c>
      <c r="C883" s="136" t="str">
        <f>IF(STUDATA!E1493="","",STUDATA!E1493)</f>
        <v/>
      </c>
      <c r="D883" s="136" t="str">
        <f>IF(STUDATA!F1493="","",STUDATA!F1493)</f>
        <v/>
      </c>
      <c r="E883" s="136" t="str">
        <f>IF(STUDATA!G1493="","",STUDATA!G1493)</f>
        <v/>
      </c>
      <c r="F883" s="136" t="str">
        <f>IF(STUDATA!C1493="","",STUDATA!C1493)</f>
        <v/>
      </c>
      <c r="G883" s="137"/>
      <c r="H883" s="137"/>
      <c r="I883" s="137"/>
      <c r="J883" s="137"/>
      <c r="K883" s="137"/>
      <c r="L883" s="137"/>
      <c r="M883" s="137"/>
      <c r="N883" s="137"/>
      <c r="O883" s="137"/>
      <c r="P883" s="137"/>
      <c r="Q883" s="137"/>
      <c r="R883" s="137"/>
      <c r="S883" s="137"/>
      <c r="T883" s="61"/>
      <c r="U883" s="62"/>
      <c r="V883" s="63"/>
      <c r="W883" s="63"/>
      <c r="X883" s="63"/>
      <c r="Y883" s="63"/>
      <c r="Z883" s="63"/>
      <c r="AA883" s="63"/>
      <c r="AB883" s="63"/>
      <c r="AC883" s="63"/>
      <c r="AD883" s="137"/>
      <c r="AE883" s="137"/>
      <c r="AF883" s="137"/>
      <c r="AG883" s="137"/>
      <c r="AH883" s="137"/>
      <c r="AI883" s="168"/>
      <c r="AJ883" s="175"/>
      <c r="AK883" s="175"/>
      <c r="AL883" s="175"/>
      <c r="AM883" s="175"/>
      <c r="AN883" s="175"/>
      <c r="AO883" s="175"/>
      <c r="AP883" s="175"/>
    </row>
    <row r="884" spans="1:42" ht="15">
      <c r="A884" s="11" t="str">
        <f>IF(F884="","",F884&amp;"_"&amp;COUNTIF($F$9:F884,F884))</f>
        <v/>
      </c>
      <c r="B884" s="135" t="str">
        <f>IF(STUDATA!B1494="","",STUDATA!B1494)</f>
        <v/>
      </c>
      <c r="C884" s="136" t="str">
        <f>IF(STUDATA!E1494="","",STUDATA!E1494)</f>
        <v/>
      </c>
      <c r="D884" s="136" t="str">
        <f>IF(STUDATA!F1494="","",STUDATA!F1494)</f>
        <v/>
      </c>
      <c r="E884" s="136" t="str">
        <f>IF(STUDATA!G1494="","",STUDATA!G1494)</f>
        <v/>
      </c>
      <c r="F884" s="136" t="str">
        <f>IF(STUDATA!C1494="","",STUDATA!C1494)</f>
        <v/>
      </c>
      <c r="G884" s="137"/>
      <c r="H884" s="137"/>
      <c r="I884" s="137"/>
      <c r="J884" s="137"/>
      <c r="K884" s="137"/>
      <c r="L884" s="137"/>
      <c r="M884" s="137"/>
      <c r="N884" s="137"/>
      <c r="O884" s="137"/>
      <c r="P884" s="137"/>
      <c r="Q884" s="137"/>
      <c r="R884" s="137"/>
      <c r="S884" s="137"/>
      <c r="T884" s="61"/>
      <c r="U884" s="62"/>
      <c r="V884" s="63"/>
      <c r="W884" s="63"/>
      <c r="X884" s="63"/>
      <c r="Y884" s="63"/>
      <c r="Z884" s="63"/>
      <c r="AA884" s="63"/>
      <c r="AB884" s="63"/>
      <c r="AC884" s="63"/>
      <c r="AD884" s="137"/>
      <c r="AE884" s="137"/>
      <c r="AF884" s="137"/>
      <c r="AG884" s="137"/>
      <c r="AH884" s="137"/>
      <c r="AI884" s="168"/>
      <c r="AJ884" s="175"/>
      <c r="AK884" s="175"/>
      <c r="AL884" s="175"/>
      <c r="AM884" s="175"/>
      <c r="AN884" s="175"/>
      <c r="AO884" s="175"/>
      <c r="AP884" s="175"/>
    </row>
    <row r="885" spans="1:42" ht="15">
      <c r="A885" s="11" t="str">
        <f>IF(F885="","",F885&amp;"_"&amp;COUNTIF($F$9:F885,F885))</f>
        <v/>
      </c>
      <c r="B885" s="135" t="str">
        <f>IF(STUDATA!B1495="","",STUDATA!B1495)</f>
        <v/>
      </c>
      <c r="C885" s="136" t="str">
        <f>IF(STUDATA!E1495="","",STUDATA!E1495)</f>
        <v/>
      </c>
      <c r="D885" s="136" t="str">
        <f>IF(STUDATA!F1495="","",STUDATA!F1495)</f>
        <v/>
      </c>
      <c r="E885" s="136" t="str">
        <f>IF(STUDATA!G1495="","",STUDATA!G1495)</f>
        <v/>
      </c>
      <c r="F885" s="136" t="str">
        <f>IF(STUDATA!C1495="","",STUDATA!C1495)</f>
        <v/>
      </c>
      <c r="G885" s="137"/>
      <c r="H885" s="137"/>
      <c r="I885" s="137"/>
      <c r="J885" s="137"/>
      <c r="K885" s="137"/>
      <c r="L885" s="137"/>
      <c r="M885" s="137"/>
      <c r="N885" s="137"/>
      <c r="O885" s="137"/>
      <c r="P885" s="137"/>
      <c r="Q885" s="137"/>
      <c r="R885" s="137"/>
      <c r="S885" s="137"/>
      <c r="T885" s="61"/>
      <c r="U885" s="62"/>
      <c r="V885" s="63"/>
      <c r="W885" s="63"/>
      <c r="X885" s="63"/>
      <c r="Y885" s="63"/>
      <c r="Z885" s="63"/>
      <c r="AA885" s="63"/>
      <c r="AB885" s="63"/>
      <c r="AC885" s="63"/>
      <c r="AD885" s="137"/>
      <c r="AE885" s="137"/>
      <c r="AF885" s="137"/>
      <c r="AG885" s="137"/>
      <c r="AH885" s="137"/>
      <c r="AI885" s="168"/>
      <c r="AJ885" s="175"/>
      <c r="AK885" s="175"/>
      <c r="AL885" s="175"/>
      <c r="AM885" s="175"/>
      <c r="AN885" s="175"/>
      <c r="AO885" s="175"/>
      <c r="AP885" s="175"/>
    </row>
    <row r="886" spans="1:42" ht="15">
      <c r="A886" s="11" t="str">
        <f>IF(F886="","",F886&amp;"_"&amp;COUNTIF($F$9:F886,F886))</f>
        <v/>
      </c>
      <c r="B886" s="135" t="str">
        <f>IF(STUDATA!B1496="","",STUDATA!B1496)</f>
        <v/>
      </c>
      <c r="C886" s="136" t="str">
        <f>IF(STUDATA!E1496="","",STUDATA!E1496)</f>
        <v/>
      </c>
      <c r="D886" s="136" t="str">
        <f>IF(STUDATA!F1496="","",STUDATA!F1496)</f>
        <v/>
      </c>
      <c r="E886" s="136" t="str">
        <f>IF(STUDATA!G1496="","",STUDATA!G1496)</f>
        <v/>
      </c>
      <c r="F886" s="136" t="str">
        <f>IF(STUDATA!C1496="","",STUDATA!C1496)</f>
        <v/>
      </c>
      <c r="G886" s="137"/>
      <c r="H886" s="137"/>
      <c r="I886" s="137"/>
      <c r="J886" s="137"/>
      <c r="K886" s="137"/>
      <c r="L886" s="137"/>
      <c r="M886" s="137"/>
      <c r="N886" s="137"/>
      <c r="O886" s="137"/>
      <c r="P886" s="137"/>
      <c r="Q886" s="137"/>
      <c r="R886" s="137"/>
      <c r="S886" s="137"/>
      <c r="T886" s="61"/>
      <c r="U886" s="62"/>
      <c r="V886" s="63"/>
      <c r="W886" s="63"/>
      <c r="X886" s="63"/>
      <c r="Y886" s="63"/>
      <c r="Z886" s="63"/>
      <c r="AA886" s="63"/>
      <c r="AB886" s="63"/>
      <c r="AC886" s="63"/>
      <c r="AD886" s="137"/>
      <c r="AE886" s="137"/>
      <c r="AF886" s="137"/>
      <c r="AG886" s="137"/>
      <c r="AH886" s="137"/>
      <c r="AI886" s="168"/>
      <c r="AJ886" s="175"/>
      <c r="AK886" s="175"/>
      <c r="AL886" s="175"/>
      <c r="AM886" s="175"/>
      <c r="AN886" s="175"/>
      <c r="AO886" s="175"/>
      <c r="AP886" s="175"/>
    </row>
    <row r="887" spans="1:42" ht="15">
      <c r="A887" s="11" t="str">
        <f>IF(F887="","",F887&amp;"_"&amp;COUNTIF($F$9:F887,F887))</f>
        <v/>
      </c>
      <c r="B887" s="135" t="str">
        <f>IF(STUDATA!B1497="","",STUDATA!B1497)</f>
        <v/>
      </c>
      <c r="C887" s="136" t="str">
        <f>IF(STUDATA!E1497="","",STUDATA!E1497)</f>
        <v/>
      </c>
      <c r="D887" s="136" t="str">
        <f>IF(STUDATA!F1497="","",STUDATA!F1497)</f>
        <v/>
      </c>
      <c r="E887" s="136" t="str">
        <f>IF(STUDATA!G1497="","",STUDATA!G1497)</f>
        <v/>
      </c>
      <c r="F887" s="136" t="str">
        <f>IF(STUDATA!C1497="","",STUDATA!C1497)</f>
        <v/>
      </c>
      <c r="G887" s="137"/>
      <c r="H887" s="137"/>
      <c r="I887" s="137"/>
      <c r="J887" s="137"/>
      <c r="K887" s="137"/>
      <c r="L887" s="137"/>
      <c r="M887" s="137"/>
      <c r="N887" s="137"/>
      <c r="O887" s="137"/>
      <c r="P887" s="137"/>
      <c r="Q887" s="137"/>
      <c r="R887" s="137"/>
      <c r="S887" s="137"/>
      <c r="T887" s="61"/>
      <c r="U887" s="62"/>
      <c r="V887" s="63"/>
      <c r="W887" s="63"/>
      <c r="X887" s="63"/>
      <c r="Y887" s="63"/>
      <c r="Z887" s="63"/>
      <c r="AA887" s="63"/>
      <c r="AB887" s="63"/>
      <c r="AC887" s="63"/>
      <c r="AD887" s="137"/>
      <c r="AE887" s="137"/>
      <c r="AF887" s="137"/>
      <c r="AG887" s="137"/>
      <c r="AH887" s="137"/>
      <c r="AI887" s="168"/>
      <c r="AJ887" s="175"/>
      <c r="AK887" s="175"/>
      <c r="AL887" s="175"/>
      <c r="AM887" s="175"/>
      <c r="AN887" s="175"/>
      <c r="AO887" s="175"/>
      <c r="AP887" s="175"/>
    </row>
    <row r="888" spans="1:42" ht="15">
      <c r="A888" s="11" t="str">
        <f>IF(F888="","",F888&amp;"_"&amp;COUNTIF($F$9:F888,F888))</f>
        <v/>
      </c>
      <c r="B888" s="135" t="str">
        <f>IF(STUDATA!B1498="","",STUDATA!B1498)</f>
        <v/>
      </c>
      <c r="C888" s="136" t="str">
        <f>IF(STUDATA!E1498="","",STUDATA!E1498)</f>
        <v/>
      </c>
      <c r="D888" s="136" t="str">
        <f>IF(STUDATA!F1498="","",STUDATA!F1498)</f>
        <v/>
      </c>
      <c r="E888" s="136" t="str">
        <f>IF(STUDATA!G1498="","",STUDATA!G1498)</f>
        <v/>
      </c>
      <c r="F888" s="136" t="str">
        <f>IF(STUDATA!C1498="","",STUDATA!C1498)</f>
        <v/>
      </c>
      <c r="G888" s="137"/>
      <c r="H888" s="137"/>
      <c r="I888" s="137"/>
      <c r="J888" s="137"/>
      <c r="K888" s="137"/>
      <c r="L888" s="137"/>
      <c r="M888" s="137"/>
      <c r="N888" s="137"/>
      <c r="O888" s="137"/>
      <c r="P888" s="137"/>
      <c r="Q888" s="137"/>
      <c r="R888" s="137"/>
      <c r="S888" s="137"/>
      <c r="T888" s="61"/>
      <c r="U888" s="62"/>
      <c r="V888" s="63"/>
      <c r="W888" s="63"/>
      <c r="X888" s="63"/>
      <c r="Y888" s="63"/>
      <c r="Z888" s="63"/>
      <c r="AA888" s="63"/>
      <c r="AB888" s="63"/>
      <c r="AC888" s="63"/>
      <c r="AD888" s="137"/>
      <c r="AE888" s="137"/>
      <c r="AF888" s="137"/>
      <c r="AG888" s="137"/>
      <c r="AH888" s="137"/>
      <c r="AI888" s="168"/>
      <c r="AJ888" s="175"/>
      <c r="AK888" s="175"/>
      <c r="AL888" s="175"/>
      <c r="AM888" s="175"/>
      <c r="AN888" s="175"/>
      <c r="AO888" s="175"/>
      <c r="AP888" s="175"/>
    </row>
    <row r="889" spans="1:42" ht="15">
      <c r="A889" s="11" t="str">
        <f>IF(F889="","",F889&amp;"_"&amp;COUNTIF($F$9:F889,F889))</f>
        <v/>
      </c>
      <c r="B889" s="135" t="str">
        <f>IF(STUDATA!B1499="","",STUDATA!B1499)</f>
        <v/>
      </c>
      <c r="C889" s="136" t="str">
        <f>IF(STUDATA!E1499="","",STUDATA!E1499)</f>
        <v/>
      </c>
      <c r="D889" s="136" t="str">
        <f>IF(STUDATA!F1499="","",STUDATA!F1499)</f>
        <v/>
      </c>
      <c r="E889" s="136" t="str">
        <f>IF(STUDATA!G1499="","",STUDATA!G1499)</f>
        <v/>
      </c>
      <c r="F889" s="136" t="str">
        <f>IF(STUDATA!C1499="","",STUDATA!C1499)</f>
        <v/>
      </c>
      <c r="G889" s="137"/>
      <c r="H889" s="137"/>
      <c r="I889" s="137"/>
      <c r="J889" s="137"/>
      <c r="K889" s="137"/>
      <c r="L889" s="137"/>
      <c r="M889" s="137"/>
      <c r="N889" s="137"/>
      <c r="O889" s="137"/>
      <c r="P889" s="137"/>
      <c r="Q889" s="137"/>
      <c r="R889" s="137"/>
      <c r="S889" s="137"/>
      <c r="T889" s="61"/>
      <c r="U889" s="62"/>
      <c r="V889" s="63"/>
      <c r="W889" s="63"/>
      <c r="X889" s="63"/>
      <c r="Y889" s="63"/>
      <c r="Z889" s="63"/>
      <c r="AA889" s="63"/>
      <c r="AB889" s="63"/>
      <c r="AC889" s="63"/>
      <c r="AD889" s="137"/>
      <c r="AE889" s="137"/>
      <c r="AF889" s="137"/>
      <c r="AG889" s="137"/>
      <c r="AH889" s="137"/>
      <c r="AI889" s="168"/>
      <c r="AJ889" s="175"/>
      <c r="AK889" s="175"/>
      <c r="AL889" s="175"/>
      <c r="AM889" s="175"/>
      <c r="AN889" s="175"/>
      <c r="AO889" s="175"/>
      <c r="AP889" s="175"/>
    </row>
    <row r="890" spans="1:42" ht="15">
      <c r="A890" s="11" t="str">
        <f>IF(F890="","",F890&amp;"_"&amp;COUNTIF($F$9:F890,F890))</f>
        <v/>
      </c>
      <c r="B890" s="135" t="str">
        <f>IF(STUDATA!B1500="","",STUDATA!B1500)</f>
        <v/>
      </c>
      <c r="C890" s="136" t="str">
        <f>IF(STUDATA!E1500="","",STUDATA!E1500)</f>
        <v/>
      </c>
      <c r="D890" s="136" t="str">
        <f>IF(STUDATA!F1500="","",STUDATA!F1500)</f>
        <v/>
      </c>
      <c r="E890" s="136" t="str">
        <f>IF(STUDATA!G1500="","",STUDATA!G1500)</f>
        <v/>
      </c>
      <c r="F890" s="136" t="str">
        <f>IF(STUDATA!C1500="","",STUDATA!C1500)</f>
        <v/>
      </c>
      <c r="G890" s="137"/>
      <c r="H890" s="137"/>
      <c r="I890" s="137"/>
      <c r="J890" s="137"/>
      <c r="K890" s="137"/>
      <c r="L890" s="137"/>
      <c r="M890" s="137"/>
      <c r="N890" s="137"/>
      <c r="O890" s="137"/>
      <c r="P890" s="137"/>
      <c r="Q890" s="137"/>
      <c r="R890" s="137"/>
      <c r="S890" s="137"/>
      <c r="T890" s="61"/>
      <c r="U890" s="62"/>
      <c r="V890" s="63"/>
      <c r="W890" s="63"/>
      <c r="X890" s="63"/>
      <c r="Y890" s="63"/>
      <c r="Z890" s="63"/>
      <c r="AA890" s="63"/>
      <c r="AB890" s="63"/>
      <c r="AC890" s="63"/>
      <c r="AD890" s="137"/>
      <c r="AE890" s="137"/>
      <c r="AF890" s="137"/>
      <c r="AG890" s="137"/>
      <c r="AH890" s="137"/>
      <c r="AI890" s="168"/>
      <c r="AJ890" s="175"/>
      <c r="AK890" s="175"/>
      <c r="AL890" s="175"/>
      <c r="AM890" s="175"/>
      <c r="AN890" s="175"/>
      <c r="AO890" s="175"/>
      <c r="AP890" s="175"/>
    </row>
    <row r="891" spans="1:42" ht="15">
      <c r="A891" s="11" t="str">
        <f>IF(F891="","",F891&amp;"_"&amp;COUNTIF($F$9:F891,F891))</f>
        <v/>
      </c>
      <c r="B891" s="135" t="str">
        <f>IF(STUDATA!B1501="","",STUDATA!B1501)</f>
        <v/>
      </c>
      <c r="C891" s="136" t="str">
        <f>IF(STUDATA!E1501="","",STUDATA!E1501)</f>
        <v/>
      </c>
      <c r="D891" s="136" t="str">
        <f>IF(STUDATA!F1501="","",STUDATA!F1501)</f>
        <v/>
      </c>
      <c r="E891" s="136" t="str">
        <f>IF(STUDATA!G1501="","",STUDATA!G1501)</f>
        <v/>
      </c>
      <c r="F891" s="136" t="str">
        <f>IF(STUDATA!C1501="","",STUDATA!C1501)</f>
        <v/>
      </c>
      <c r="G891" s="137"/>
      <c r="H891" s="137"/>
      <c r="I891" s="137"/>
      <c r="J891" s="137"/>
      <c r="K891" s="137"/>
      <c r="L891" s="137"/>
      <c r="M891" s="137"/>
      <c r="N891" s="137"/>
      <c r="O891" s="137"/>
      <c r="P891" s="137"/>
      <c r="Q891" s="137"/>
      <c r="R891" s="137"/>
      <c r="S891" s="137"/>
      <c r="T891" s="61"/>
      <c r="U891" s="62"/>
      <c r="V891" s="63"/>
      <c r="W891" s="63"/>
      <c r="X891" s="63"/>
      <c r="Y891" s="63"/>
      <c r="Z891" s="63"/>
      <c r="AA891" s="63"/>
      <c r="AB891" s="63"/>
      <c r="AC891" s="63"/>
      <c r="AD891" s="137"/>
      <c r="AE891" s="137"/>
      <c r="AF891" s="137"/>
      <c r="AG891" s="137"/>
      <c r="AH891" s="137"/>
      <c r="AI891" s="168"/>
      <c r="AJ891" s="175"/>
      <c r="AK891" s="175"/>
      <c r="AL891" s="175"/>
      <c r="AM891" s="175"/>
      <c r="AN891" s="175"/>
      <c r="AO891" s="175"/>
      <c r="AP891" s="175"/>
    </row>
    <row r="892" spans="1:42" ht="15">
      <c r="A892" s="11" t="str">
        <f>IF(F892="","",F892&amp;"_"&amp;COUNTIF($F$9:F892,F892))</f>
        <v/>
      </c>
      <c r="B892" s="135" t="str">
        <f>IF(STUDATA!B1502="","",STUDATA!B1502)</f>
        <v/>
      </c>
      <c r="C892" s="136" t="str">
        <f>IF(STUDATA!E1502="","",STUDATA!E1502)</f>
        <v/>
      </c>
      <c r="D892" s="136" t="str">
        <f>IF(STUDATA!F1502="","",STUDATA!F1502)</f>
        <v/>
      </c>
      <c r="E892" s="136" t="str">
        <f>IF(STUDATA!G1502="","",STUDATA!G1502)</f>
        <v/>
      </c>
      <c r="F892" s="136" t="str">
        <f>IF(STUDATA!C1502="","",STUDATA!C1502)</f>
        <v/>
      </c>
      <c r="G892" s="137"/>
      <c r="H892" s="137"/>
      <c r="I892" s="137"/>
      <c r="J892" s="137"/>
      <c r="K892" s="137"/>
      <c r="L892" s="137"/>
      <c r="M892" s="137"/>
      <c r="N892" s="137"/>
      <c r="O892" s="137"/>
      <c r="P892" s="137"/>
      <c r="Q892" s="137"/>
      <c r="R892" s="137"/>
      <c r="S892" s="137"/>
      <c r="T892" s="61"/>
      <c r="U892" s="62"/>
      <c r="V892" s="63"/>
      <c r="W892" s="63"/>
      <c r="X892" s="63"/>
      <c r="Y892" s="63"/>
      <c r="Z892" s="63"/>
      <c r="AA892" s="63"/>
      <c r="AB892" s="63"/>
      <c r="AC892" s="63"/>
      <c r="AD892" s="137"/>
      <c r="AE892" s="137"/>
      <c r="AF892" s="137"/>
      <c r="AG892" s="137"/>
      <c r="AH892" s="137"/>
      <c r="AI892" s="168"/>
      <c r="AJ892" s="175"/>
      <c r="AK892" s="175"/>
      <c r="AL892" s="175"/>
      <c r="AM892" s="175"/>
      <c r="AN892" s="175"/>
      <c r="AO892" s="175"/>
      <c r="AP892" s="175"/>
    </row>
    <row r="893" spans="1:42" ht="15">
      <c r="A893" s="11" t="str">
        <f>IF(F893="","",F893&amp;"_"&amp;COUNTIF($F$9:F893,F893))</f>
        <v/>
      </c>
      <c r="B893" s="135" t="str">
        <f>IF(STUDATA!B1503="","",STUDATA!B1503)</f>
        <v/>
      </c>
      <c r="C893" s="136" t="str">
        <f>IF(STUDATA!E1503="","",STUDATA!E1503)</f>
        <v/>
      </c>
      <c r="D893" s="136" t="str">
        <f>IF(STUDATA!F1503="","",STUDATA!F1503)</f>
        <v/>
      </c>
      <c r="E893" s="136" t="str">
        <f>IF(STUDATA!G1503="","",STUDATA!G1503)</f>
        <v/>
      </c>
      <c r="F893" s="136" t="str">
        <f>IF(STUDATA!C1503="","",STUDATA!C1503)</f>
        <v/>
      </c>
      <c r="G893" s="137"/>
      <c r="H893" s="137"/>
      <c r="I893" s="137"/>
      <c r="J893" s="137"/>
      <c r="K893" s="137"/>
      <c r="L893" s="137"/>
      <c r="M893" s="137"/>
      <c r="N893" s="137"/>
      <c r="O893" s="137"/>
      <c r="P893" s="137"/>
      <c r="Q893" s="137"/>
      <c r="R893" s="137"/>
      <c r="S893" s="137"/>
      <c r="T893" s="61"/>
      <c r="U893" s="62"/>
      <c r="V893" s="63"/>
      <c r="W893" s="63"/>
      <c r="X893" s="63"/>
      <c r="Y893" s="63"/>
      <c r="Z893" s="63"/>
      <c r="AA893" s="63"/>
      <c r="AB893" s="63"/>
      <c r="AC893" s="63"/>
      <c r="AD893" s="137"/>
      <c r="AE893" s="137"/>
      <c r="AF893" s="137"/>
      <c r="AG893" s="137"/>
      <c r="AH893" s="137"/>
      <c r="AI893" s="168"/>
      <c r="AJ893" s="175"/>
      <c r="AK893" s="175"/>
      <c r="AL893" s="175"/>
      <c r="AM893" s="175"/>
      <c r="AN893" s="175"/>
      <c r="AO893" s="175"/>
      <c r="AP893" s="175"/>
    </row>
    <row r="894" spans="1:42" ht="15">
      <c r="A894" s="11" t="str">
        <f>IF(F894="","",F894&amp;"_"&amp;COUNTIF($F$9:F894,F894))</f>
        <v/>
      </c>
      <c r="B894" s="135" t="str">
        <f>IF(STUDATA!B1504="","",STUDATA!B1504)</f>
        <v/>
      </c>
      <c r="C894" s="136" t="str">
        <f>IF(STUDATA!E1504="","",STUDATA!E1504)</f>
        <v/>
      </c>
      <c r="D894" s="136" t="str">
        <f>IF(STUDATA!F1504="","",STUDATA!F1504)</f>
        <v/>
      </c>
      <c r="E894" s="136" t="str">
        <f>IF(STUDATA!G1504="","",STUDATA!G1504)</f>
        <v/>
      </c>
      <c r="F894" s="136" t="str">
        <f>IF(STUDATA!C1504="","",STUDATA!C1504)</f>
        <v/>
      </c>
      <c r="G894" s="137"/>
      <c r="H894" s="137"/>
      <c r="I894" s="137"/>
      <c r="J894" s="137"/>
      <c r="K894" s="137"/>
      <c r="L894" s="137"/>
      <c r="M894" s="137"/>
      <c r="N894" s="137"/>
      <c r="O894" s="137"/>
      <c r="P894" s="137"/>
      <c r="Q894" s="137"/>
      <c r="R894" s="137"/>
      <c r="S894" s="137"/>
      <c r="T894" s="61"/>
      <c r="U894" s="62"/>
      <c r="V894" s="63"/>
      <c r="W894" s="63"/>
      <c r="X894" s="63"/>
      <c r="Y894" s="63"/>
      <c r="Z894" s="63"/>
      <c r="AA894" s="63"/>
      <c r="AB894" s="63"/>
      <c r="AC894" s="63"/>
      <c r="AD894" s="137"/>
      <c r="AE894" s="137"/>
      <c r="AF894" s="137"/>
      <c r="AG894" s="137"/>
      <c r="AH894" s="137"/>
      <c r="AI894" s="168"/>
      <c r="AJ894" s="175"/>
      <c r="AK894" s="175"/>
      <c r="AL894" s="175"/>
      <c r="AM894" s="175"/>
      <c r="AN894" s="175"/>
      <c r="AO894" s="175"/>
      <c r="AP894" s="175"/>
    </row>
    <row r="895" spans="1:42" ht="15">
      <c r="A895" s="11" t="str">
        <f>IF(F895="","",F895&amp;"_"&amp;COUNTIF($F$9:F895,F895))</f>
        <v/>
      </c>
      <c r="B895" s="135" t="str">
        <f>IF(STUDATA!B1505="","",STUDATA!B1505)</f>
        <v/>
      </c>
      <c r="C895" s="136" t="str">
        <f>IF(STUDATA!E1505="","",STUDATA!E1505)</f>
        <v/>
      </c>
      <c r="D895" s="136" t="str">
        <f>IF(STUDATA!F1505="","",STUDATA!F1505)</f>
        <v/>
      </c>
      <c r="E895" s="136" t="str">
        <f>IF(STUDATA!G1505="","",STUDATA!G1505)</f>
        <v/>
      </c>
      <c r="F895" s="136" t="str">
        <f>IF(STUDATA!C1505="","",STUDATA!C1505)</f>
        <v/>
      </c>
      <c r="G895" s="137"/>
      <c r="H895" s="137"/>
      <c r="I895" s="137"/>
      <c r="J895" s="137"/>
      <c r="K895" s="137"/>
      <c r="L895" s="137"/>
      <c r="M895" s="137"/>
      <c r="N895" s="137"/>
      <c r="O895" s="137"/>
      <c r="P895" s="137"/>
      <c r="Q895" s="137"/>
      <c r="R895" s="137"/>
      <c r="S895" s="137"/>
      <c r="T895" s="61"/>
      <c r="U895" s="62"/>
      <c r="V895" s="63"/>
      <c r="W895" s="63"/>
      <c r="X895" s="63"/>
      <c r="Y895" s="63"/>
      <c r="Z895" s="63"/>
      <c r="AA895" s="63"/>
      <c r="AB895" s="63"/>
      <c r="AC895" s="63"/>
      <c r="AD895" s="137"/>
      <c r="AE895" s="137"/>
      <c r="AF895" s="137"/>
      <c r="AG895" s="137"/>
      <c r="AH895" s="137"/>
      <c r="AI895" s="168"/>
      <c r="AJ895" s="175"/>
      <c r="AK895" s="175"/>
      <c r="AL895" s="175"/>
      <c r="AM895" s="175"/>
      <c r="AN895" s="175"/>
      <c r="AO895" s="175"/>
      <c r="AP895" s="175"/>
    </row>
    <row r="896" spans="1:42" ht="15">
      <c r="A896" s="11" t="str">
        <f>IF(F896="","",F896&amp;"_"&amp;COUNTIF($F$9:F896,F896))</f>
        <v/>
      </c>
      <c r="B896" s="135" t="str">
        <f>IF(STUDATA!B1506="","",STUDATA!B1506)</f>
        <v/>
      </c>
      <c r="C896" s="136" t="str">
        <f>IF(STUDATA!E1506="","",STUDATA!E1506)</f>
        <v/>
      </c>
      <c r="D896" s="136" t="str">
        <f>IF(STUDATA!F1506="","",STUDATA!F1506)</f>
        <v/>
      </c>
      <c r="E896" s="136" t="str">
        <f>IF(STUDATA!G1506="","",STUDATA!G1506)</f>
        <v/>
      </c>
      <c r="F896" s="136" t="str">
        <f>IF(STUDATA!C1506="","",STUDATA!C1506)</f>
        <v/>
      </c>
      <c r="G896" s="137"/>
      <c r="H896" s="137"/>
      <c r="I896" s="137"/>
      <c r="J896" s="137"/>
      <c r="K896" s="137"/>
      <c r="L896" s="137"/>
      <c r="M896" s="137"/>
      <c r="N896" s="137"/>
      <c r="O896" s="137"/>
      <c r="P896" s="137"/>
      <c r="Q896" s="137"/>
      <c r="R896" s="137"/>
      <c r="S896" s="137"/>
      <c r="T896" s="61"/>
      <c r="U896" s="62"/>
      <c r="V896" s="63"/>
      <c r="W896" s="63"/>
      <c r="X896" s="63"/>
      <c r="Y896" s="63"/>
      <c r="Z896" s="63"/>
      <c r="AA896" s="63"/>
      <c r="AB896" s="63"/>
      <c r="AC896" s="63"/>
      <c r="AD896" s="137"/>
      <c r="AE896" s="137"/>
      <c r="AF896" s="137"/>
      <c r="AG896" s="137"/>
      <c r="AH896" s="137"/>
      <c r="AI896" s="168"/>
      <c r="AJ896" s="175"/>
      <c r="AK896" s="175"/>
      <c r="AL896" s="175"/>
      <c r="AM896" s="175"/>
      <c r="AN896" s="175"/>
      <c r="AO896" s="175"/>
      <c r="AP896" s="175"/>
    </row>
    <row r="897" spans="1:42" ht="15">
      <c r="A897" s="11" t="str">
        <f>IF(F897="","",F897&amp;"_"&amp;COUNTIF($F$9:F897,F897))</f>
        <v/>
      </c>
      <c r="B897" s="135" t="str">
        <f>IF(STUDATA!B1507="","",STUDATA!B1507)</f>
        <v/>
      </c>
      <c r="C897" s="136" t="str">
        <f>IF(STUDATA!E1507="","",STUDATA!E1507)</f>
        <v/>
      </c>
      <c r="D897" s="136" t="str">
        <f>IF(STUDATA!F1507="","",STUDATA!F1507)</f>
        <v/>
      </c>
      <c r="E897" s="136" t="str">
        <f>IF(STUDATA!G1507="","",STUDATA!G1507)</f>
        <v/>
      </c>
      <c r="F897" s="136" t="str">
        <f>IF(STUDATA!C1507="","",STUDATA!C1507)</f>
        <v/>
      </c>
      <c r="G897" s="137"/>
      <c r="H897" s="137"/>
      <c r="I897" s="137"/>
      <c r="J897" s="137"/>
      <c r="K897" s="137"/>
      <c r="L897" s="137"/>
      <c r="M897" s="137"/>
      <c r="N897" s="137"/>
      <c r="O897" s="137"/>
      <c r="P897" s="137"/>
      <c r="Q897" s="137"/>
      <c r="R897" s="137"/>
      <c r="S897" s="137"/>
      <c r="T897" s="61"/>
      <c r="U897" s="62"/>
      <c r="V897" s="63"/>
      <c r="W897" s="63"/>
      <c r="X897" s="63"/>
      <c r="Y897" s="63"/>
      <c r="Z897" s="63"/>
      <c r="AA897" s="63"/>
      <c r="AB897" s="63"/>
      <c r="AC897" s="63"/>
      <c r="AD897" s="137"/>
      <c r="AE897" s="137"/>
      <c r="AF897" s="137"/>
      <c r="AG897" s="137"/>
      <c r="AH897" s="137"/>
      <c r="AI897" s="168"/>
      <c r="AJ897" s="175"/>
      <c r="AK897" s="175"/>
      <c r="AL897" s="175"/>
      <c r="AM897" s="175"/>
      <c r="AN897" s="175"/>
      <c r="AO897" s="175"/>
      <c r="AP897" s="175"/>
    </row>
    <row r="898" spans="1:42" ht="15">
      <c r="A898" s="11" t="str">
        <f>IF(F898="","",F898&amp;"_"&amp;COUNTIF($F$9:F898,F898))</f>
        <v/>
      </c>
      <c r="B898" s="135" t="str">
        <f>IF(STUDATA!B1508="","",STUDATA!B1508)</f>
        <v/>
      </c>
      <c r="C898" s="136" t="str">
        <f>IF(STUDATA!E1508="","",STUDATA!E1508)</f>
        <v/>
      </c>
      <c r="D898" s="136" t="str">
        <f>IF(STUDATA!F1508="","",STUDATA!F1508)</f>
        <v/>
      </c>
      <c r="E898" s="136" t="str">
        <f>IF(STUDATA!G1508="","",STUDATA!G1508)</f>
        <v/>
      </c>
      <c r="F898" s="136" t="str">
        <f>IF(STUDATA!C1508="","",STUDATA!C1508)</f>
        <v/>
      </c>
      <c r="G898" s="137"/>
      <c r="H898" s="137"/>
      <c r="I898" s="137"/>
      <c r="J898" s="137"/>
      <c r="K898" s="137"/>
      <c r="L898" s="137"/>
      <c r="M898" s="137"/>
      <c r="N898" s="137"/>
      <c r="O898" s="137"/>
      <c r="P898" s="137"/>
      <c r="Q898" s="137"/>
      <c r="R898" s="137"/>
      <c r="S898" s="137"/>
      <c r="T898" s="61"/>
      <c r="U898" s="62"/>
      <c r="V898" s="63"/>
      <c r="W898" s="63"/>
      <c r="X898" s="63"/>
      <c r="Y898" s="63"/>
      <c r="Z898" s="63"/>
      <c r="AA898" s="63"/>
      <c r="AB898" s="63"/>
      <c r="AC898" s="63"/>
      <c r="AD898" s="137"/>
      <c r="AE898" s="137"/>
      <c r="AF898" s="137"/>
      <c r="AG898" s="137"/>
      <c r="AH898" s="137"/>
      <c r="AI898" s="168"/>
      <c r="AJ898" s="175"/>
      <c r="AK898" s="175"/>
      <c r="AL898" s="175"/>
      <c r="AM898" s="175"/>
      <c r="AN898" s="175"/>
      <c r="AO898" s="175"/>
      <c r="AP898" s="175"/>
    </row>
    <row r="899" spans="1:42" ht="15">
      <c r="A899" s="11" t="str">
        <f>IF(F899="","",F899&amp;"_"&amp;COUNTIF($F$9:F899,F899))</f>
        <v/>
      </c>
      <c r="B899" s="135" t="str">
        <f>IF(STUDATA!B1509="","",STUDATA!B1509)</f>
        <v/>
      </c>
      <c r="C899" s="136" t="str">
        <f>IF(STUDATA!E1509="","",STUDATA!E1509)</f>
        <v/>
      </c>
      <c r="D899" s="136" t="str">
        <f>IF(STUDATA!F1509="","",STUDATA!F1509)</f>
        <v/>
      </c>
      <c r="E899" s="136" t="str">
        <f>IF(STUDATA!G1509="","",STUDATA!G1509)</f>
        <v/>
      </c>
      <c r="F899" s="136" t="str">
        <f>IF(STUDATA!C1509="","",STUDATA!C1509)</f>
        <v/>
      </c>
      <c r="G899" s="137"/>
      <c r="H899" s="137"/>
      <c r="I899" s="137"/>
      <c r="J899" s="137"/>
      <c r="K899" s="137"/>
      <c r="L899" s="137"/>
      <c r="M899" s="137"/>
      <c r="N899" s="137"/>
      <c r="O899" s="137"/>
      <c r="P899" s="137"/>
      <c r="Q899" s="137"/>
      <c r="R899" s="137"/>
      <c r="S899" s="137"/>
      <c r="T899" s="61"/>
      <c r="U899" s="62"/>
      <c r="V899" s="63"/>
      <c r="W899" s="63"/>
      <c r="X899" s="63"/>
      <c r="Y899" s="63"/>
      <c r="Z899" s="63"/>
      <c r="AA899" s="63"/>
      <c r="AB899" s="63"/>
      <c r="AC899" s="63"/>
      <c r="AD899" s="137"/>
      <c r="AE899" s="137"/>
      <c r="AF899" s="137"/>
      <c r="AG899" s="137"/>
      <c r="AH899" s="137"/>
      <c r="AI899" s="168"/>
      <c r="AJ899" s="175"/>
      <c r="AK899" s="175"/>
      <c r="AL899" s="175"/>
      <c r="AM899" s="175"/>
      <c r="AN899" s="175"/>
      <c r="AO899" s="175"/>
      <c r="AP899" s="175"/>
    </row>
    <row r="900" spans="1:42" ht="15">
      <c r="A900" s="11" t="str">
        <f>IF(F900="","",F900&amp;"_"&amp;COUNTIF($F$9:F900,F900))</f>
        <v/>
      </c>
      <c r="B900" s="135" t="str">
        <f>IF(STUDATA!B1510="","",STUDATA!B1510)</f>
        <v/>
      </c>
      <c r="C900" s="136" t="str">
        <f>IF(STUDATA!E1510="","",STUDATA!E1510)</f>
        <v/>
      </c>
      <c r="D900" s="136" t="str">
        <f>IF(STUDATA!F1510="","",STUDATA!F1510)</f>
        <v/>
      </c>
      <c r="E900" s="136" t="str">
        <f>IF(STUDATA!G1510="","",STUDATA!G1510)</f>
        <v/>
      </c>
      <c r="F900" s="136" t="str">
        <f>IF(STUDATA!C1510="","",STUDATA!C1510)</f>
        <v/>
      </c>
      <c r="G900" s="137"/>
      <c r="H900" s="137"/>
      <c r="I900" s="137"/>
      <c r="J900" s="137"/>
      <c r="K900" s="137"/>
      <c r="L900" s="137"/>
      <c r="M900" s="137"/>
      <c r="N900" s="137"/>
      <c r="O900" s="137"/>
      <c r="P900" s="137"/>
      <c r="Q900" s="137"/>
      <c r="R900" s="137"/>
      <c r="S900" s="137"/>
      <c r="T900" s="61"/>
      <c r="U900" s="62"/>
      <c r="V900" s="63"/>
      <c r="W900" s="63"/>
      <c r="X900" s="63"/>
      <c r="Y900" s="63"/>
      <c r="Z900" s="63"/>
      <c r="AA900" s="63"/>
      <c r="AB900" s="63"/>
      <c r="AC900" s="63"/>
      <c r="AD900" s="137"/>
      <c r="AE900" s="137"/>
      <c r="AF900" s="137"/>
      <c r="AG900" s="137"/>
      <c r="AH900" s="137"/>
      <c r="AI900" s="168"/>
      <c r="AJ900" s="175"/>
      <c r="AK900" s="175"/>
      <c r="AL900" s="175"/>
      <c r="AM900" s="175"/>
      <c r="AN900" s="175"/>
      <c r="AO900" s="175"/>
      <c r="AP900" s="175"/>
    </row>
    <row r="901" spans="1:42" ht="15">
      <c r="A901" s="11" t="str">
        <f>IF(F901="","",F901&amp;"_"&amp;COUNTIF($F$9:F901,F901))</f>
        <v/>
      </c>
      <c r="B901" s="135" t="str">
        <f>IF(STUDATA!B1511="","",STUDATA!B1511)</f>
        <v/>
      </c>
      <c r="C901" s="136" t="str">
        <f>IF(STUDATA!E1511="","",STUDATA!E1511)</f>
        <v/>
      </c>
      <c r="D901" s="136" t="str">
        <f>IF(STUDATA!F1511="","",STUDATA!F1511)</f>
        <v/>
      </c>
      <c r="E901" s="136" t="str">
        <f>IF(STUDATA!G1511="","",STUDATA!G1511)</f>
        <v/>
      </c>
      <c r="F901" s="136" t="str">
        <f>IF(STUDATA!C1511="","",STUDATA!C1511)</f>
        <v/>
      </c>
      <c r="G901" s="137"/>
      <c r="H901" s="137"/>
      <c r="I901" s="137"/>
      <c r="J901" s="137"/>
      <c r="K901" s="137"/>
      <c r="L901" s="137"/>
      <c r="M901" s="137"/>
      <c r="N901" s="137"/>
      <c r="O901" s="137"/>
      <c r="P901" s="137"/>
      <c r="Q901" s="137"/>
      <c r="R901" s="137"/>
      <c r="S901" s="137"/>
      <c r="T901" s="61"/>
      <c r="U901" s="62"/>
      <c r="V901" s="63"/>
      <c r="W901" s="63"/>
      <c r="X901" s="63"/>
      <c r="Y901" s="63"/>
      <c r="Z901" s="63"/>
      <c r="AA901" s="63"/>
      <c r="AB901" s="63"/>
      <c r="AC901" s="63"/>
      <c r="AD901" s="137"/>
      <c r="AE901" s="137"/>
      <c r="AF901" s="137"/>
      <c r="AG901" s="137"/>
      <c r="AH901" s="137"/>
      <c r="AI901" s="168"/>
      <c r="AJ901" s="175"/>
      <c r="AK901" s="175"/>
      <c r="AL901" s="175"/>
      <c r="AM901" s="175"/>
      <c r="AN901" s="175"/>
      <c r="AO901" s="175"/>
      <c r="AP901" s="175"/>
    </row>
    <row r="902" spans="1:42" ht="15">
      <c r="A902" s="11" t="str">
        <f>IF(F902="","",F902&amp;"_"&amp;COUNTIF($F$9:F902,F902))</f>
        <v/>
      </c>
      <c r="B902" s="135" t="str">
        <f>IF(STUDATA!B1512="","",STUDATA!B1512)</f>
        <v/>
      </c>
      <c r="C902" s="136" t="str">
        <f>IF(STUDATA!E1512="","",STUDATA!E1512)</f>
        <v/>
      </c>
      <c r="D902" s="136" t="str">
        <f>IF(STUDATA!F1512="","",STUDATA!F1512)</f>
        <v/>
      </c>
      <c r="E902" s="136" t="str">
        <f>IF(STUDATA!G1512="","",STUDATA!G1512)</f>
        <v/>
      </c>
      <c r="F902" s="136" t="str">
        <f>IF(STUDATA!C1512="","",STUDATA!C1512)</f>
        <v/>
      </c>
      <c r="G902" s="137"/>
      <c r="H902" s="137"/>
      <c r="I902" s="137"/>
      <c r="J902" s="137"/>
      <c r="K902" s="137"/>
      <c r="L902" s="137"/>
      <c r="M902" s="137"/>
      <c r="N902" s="137"/>
      <c r="O902" s="137"/>
      <c r="P902" s="137"/>
      <c r="Q902" s="137"/>
      <c r="R902" s="137"/>
      <c r="S902" s="137"/>
      <c r="T902" s="61"/>
      <c r="U902" s="62"/>
      <c r="V902" s="63"/>
      <c r="W902" s="63"/>
      <c r="X902" s="63"/>
      <c r="Y902" s="63"/>
      <c r="Z902" s="63"/>
      <c r="AA902" s="63"/>
      <c r="AB902" s="63"/>
      <c r="AC902" s="63"/>
      <c r="AD902" s="137"/>
      <c r="AE902" s="137"/>
      <c r="AF902" s="137"/>
      <c r="AG902" s="137"/>
      <c r="AH902" s="137"/>
      <c r="AI902" s="168"/>
      <c r="AJ902" s="175"/>
      <c r="AK902" s="175"/>
      <c r="AL902" s="175"/>
      <c r="AM902" s="175"/>
      <c r="AN902" s="175"/>
      <c r="AO902" s="175"/>
      <c r="AP902" s="175"/>
    </row>
    <row r="903" spans="1:42" ht="15">
      <c r="A903" s="11" t="str">
        <f>IF(F903="","",F903&amp;"_"&amp;COUNTIF($F$9:F903,F903))</f>
        <v/>
      </c>
      <c r="B903" s="135" t="str">
        <f>IF(STUDATA!B1513="","",STUDATA!B1513)</f>
        <v/>
      </c>
      <c r="C903" s="136" t="str">
        <f>IF(STUDATA!E1513="","",STUDATA!E1513)</f>
        <v/>
      </c>
      <c r="D903" s="136" t="str">
        <f>IF(STUDATA!F1513="","",STUDATA!F1513)</f>
        <v/>
      </c>
      <c r="E903" s="136" t="str">
        <f>IF(STUDATA!G1513="","",STUDATA!G1513)</f>
        <v/>
      </c>
      <c r="F903" s="136" t="str">
        <f>IF(STUDATA!C1513="","",STUDATA!C1513)</f>
        <v/>
      </c>
      <c r="G903" s="137"/>
      <c r="H903" s="137"/>
      <c r="I903" s="137"/>
      <c r="J903" s="137"/>
      <c r="K903" s="137"/>
      <c r="L903" s="137"/>
      <c r="M903" s="137"/>
      <c r="N903" s="137"/>
      <c r="O903" s="137"/>
      <c r="P903" s="137"/>
      <c r="Q903" s="137"/>
      <c r="R903" s="137"/>
      <c r="S903" s="137"/>
      <c r="T903" s="61"/>
      <c r="U903" s="62"/>
      <c r="V903" s="63"/>
      <c r="W903" s="63"/>
      <c r="X903" s="63"/>
      <c r="Y903" s="63"/>
      <c r="Z903" s="63"/>
      <c r="AA903" s="63"/>
      <c r="AB903" s="63"/>
      <c r="AC903" s="63"/>
      <c r="AD903" s="137"/>
      <c r="AE903" s="137"/>
      <c r="AF903" s="137"/>
      <c r="AG903" s="137"/>
      <c r="AH903" s="137"/>
      <c r="AI903" s="168"/>
      <c r="AJ903" s="175"/>
      <c r="AK903" s="175"/>
      <c r="AL903" s="175"/>
      <c r="AM903" s="175"/>
      <c r="AN903" s="175"/>
      <c r="AO903" s="175"/>
      <c r="AP903" s="175"/>
    </row>
    <row r="904" spans="1:42" ht="15">
      <c r="A904" s="11" t="str">
        <f>IF(F904="","",F904&amp;"_"&amp;COUNTIF($F$9:F904,F904))</f>
        <v/>
      </c>
      <c r="B904" s="135" t="str">
        <f>IF(STUDATA!B1514="","",STUDATA!B1514)</f>
        <v/>
      </c>
      <c r="C904" s="136" t="str">
        <f>IF(STUDATA!E1514="","",STUDATA!E1514)</f>
        <v/>
      </c>
      <c r="D904" s="136" t="str">
        <f>IF(STUDATA!F1514="","",STUDATA!F1514)</f>
        <v/>
      </c>
      <c r="E904" s="136" t="str">
        <f>IF(STUDATA!G1514="","",STUDATA!G1514)</f>
        <v/>
      </c>
      <c r="F904" s="136" t="str">
        <f>IF(STUDATA!C1514="","",STUDATA!C1514)</f>
        <v/>
      </c>
      <c r="G904" s="137"/>
      <c r="H904" s="137"/>
      <c r="I904" s="137"/>
      <c r="J904" s="137"/>
      <c r="K904" s="137"/>
      <c r="L904" s="137"/>
      <c r="M904" s="137"/>
      <c r="N904" s="137"/>
      <c r="O904" s="137"/>
      <c r="P904" s="137"/>
      <c r="Q904" s="137"/>
      <c r="R904" s="137"/>
      <c r="S904" s="137"/>
      <c r="T904" s="61"/>
      <c r="U904" s="62"/>
      <c r="V904" s="63"/>
      <c r="W904" s="63"/>
      <c r="X904" s="63"/>
      <c r="Y904" s="63"/>
      <c r="Z904" s="63"/>
      <c r="AA904" s="63"/>
      <c r="AB904" s="63"/>
      <c r="AC904" s="63"/>
      <c r="AD904" s="137"/>
      <c r="AE904" s="137"/>
      <c r="AF904" s="137"/>
      <c r="AG904" s="137"/>
      <c r="AH904" s="137"/>
      <c r="AI904" s="168"/>
      <c r="AJ904" s="175"/>
      <c r="AK904" s="175"/>
      <c r="AL904" s="175"/>
      <c r="AM904" s="175"/>
      <c r="AN904" s="175"/>
      <c r="AO904" s="175"/>
      <c r="AP904" s="175"/>
    </row>
    <row r="905" spans="1:42" ht="15">
      <c r="A905" s="11" t="str">
        <f>IF(F905="","",F905&amp;"_"&amp;COUNTIF($F$9:F905,F905))</f>
        <v/>
      </c>
      <c r="B905" s="135" t="str">
        <f>IF(STUDATA!B1515="","",STUDATA!B1515)</f>
        <v/>
      </c>
      <c r="C905" s="136" t="str">
        <f>IF(STUDATA!E1515="","",STUDATA!E1515)</f>
        <v/>
      </c>
      <c r="D905" s="136" t="str">
        <f>IF(STUDATA!F1515="","",STUDATA!F1515)</f>
        <v/>
      </c>
      <c r="E905" s="136" t="str">
        <f>IF(STUDATA!G1515="","",STUDATA!G1515)</f>
        <v/>
      </c>
      <c r="F905" s="136" t="str">
        <f>IF(STUDATA!C1515="","",STUDATA!C1515)</f>
        <v/>
      </c>
      <c r="G905" s="137"/>
      <c r="H905" s="137"/>
      <c r="I905" s="137"/>
      <c r="J905" s="137"/>
      <c r="K905" s="137"/>
      <c r="L905" s="137"/>
      <c r="M905" s="137"/>
      <c r="N905" s="137"/>
      <c r="O905" s="137"/>
      <c r="P905" s="137"/>
      <c r="Q905" s="137"/>
      <c r="R905" s="137"/>
      <c r="S905" s="137"/>
      <c r="T905" s="61"/>
      <c r="U905" s="62"/>
      <c r="V905" s="63"/>
      <c r="W905" s="63"/>
      <c r="X905" s="63"/>
      <c r="Y905" s="63"/>
      <c r="Z905" s="63"/>
      <c r="AA905" s="63"/>
      <c r="AB905" s="63"/>
      <c r="AC905" s="63"/>
      <c r="AD905" s="137"/>
      <c r="AE905" s="137"/>
      <c r="AF905" s="137"/>
      <c r="AG905" s="137"/>
      <c r="AH905" s="137"/>
      <c r="AI905" s="168"/>
      <c r="AJ905" s="175"/>
      <c r="AK905" s="175"/>
      <c r="AL905" s="175"/>
      <c r="AM905" s="175"/>
      <c r="AN905" s="175"/>
      <c r="AO905" s="175"/>
      <c r="AP905" s="175"/>
    </row>
    <row r="906" spans="1:42" ht="15">
      <c r="A906" s="11" t="str">
        <f>IF(F906="","",F906&amp;"_"&amp;COUNTIF($F$9:F906,F906))</f>
        <v/>
      </c>
      <c r="B906" s="135" t="str">
        <f>IF(STUDATA!B1516="","",STUDATA!B1516)</f>
        <v/>
      </c>
      <c r="C906" s="136" t="str">
        <f>IF(STUDATA!E1516="","",STUDATA!E1516)</f>
        <v/>
      </c>
      <c r="D906" s="136" t="str">
        <f>IF(STUDATA!F1516="","",STUDATA!F1516)</f>
        <v/>
      </c>
      <c r="E906" s="136" t="str">
        <f>IF(STUDATA!G1516="","",STUDATA!G1516)</f>
        <v/>
      </c>
      <c r="F906" s="136" t="str">
        <f>IF(STUDATA!C1516="","",STUDATA!C1516)</f>
        <v/>
      </c>
      <c r="G906" s="137"/>
      <c r="H906" s="137"/>
      <c r="I906" s="137"/>
      <c r="J906" s="137"/>
      <c r="K906" s="137"/>
      <c r="L906" s="137"/>
      <c r="M906" s="137"/>
      <c r="N906" s="137"/>
      <c r="O906" s="137"/>
      <c r="P906" s="137"/>
      <c r="Q906" s="137"/>
      <c r="R906" s="137"/>
      <c r="S906" s="137"/>
      <c r="T906" s="61"/>
      <c r="U906" s="62"/>
      <c r="V906" s="63"/>
      <c r="W906" s="63"/>
      <c r="X906" s="63"/>
      <c r="Y906" s="63"/>
      <c r="Z906" s="63"/>
      <c r="AA906" s="63"/>
      <c r="AB906" s="63"/>
      <c r="AC906" s="63"/>
      <c r="AD906" s="137"/>
      <c r="AE906" s="137"/>
      <c r="AF906" s="137"/>
      <c r="AG906" s="137"/>
      <c r="AH906" s="137"/>
      <c r="AI906" s="168"/>
      <c r="AJ906" s="175"/>
      <c r="AK906" s="175"/>
      <c r="AL906" s="175"/>
      <c r="AM906" s="175"/>
      <c r="AN906" s="175"/>
      <c r="AO906" s="175"/>
      <c r="AP906" s="175"/>
    </row>
    <row r="907" spans="1:42" ht="15">
      <c r="A907" s="11" t="str">
        <f>IF(F907="","",F907&amp;"_"&amp;COUNTIF($F$9:F907,F907))</f>
        <v/>
      </c>
      <c r="B907" s="135" t="str">
        <f>IF(STUDATA!B1517="","",STUDATA!B1517)</f>
        <v/>
      </c>
      <c r="C907" s="136" t="str">
        <f>IF(STUDATA!E1517="","",STUDATA!E1517)</f>
        <v/>
      </c>
      <c r="D907" s="136" t="str">
        <f>IF(STUDATA!F1517="","",STUDATA!F1517)</f>
        <v/>
      </c>
      <c r="E907" s="136" t="str">
        <f>IF(STUDATA!G1517="","",STUDATA!G1517)</f>
        <v/>
      </c>
      <c r="F907" s="136" t="str">
        <f>IF(STUDATA!C1517="","",STUDATA!C1517)</f>
        <v/>
      </c>
      <c r="G907" s="137"/>
      <c r="H907" s="137"/>
      <c r="I907" s="137"/>
      <c r="J907" s="137"/>
      <c r="K907" s="137"/>
      <c r="L907" s="137"/>
      <c r="M907" s="137"/>
      <c r="N907" s="137"/>
      <c r="O907" s="137"/>
      <c r="P907" s="137"/>
      <c r="Q907" s="137"/>
      <c r="R907" s="137"/>
      <c r="S907" s="137"/>
      <c r="T907" s="61"/>
      <c r="U907" s="62"/>
      <c r="V907" s="63"/>
      <c r="W907" s="63"/>
      <c r="X907" s="63"/>
      <c r="Y907" s="63"/>
      <c r="Z907" s="63"/>
      <c r="AA907" s="63"/>
      <c r="AB907" s="63"/>
      <c r="AC907" s="63"/>
      <c r="AD907" s="137"/>
      <c r="AE907" s="137"/>
      <c r="AF907" s="137"/>
      <c r="AG907" s="137"/>
      <c r="AH907" s="137"/>
      <c r="AI907" s="168"/>
      <c r="AJ907" s="175"/>
      <c r="AK907" s="175"/>
      <c r="AL907" s="175"/>
      <c r="AM907" s="175"/>
      <c r="AN907" s="175"/>
      <c r="AO907" s="175"/>
      <c r="AP907" s="175"/>
    </row>
    <row r="908" spans="1:42" ht="15">
      <c r="A908" s="11" t="str">
        <f>IF(F908="","",F908&amp;"_"&amp;COUNTIF($F$9:F908,F908))</f>
        <v/>
      </c>
      <c r="B908" s="135" t="str">
        <f>IF(STUDATA!B1518="","",STUDATA!B1518)</f>
        <v/>
      </c>
      <c r="C908" s="136" t="str">
        <f>IF(STUDATA!E1518="","",STUDATA!E1518)</f>
        <v/>
      </c>
      <c r="D908" s="136" t="str">
        <f>IF(STUDATA!F1518="","",STUDATA!F1518)</f>
        <v/>
      </c>
      <c r="E908" s="136" t="str">
        <f>IF(STUDATA!G1518="","",STUDATA!G1518)</f>
        <v/>
      </c>
      <c r="F908" s="136" t="str">
        <f>IF(STUDATA!C1518="","",STUDATA!C1518)</f>
        <v/>
      </c>
      <c r="G908" s="137"/>
      <c r="H908" s="137"/>
      <c r="I908" s="137"/>
      <c r="J908" s="137"/>
      <c r="K908" s="137"/>
      <c r="L908" s="137"/>
      <c r="M908" s="137"/>
      <c r="N908" s="137"/>
      <c r="O908" s="137"/>
      <c r="P908" s="137"/>
      <c r="Q908" s="137"/>
      <c r="R908" s="137"/>
      <c r="S908" s="137"/>
      <c r="T908" s="61"/>
      <c r="U908" s="62"/>
      <c r="V908" s="63"/>
      <c r="W908" s="63"/>
      <c r="X908" s="63"/>
      <c r="Y908" s="63"/>
      <c r="Z908" s="63"/>
      <c r="AA908" s="63"/>
      <c r="AB908" s="63"/>
      <c r="AC908" s="63"/>
      <c r="AD908" s="137"/>
      <c r="AE908" s="137"/>
      <c r="AF908" s="137"/>
      <c r="AG908" s="137"/>
      <c r="AH908" s="137"/>
      <c r="AI908" s="168"/>
      <c r="AJ908" s="175"/>
      <c r="AK908" s="175"/>
      <c r="AL908" s="175"/>
      <c r="AM908" s="175"/>
      <c r="AN908" s="175"/>
      <c r="AO908" s="175"/>
      <c r="AP908" s="175"/>
    </row>
    <row r="909" spans="1:42" ht="15">
      <c r="A909" s="11" t="str">
        <f>IF(F909="","",F909&amp;"_"&amp;COUNTIF($F$9:F909,F909))</f>
        <v/>
      </c>
      <c r="B909" s="135" t="str">
        <f>IF(STUDATA!B1519="","",STUDATA!B1519)</f>
        <v/>
      </c>
      <c r="C909" s="136" t="str">
        <f>IF(STUDATA!E1519="","",STUDATA!E1519)</f>
        <v/>
      </c>
      <c r="D909" s="136" t="str">
        <f>IF(STUDATA!F1519="","",STUDATA!F1519)</f>
        <v/>
      </c>
      <c r="E909" s="136" t="str">
        <f>IF(STUDATA!G1519="","",STUDATA!G1519)</f>
        <v/>
      </c>
      <c r="F909" s="136" t="str">
        <f>IF(STUDATA!C1519="","",STUDATA!C1519)</f>
        <v/>
      </c>
      <c r="G909" s="137"/>
      <c r="H909" s="137"/>
      <c r="I909" s="137"/>
      <c r="J909" s="137"/>
      <c r="K909" s="137"/>
      <c r="L909" s="137"/>
      <c r="M909" s="137"/>
      <c r="N909" s="137"/>
      <c r="O909" s="137"/>
      <c r="P909" s="137"/>
      <c r="Q909" s="137"/>
      <c r="R909" s="137"/>
      <c r="S909" s="137"/>
      <c r="T909" s="61"/>
      <c r="U909" s="62"/>
      <c r="V909" s="63"/>
      <c r="W909" s="63"/>
      <c r="X909" s="63"/>
      <c r="Y909" s="63"/>
      <c r="Z909" s="63"/>
      <c r="AA909" s="63"/>
      <c r="AB909" s="63"/>
      <c r="AC909" s="63"/>
      <c r="AD909" s="137"/>
      <c r="AE909" s="137"/>
      <c r="AF909" s="137"/>
      <c r="AG909" s="137"/>
      <c r="AH909" s="137"/>
      <c r="AI909" s="168"/>
      <c r="AJ909" s="175"/>
      <c r="AK909" s="175"/>
      <c r="AL909" s="175"/>
      <c r="AM909" s="175"/>
      <c r="AN909" s="175"/>
      <c r="AO909" s="175"/>
      <c r="AP909" s="175"/>
    </row>
    <row r="910" spans="1:42" ht="15">
      <c r="A910" s="11" t="str">
        <f>IF(F910="","",F910&amp;"_"&amp;COUNTIF($F$9:F910,F910))</f>
        <v/>
      </c>
      <c r="B910" s="135" t="str">
        <f>IF(STUDATA!B1520="","",STUDATA!B1520)</f>
        <v/>
      </c>
      <c r="C910" s="136" t="str">
        <f>IF(STUDATA!E1520="","",STUDATA!E1520)</f>
        <v/>
      </c>
      <c r="D910" s="136" t="str">
        <f>IF(STUDATA!F1520="","",STUDATA!F1520)</f>
        <v/>
      </c>
      <c r="E910" s="136" t="str">
        <f>IF(STUDATA!G1520="","",STUDATA!G1520)</f>
        <v/>
      </c>
      <c r="F910" s="136" t="str">
        <f>IF(STUDATA!C1520="","",STUDATA!C1520)</f>
        <v/>
      </c>
      <c r="G910" s="137"/>
      <c r="H910" s="137"/>
      <c r="I910" s="137"/>
      <c r="J910" s="137"/>
      <c r="K910" s="137"/>
      <c r="L910" s="137"/>
      <c r="M910" s="137"/>
      <c r="N910" s="137"/>
      <c r="O910" s="137"/>
      <c r="P910" s="137"/>
      <c r="Q910" s="137"/>
      <c r="R910" s="137"/>
      <c r="S910" s="137"/>
      <c r="T910" s="61"/>
      <c r="U910" s="62"/>
      <c r="V910" s="63"/>
      <c r="W910" s="63"/>
      <c r="X910" s="63"/>
      <c r="Y910" s="63"/>
      <c r="Z910" s="63"/>
      <c r="AA910" s="63"/>
      <c r="AB910" s="63"/>
      <c r="AC910" s="63"/>
      <c r="AD910" s="137"/>
      <c r="AE910" s="137"/>
      <c r="AF910" s="137"/>
      <c r="AG910" s="137"/>
      <c r="AH910" s="137"/>
      <c r="AI910" s="168"/>
      <c r="AJ910" s="175"/>
      <c r="AK910" s="175"/>
      <c r="AL910" s="175"/>
      <c r="AM910" s="175"/>
      <c r="AN910" s="175"/>
      <c r="AO910" s="175"/>
      <c r="AP910" s="175"/>
    </row>
    <row r="911" spans="1:42" ht="15">
      <c r="A911" s="11" t="str">
        <f>IF(F911="","",F911&amp;"_"&amp;COUNTIF($F$9:F911,F911))</f>
        <v/>
      </c>
      <c r="B911" s="135" t="str">
        <f>IF(STUDATA!B1521="","",STUDATA!B1521)</f>
        <v/>
      </c>
      <c r="C911" s="136" t="str">
        <f>IF(STUDATA!E1521="","",STUDATA!E1521)</f>
        <v/>
      </c>
      <c r="D911" s="136" t="str">
        <f>IF(STUDATA!F1521="","",STUDATA!F1521)</f>
        <v/>
      </c>
      <c r="E911" s="136" t="str">
        <f>IF(STUDATA!G1521="","",STUDATA!G1521)</f>
        <v/>
      </c>
      <c r="F911" s="136" t="str">
        <f>IF(STUDATA!C1521="","",STUDATA!C1521)</f>
        <v/>
      </c>
      <c r="G911" s="137"/>
      <c r="H911" s="137"/>
      <c r="I911" s="137"/>
      <c r="J911" s="137"/>
      <c r="K911" s="137"/>
      <c r="L911" s="137"/>
      <c r="M911" s="137"/>
      <c r="N911" s="137"/>
      <c r="O911" s="137"/>
      <c r="P911" s="137"/>
      <c r="Q911" s="137"/>
      <c r="R911" s="137"/>
      <c r="S911" s="137"/>
      <c r="T911" s="61"/>
      <c r="U911" s="62"/>
      <c r="V911" s="63"/>
      <c r="W911" s="63"/>
      <c r="X911" s="63"/>
      <c r="Y911" s="63"/>
      <c r="Z911" s="63"/>
      <c r="AA911" s="63"/>
      <c r="AB911" s="63"/>
      <c r="AC911" s="63"/>
      <c r="AD911" s="137"/>
      <c r="AE911" s="137"/>
      <c r="AF911" s="137"/>
      <c r="AG911" s="137"/>
      <c r="AH911" s="137"/>
      <c r="AI911" s="168"/>
      <c r="AJ911" s="175"/>
      <c r="AK911" s="175"/>
      <c r="AL911" s="175"/>
      <c r="AM911" s="175"/>
      <c r="AN911" s="175"/>
      <c r="AO911" s="175"/>
      <c r="AP911" s="175"/>
    </row>
    <row r="912" spans="1:42" ht="15">
      <c r="A912" s="11" t="str">
        <f>IF(F912="","",F912&amp;"_"&amp;COUNTIF($F$9:F912,F912))</f>
        <v/>
      </c>
      <c r="B912" s="135" t="str">
        <f>IF(STUDATA!B1522="","",STUDATA!B1522)</f>
        <v/>
      </c>
      <c r="C912" s="136" t="str">
        <f>IF(STUDATA!E1522="","",STUDATA!E1522)</f>
        <v/>
      </c>
      <c r="D912" s="136" t="str">
        <f>IF(STUDATA!F1522="","",STUDATA!F1522)</f>
        <v/>
      </c>
      <c r="E912" s="136" t="str">
        <f>IF(STUDATA!G1522="","",STUDATA!G1522)</f>
        <v/>
      </c>
      <c r="F912" s="136" t="str">
        <f>IF(STUDATA!C1522="","",STUDATA!C1522)</f>
        <v/>
      </c>
      <c r="G912" s="137"/>
      <c r="H912" s="137"/>
      <c r="I912" s="137"/>
      <c r="J912" s="137"/>
      <c r="K912" s="137"/>
      <c r="L912" s="137"/>
      <c r="M912" s="137"/>
      <c r="N912" s="137"/>
      <c r="O912" s="137"/>
      <c r="P912" s="137"/>
      <c r="Q912" s="137"/>
      <c r="R912" s="137"/>
      <c r="S912" s="137"/>
      <c r="T912" s="61"/>
      <c r="U912" s="62"/>
      <c r="V912" s="63"/>
      <c r="W912" s="63"/>
      <c r="X912" s="63"/>
      <c r="Y912" s="63"/>
      <c r="Z912" s="63"/>
      <c r="AA912" s="63"/>
      <c r="AB912" s="63"/>
      <c r="AC912" s="63"/>
      <c r="AD912" s="137"/>
      <c r="AE912" s="137"/>
      <c r="AF912" s="137"/>
      <c r="AG912" s="137"/>
      <c r="AH912" s="137"/>
      <c r="AI912" s="168"/>
      <c r="AJ912" s="175"/>
      <c r="AK912" s="175"/>
      <c r="AL912" s="175"/>
      <c r="AM912" s="175"/>
      <c r="AN912" s="175"/>
      <c r="AO912" s="175"/>
      <c r="AP912" s="175"/>
    </row>
    <row r="913" spans="1:42" ht="15">
      <c r="A913" s="11" t="str">
        <f>IF(F913="","",F913&amp;"_"&amp;COUNTIF($F$9:F913,F913))</f>
        <v/>
      </c>
      <c r="B913" s="135" t="str">
        <f>IF(STUDATA!B1523="","",STUDATA!B1523)</f>
        <v/>
      </c>
      <c r="C913" s="136" t="str">
        <f>IF(STUDATA!E1523="","",STUDATA!E1523)</f>
        <v/>
      </c>
      <c r="D913" s="136" t="str">
        <f>IF(STUDATA!F1523="","",STUDATA!F1523)</f>
        <v/>
      </c>
      <c r="E913" s="136" t="str">
        <f>IF(STUDATA!G1523="","",STUDATA!G1523)</f>
        <v/>
      </c>
      <c r="F913" s="136" t="str">
        <f>IF(STUDATA!C1523="","",STUDATA!C1523)</f>
        <v/>
      </c>
      <c r="G913" s="137"/>
      <c r="H913" s="137"/>
      <c r="I913" s="137"/>
      <c r="J913" s="137"/>
      <c r="K913" s="137"/>
      <c r="L913" s="137"/>
      <c r="M913" s="137"/>
      <c r="N913" s="137"/>
      <c r="O913" s="137"/>
      <c r="P913" s="137"/>
      <c r="Q913" s="137"/>
      <c r="R913" s="137"/>
      <c r="S913" s="137"/>
      <c r="T913" s="61"/>
      <c r="U913" s="62"/>
      <c r="V913" s="63"/>
      <c r="W913" s="63"/>
      <c r="X913" s="63"/>
      <c r="Y913" s="63"/>
      <c r="Z913" s="63"/>
      <c r="AA913" s="63"/>
      <c r="AB913" s="63"/>
      <c r="AC913" s="63"/>
      <c r="AD913" s="137"/>
      <c r="AE913" s="137"/>
      <c r="AF913" s="137"/>
      <c r="AG913" s="137"/>
      <c r="AH913" s="137"/>
      <c r="AI913" s="168"/>
      <c r="AJ913" s="175"/>
      <c r="AK913" s="175"/>
      <c r="AL913" s="175"/>
      <c r="AM913" s="175"/>
      <c r="AN913" s="175"/>
      <c r="AO913" s="175"/>
      <c r="AP913" s="175"/>
    </row>
    <row r="914" spans="1:42" ht="15">
      <c r="A914" s="11" t="str">
        <f>IF(F914="","",F914&amp;"_"&amp;COUNTIF($F$9:F914,F914))</f>
        <v/>
      </c>
      <c r="B914" s="135" t="str">
        <f>IF(STUDATA!B1524="","",STUDATA!B1524)</f>
        <v/>
      </c>
      <c r="C914" s="136" t="str">
        <f>IF(STUDATA!E1524="","",STUDATA!E1524)</f>
        <v/>
      </c>
      <c r="D914" s="136" t="str">
        <f>IF(STUDATA!F1524="","",STUDATA!F1524)</f>
        <v/>
      </c>
      <c r="E914" s="136" t="str">
        <f>IF(STUDATA!G1524="","",STUDATA!G1524)</f>
        <v/>
      </c>
      <c r="F914" s="136" t="str">
        <f>IF(STUDATA!C1524="","",STUDATA!C1524)</f>
        <v/>
      </c>
      <c r="G914" s="137"/>
      <c r="H914" s="137"/>
      <c r="I914" s="137"/>
      <c r="J914" s="137"/>
      <c r="K914" s="137"/>
      <c r="L914" s="137"/>
      <c r="M914" s="137"/>
      <c r="N914" s="137"/>
      <c r="O914" s="137"/>
      <c r="P914" s="137"/>
      <c r="Q914" s="137"/>
      <c r="R914" s="137"/>
      <c r="S914" s="137"/>
      <c r="T914" s="61"/>
      <c r="U914" s="62"/>
      <c r="V914" s="63"/>
      <c r="W914" s="63"/>
      <c r="X914" s="63"/>
      <c r="Y914" s="63"/>
      <c r="Z914" s="63"/>
      <c r="AA914" s="63"/>
      <c r="AB914" s="63"/>
      <c r="AC914" s="63"/>
      <c r="AD914" s="137"/>
      <c r="AE914" s="137"/>
      <c r="AF914" s="137"/>
      <c r="AG914" s="137"/>
      <c r="AH914" s="137"/>
      <c r="AI914" s="168"/>
      <c r="AJ914" s="175"/>
      <c r="AK914" s="175"/>
      <c r="AL914" s="175"/>
      <c r="AM914" s="175"/>
      <c r="AN914" s="175"/>
      <c r="AO914" s="175"/>
      <c r="AP914" s="175"/>
    </row>
    <row r="915" spans="1:42" ht="15">
      <c r="A915" s="11" t="str">
        <f>IF(F915="","",F915&amp;"_"&amp;COUNTIF($F$9:F915,F915))</f>
        <v/>
      </c>
      <c r="B915" s="135" t="str">
        <f>IF(STUDATA!B1525="","",STUDATA!B1525)</f>
        <v/>
      </c>
      <c r="C915" s="136" t="str">
        <f>IF(STUDATA!E1525="","",STUDATA!E1525)</f>
        <v/>
      </c>
      <c r="D915" s="136" t="str">
        <f>IF(STUDATA!F1525="","",STUDATA!F1525)</f>
        <v/>
      </c>
      <c r="E915" s="136" t="str">
        <f>IF(STUDATA!G1525="","",STUDATA!G1525)</f>
        <v/>
      </c>
      <c r="F915" s="136" t="str">
        <f>IF(STUDATA!C1525="","",STUDATA!C1525)</f>
        <v/>
      </c>
      <c r="G915" s="137"/>
      <c r="H915" s="137"/>
      <c r="I915" s="137"/>
      <c r="J915" s="137"/>
      <c r="K915" s="137"/>
      <c r="L915" s="137"/>
      <c r="M915" s="137"/>
      <c r="N915" s="137"/>
      <c r="O915" s="137"/>
      <c r="P915" s="137"/>
      <c r="Q915" s="137"/>
      <c r="R915" s="137"/>
      <c r="S915" s="137"/>
      <c r="T915" s="61"/>
      <c r="U915" s="62"/>
      <c r="V915" s="63"/>
      <c r="W915" s="63"/>
      <c r="X915" s="63"/>
      <c r="Y915" s="63"/>
      <c r="Z915" s="63"/>
      <c r="AA915" s="63"/>
      <c r="AB915" s="63"/>
      <c r="AC915" s="63"/>
      <c r="AD915" s="137"/>
      <c r="AE915" s="137"/>
      <c r="AF915" s="137"/>
      <c r="AG915" s="137"/>
      <c r="AH915" s="137"/>
      <c r="AI915" s="168"/>
      <c r="AJ915" s="175"/>
      <c r="AK915" s="175"/>
      <c r="AL915" s="175"/>
      <c r="AM915" s="175"/>
      <c r="AN915" s="175"/>
      <c r="AO915" s="175"/>
      <c r="AP915" s="175"/>
    </row>
    <row r="916" spans="1:42" ht="15">
      <c r="A916" s="11" t="str">
        <f>IF(F916="","",F916&amp;"_"&amp;COUNTIF($F$9:F916,F916))</f>
        <v/>
      </c>
      <c r="B916" s="135" t="str">
        <f>IF(STUDATA!B1526="","",STUDATA!B1526)</f>
        <v/>
      </c>
      <c r="C916" s="136" t="str">
        <f>IF(STUDATA!E1526="","",STUDATA!E1526)</f>
        <v/>
      </c>
      <c r="D916" s="136" t="str">
        <f>IF(STUDATA!F1526="","",STUDATA!F1526)</f>
        <v/>
      </c>
      <c r="E916" s="136" t="str">
        <f>IF(STUDATA!G1526="","",STUDATA!G1526)</f>
        <v/>
      </c>
      <c r="F916" s="136" t="str">
        <f>IF(STUDATA!C1526="","",STUDATA!C1526)</f>
        <v/>
      </c>
      <c r="G916" s="137"/>
      <c r="H916" s="137"/>
      <c r="I916" s="137"/>
      <c r="J916" s="137"/>
      <c r="K916" s="137"/>
      <c r="L916" s="137"/>
      <c r="M916" s="137"/>
      <c r="N916" s="137"/>
      <c r="O916" s="137"/>
      <c r="P916" s="137"/>
      <c r="Q916" s="137"/>
      <c r="R916" s="137"/>
      <c r="S916" s="137"/>
      <c r="T916" s="61"/>
      <c r="U916" s="62"/>
      <c r="V916" s="63"/>
      <c r="W916" s="63"/>
      <c r="X916" s="63"/>
      <c r="Y916" s="63"/>
      <c r="Z916" s="63"/>
      <c r="AA916" s="63"/>
      <c r="AB916" s="63"/>
      <c r="AC916" s="63"/>
      <c r="AD916" s="137"/>
      <c r="AE916" s="137"/>
      <c r="AF916" s="137"/>
      <c r="AG916" s="137"/>
      <c r="AH916" s="137"/>
      <c r="AI916" s="168"/>
      <c r="AJ916" s="175"/>
      <c r="AK916" s="175"/>
      <c r="AL916" s="175"/>
      <c r="AM916" s="175"/>
      <c r="AN916" s="175"/>
      <c r="AO916" s="175"/>
      <c r="AP916" s="175"/>
    </row>
    <row r="917" spans="1:42" ht="15">
      <c r="A917" s="11" t="str">
        <f>IF(F917="","",F917&amp;"_"&amp;COUNTIF($F$9:F917,F917))</f>
        <v/>
      </c>
      <c r="B917" s="135" t="str">
        <f>IF(STUDATA!B1527="","",STUDATA!B1527)</f>
        <v/>
      </c>
      <c r="C917" s="136" t="str">
        <f>IF(STUDATA!E1527="","",STUDATA!E1527)</f>
        <v/>
      </c>
      <c r="D917" s="136" t="str">
        <f>IF(STUDATA!F1527="","",STUDATA!F1527)</f>
        <v/>
      </c>
      <c r="E917" s="136" t="str">
        <f>IF(STUDATA!G1527="","",STUDATA!G1527)</f>
        <v/>
      </c>
      <c r="F917" s="136" t="str">
        <f>IF(STUDATA!C1527="","",STUDATA!C1527)</f>
        <v/>
      </c>
      <c r="G917" s="137"/>
      <c r="H917" s="137"/>
      <c r="I917" s="137"/>
      <c r="J917" s="137"/>
      <c r="K917" s="137"/>
      <c r="L917" s="137"/>
      <c r="M917" s="137"/>
      <c r="N917" s="137"/>
      <c r="O917" s="137"/>
      <c r="P917" s="137"/>
      <c r="Q917" s="137"/>
      <c r="R917" s="137"/>
      <c r="S917" s="137"/>
      <c r="T917" s="61"/>
      <c r="U917" s="62"/>
      <c r="V917" s="63"/>
      <c r="W917" s="63"/>
      <c r="X917" s="63"/>
      <c r="Y917" s="63"/>
      <c r="Z917" s="63"/>
      <c r="AA917" s="63"/>
      <c r="AB917" s="63"/>
      <c r="AC917" s="63"/>
      <c r="AD917" s="137"/>
      <c r="AE917" s="137"/>
      <c r="AF917" s="137"/>
      <c r="AG917" s="137"/>
      <c r="AH917" s="137"/>
      <c r="AI917" s="168"/>
      <c r="AJ917" s="175"/>
      <c r="AK917" s="175"/>
      <c r="AL917" s="175"/>
      <c r="AM917" s="175"/>
      <c r="AN917" s="175"/>
      <c r="AO917" s="175"/>
      <c r="AP917" s="175"/>
    </row>
    <row r="918" spans="1:42" ht="15">
      <c r="A918" s="11" t="str">
        <f>IF(F918="","",F918&amp;"_"&amp;COUNTIF($F$9:F918,F918))</f>
        <v/>
      </c>
      <c r="B918" s="135" t="str">
        <f>IF(STUDATA!B1528="","",STUDATA!B1528)</f>
        <v/>
      </c>
      <c r="C918" s="136" t="str">
        <f>IF(STUDATA!E1528="","",STUDATA!E1528)</f>
        <v/>
      </c>
      <c r="D918" s="136" t="str">
        <f>IF(STUDATA!F1528="","",STUDATA!F1528)</f>
        <v/>
      </c>
      <c r="E918" s="136" t="str">
        <f>IF(STUDATA!G1528="","",STUDATA!G1528)</f>
        <v/>
      </c>
      <c r="F918" s="136" t="str">
        <f>IF(STUDATA!C1528="","",STUDATA!C1528)</f>
        <v/>
      </c>
      <c r="G918" s="137"/>
      <c r="H918" s="137"/>
      <c r="I918" s="137"/>
      <c r="J918" s="137"/>
      <c r="K918" s="137"/>
      <c r="L918" s="137"/>
      <c r="M918" s="137"/>
      <c r="N918" s="137"/>
      <c r="O918" s="137"/>
      <c r="P918" s="137"/>
      <c r="Q918" s="137"/>
      <c r="R918" s="137"/>
      <c r="S918" s="137"/>
      <c r="T918" s="61"/>
      <c r="U918" s="62"/>
      <c r="V918" s="63"/>
      <c r="W918" s="63"/>
      <c r="X918" s="63"/>
      <c r="Y918" s="63"/>
      <c r="Z918" s="63"/>
      <c r="AA918" s="63"/>
      <c r="AB918" s="63"/>
      <c r="AC918" s="63"/>
      <c r="AD918" s="137"/>
      <c r="AE918" s="137"/>
      <c r="AF918" s="137"/>
      <c r="AG918" s="137"/>
      <c r="AH918" s="137"/>
      <c r="AI918" s="168"/>
      <c r="AJ918" s="175"/>
      <c r="AK918" s="175"/>
      <c r="AL918" s="175"/>
      <c r="AM918" s="175"/>
      <c r="AN918" s="175"/>
      <c r="AO918" s="175"/>
      <c r="AP918" s="175"/>
    </row>
    <row r="919" spans="1:42" ht="15">
      <c r="A919" s="11" t="str">
        <f>IF(F919="","",F919&amp;"_"&amp;COUNTIF($F$9:F919,F919))</f>
        <v/>
      </c>
      <c r="B919" s="135" t="str">
        <f>IF(STUDATA!B1529="","",STUDATA!B1529)</f>
        <v/>
      </c>
      <c r="C919" s="136" t="str">
        <f>IF(STUDATA!E1529="","",STUDATA!E1529)</f>
        <v/>
      </c>
      <c r="D919" s="136" t="str">
        <f>IF(STUDATA!F1529="","",STUDATA!F1529)</f>
        <v/>
      </c>
      <c r="E919" s="136" t="str">
        <f>IF(STUDATA!G1529="","",STUDATA!G1529)</f>
        <v/>
      </c>
      <c r="F919" s="136" t="str">
        <f>IF(STUDATA!C1529="","",STUDATA!C1529)</f>
        <v/>
      </c>
      <c r="G919" s="137"/>
      <c r="H919" s="137"/>
      <c r="I919" s="137"/>
      <c r="J919" s="137"/>
      <c r="K919" s="137"/>
      <c r="L919" s="137"/>
      <c r="M919" s="137"/>
      <c r="N919" s="137"/>
      <c r="O919" s="137"/>
      <c r="P919" s="137"/>
      <c r="Q919" s="137"/>
      <c r="R919" s="137"/>
      <c r="S919" s="137"/>
      <c r="T919" s="61"/>
      <c r="U919" s="62"/>
      <c r="V919" s="63"/>
      <c r="W919" s="63"/>
      <c r="X919" s="63"/>
      <c r="Y919" s="63"/>
      <c r="Z919" s="63"/>
      <c r="AA919" s="63"/>
      <c r="AB919" s="63"/>
      <c r="AC919" s="63"/>
      <c r="AD919" s="137"/>
      <c r="AE919" s="137"/>
      <c r="AF919" s="137"/>
      <c r="AG919" s="137"/>
      <c r="AH919" s="137"/>
      <c r="AI919" s="168"/>
      <c r="AJ919" s="175"/>
      <c r="AK919" s="175"/>
      <c r="AL919" s="175"/>
      <c r="AM919" s="175"/>
      <c r="AN919" s="175"/>
      <c r="AO919" s="175"/>
      <c r="AP919" s="175"/>
    </row>
    <row r="920" spans="1:42" ht="15">
      <c r="A920" s="11" t="str">
        <f>IF(F920="","",F920&amp;"_"&amp;COUNTIF($F$9:F920,F920))</f>
        <v/>
      </c>
      <c r="B920" s="135" t="str">
        <f>IF(STUDATA!B1530="","",STUDATA!B1530)</f>
        <v/>
      </c>
      <c r="C920" s="136" t="str">
        <f>IF(STUDATA!E1530="","",STUDATA!E1530)</f>
        <v/>
      </c>
      <c r="D920" s="136" t="str">
        <f>IF(STUDATA!F1530="","",STUDATA!F1530)</f>
        <v/>
      </c>
      <c r="E920" s="136" t="str">
        <f>IF(STUDATA!G1530="","",STUDATA!G1530)</f>
        <v/>
      </c>
      <c r="F920" s="136" t="str">
        <f>IF(STUDATA!C1530="","",STUDATA!C1530)</f>
        <v/>
      </c>
      <c r="G920" s="137"/>
      <c r="H920" s="137"/>
      <c r="I920" s="137"/>
      <c r="J920" s="137"/>
      <c r="K920" s="137"/>
      <c r="L920" s="137"/>
      <c r="M920" s="137"/>
      <c r="N920" s="137"/>
      <c r="O920" s="137"/>
      <c r="P920" s="137"/>
      <c r="Q920" s="137"/>
      <c r="R920" s="137"/>
      <c r="S920" s="137"/>
      <c r="T920" s="61"/>
      <c r="U920" s="62"/>
      <c r="V920" s="63"/>
      <c r="W920" s="63"/>
      <c r="X920" s="63"/>
      <c r="Y920" s="63"/>
      <c r="Z920" s="63"/>
      <c r="AA920" s="63"/>
      <c r="AB920" s="63"/>
      <c r="AC920" s="63"/>
      <c r="AD920" s="137"/>
      <c r="AE920" s="137"/>
      <c r="AF920" s="137"/>
      <c r="AG920" s="137"/>
      <c r="AH920" s="137"/>
      <c r="AI920" s="168"/>
      <c r="AJ920" s="175"/>
      <c r="AK920" s="175"/>
      <c r="AL920" s="175"/>
      <c r="AM920" s="175"/>
      <c r="AN920" s="175"/>
      <c r="AO920" s="175"/>
      <c r="AP920" s="175"/>
    </row>
    <row r="921" spans="1:42" ht="15">
      <c r="A921" s="11" t="str">
        <f>IF(F921="","",F921&amp;"_"&amp;COUNTIF($F$9:F921,F921))</f>
        <v/>
      </c>
      <c r="B921" s="135" t="str">
        <f>IF(STUDATA!B1531="","",STUDATA!B1531)</f>
        <v/>
      </c>
      <c r="C921" s="136" t="str">
        <f>IF(STUDATA!E1531="","",STUDATA!E1531)</f>
        <v/>
      </c>
      <c r="D921" s="136" t="str">
        <f>IF(STUDATA!F1531="","",STUDATA!F1531)</f>
        <v/>
      </c>
      <c r="E921" s="136" t="str">
        <f>IF(STUDATA!G1531="","",STUDATA!G1531)</f>
        <v/>
      </c>
      <c r="F921" s="136" t="str">
        <f>IF(STUDATA!C1531="","",STUDATA!C1531)</f>
        <v/>
      </c>
      <c r="G921" s="137"/>
      <c r="H921" s="137"/>
      <c r="I921" s="137"/>
      <c r="J921" s="137"/>
      <c r="K921" s="137"/>
      <c r="L921" s="137"/>
      <c r="M921" s="137"/>
      <c r="N921" s="137"/>
      <c r="O921" s="137"/>
      <c r="P921" s="137"/>
      <c r="Q921" s="137"/>
      <c r="R921" s="137"/>
      <c r="S921" s="137"/>
      <c r="T921" s="61"/>
      <c r="U921" s="62"/>
      <c r="V921" s="63"/>
      <c r="W921" s="63"/>
      <c r="X921" s="63"/>
      <c r="Y921" s="63"/>
      <c r="Z921" s="63"/>
      <c r="AA921" s="63"/>
      <c r="AB921" s="63"/>
      <c r="AC921" s="63"/>
      <c r="AD921" s="137"/>
      <c r="AE921" s="137"/>
      <c r="AF921" s="137"/>
      <c r="AG921" s="137"/>
      <c r="AH921" s="137"/>
      <c r="AI921" s="168"/>
      <c r="AJ921" s="175"/>
      <c r="AK921" s="175"/>
      <c r="AL921" s="175"/>
      <c r="AM921" s="175"/>
      <c r="AN921" s="175"/>
      <c r="AO921" s="175"/>
      <c r="AP921" s="175"/>
    </row>
    <row r="922" spans="1:42" ht="15">
      <c r="A922" s="11" t="str">
        <f>IF(F922="","",F922&amp;"_"&amp;COUNTIF($F$9:F922,F922))</f>
        <v/>
      </c>
      <c r="B922" s="135" t="str">
        <f>IF(STUDATA!B1532="","",STUDATA!B1532)</f>
        <v/>
      </c>
      <c r="C922" s="136" t="str">
        <f>IF(STUDATA!E1532="","",STUDATA!E1532)</f>
        <v/>
      </c>
      <c r="D922" s="136" t="str">
        <f>IF(STUDATA!F1532="","",STUDATA!F1532)</f>
        <v/>
      </c>
      <c r="E922" s="136" t="str">
        <f>IF(STUDATA!G1532="","",STUDATA!G1532)</f>
        <v/>
      </c>
      <c r="F922" s="136" t="str">
        <f>IF(STUDATA!C1532="","",STUDATA!C1532)</f>
        <v/>
      </c>
      <c r="G922" s="137"/>
      <c r="H922" s="137"/>
      <c r="I922" s="137"/>
      <c r="J922" s="137"/>
      <c r="K922" s="137"/>
      <c r="L922" s="137"/>
      <c r="M922" s="137"/>
      <c r="N922" s="137"/>
      <c r="O922" s="137"/>
      <c r="P922" s="137"/>
      <c r="Q922" s="137"/>
      <c r="R922" s="137"/>
      <c r="S922" s="137"/>
      <c r="T922" s="61"/>
      <c r="U922" s="62"/>
      <c r="V922" s="63"/>
      <c r="W922" s="63"/>
      <c r="X922" s="63"/>
      <c r="Y922" s="63"/>
      <c r="Z922" s="63"/>
      <c r="AA922" s="63"/>
      <c r="AB922" s="63"/>
      <c r="AC922" s="63"/>
      <c r="AD922" s="137"/>
      <c r="AE922" s="137"/>
      <c r="AF922" s="137"/>
      <c r="AG922" s="137"/>
      <c r="AH922" s="137"/>
      <c r="AI922" s="168"/>
      <c r="AJ922" s="175"/>
      <c r="AK922" s="175"/>
      <c r="AL922" s="175"/>
      <c r="AM922" s="175"/>
      <c r="AN922" s="175"/>
      <c r="AO922" s="175"/>
      <c r="AP922" s="175"/>
    </row>
    <row r="923" spans="1:42" ht="15">
      <c r="A923" s="11" t="str">
        <f>IF(F923="","",F923&amp;"_"&amp;COUNTIF($F$9:F923,F923))</f>
        <v/>
      </c>
      <c r="B923" s="135" t="str">
        <f>IF(STUDATA!B1533="","",STUDATA!B1533)</f>
        <v/>
      </c>
      <c r="C923" s="136" t="str">
        <f>IF(STUDATA!E1533="","",STUDATA!E1533)</f>
        <v/>
      </c>
      <c r="D923" s="136" t="str">
        <f>IF(STUDATA!F1533="","",STUDATA!F1533)</f>
        <v/>
      </c>
      <c r="E923" s="136" t="str">
        <f>IF(STUDATA!G1533="","",STUDATA!G1533)</f>
        <v/>
      </c>
      <c r="F923" s="136" t="str">
        <f>IF(STUDATA!C1533="","",STUDATA!C1533)</f>
        <v/>
      </c>
      <c r="G923" s="137"/>
      <c r="H923" s="137"/>
      <c r="I923" s="137"/>
      <c r="J923" s="137"/>
      <c r="K923" s="137"/>
      <c r="L923" s="137"/>
      <c r="M923" s="137"/>
      <c r="N923" s="137"/>
      <c r="O923" s="137"/>
      <c r="P923" s="137"/>
      <c r="Q923" s="137"/>
      <c r="R923" s="137"/>
      <c r="S923" s="137"/>
      <c r="T923" s="61"/>
      <c r="U923" s="62"/>
      <c r="V923" s="63"/>
      <c r="W923" s="63"/>
      <c r="X923" s="63"/>
      <c r="Y923" s="63"/>
      <c r="Z923" s="63"/>
      <c r="AA923" s="63"/>
      <c r="AB923" s="63"/>
      <c r="AC923" s="63"/>
      <c r="AD923" s="137"/>
      <c r="AE923" s="137"/>
      <c r="AF923" s="137"/>
      <c r="AG923" s="137"/>
      <c r="AH923" s="137"/>
      <c r="AI923" s="168"/>
      <c r="AJ923" s="175"/>
      <c r="AK923" s="175"/>
      <c r="AL923" s="175"/>
      <c r="AM923" s="175"/>
      <c r="AN923" s="175"/>
      <c r="AO923" s="175"/>
      <c r="AP923" s="175"/>
    </row>
    <row r="924" spans="1:42" ht="15">
      <c r="A924" s="11" t="str">
        <f>IF(F924="","",F924&amp;"_"&amp;COUNTIF($F$9:F924,F924))</f>
        <v/>
      </c>
      <c r="B924" s="135" t="str">
        <f>IF(STUDATA!B1534="","",STUDATA!B1534)</f>
        <v/>
      </c>
      <c r="C924" s="136" t="str">
        <f>IF(STUDATA!E1534="","",STUDATA!E1534)</f>
        <v/>
      </c>
      <c r="D924" s="136" t="str">
        <f>IF(STUDATA!F1534="","",STUDATA!F1534)</f>
        <v/>
      </c>
      <c r="E924" s="136" t="str">
        <f>IF(STUDATA!G1534="","",STUDATA!G1534)</f>
        <v/>
      </c>
      <c r="F924" s="136" t="str">
        <f>IF(STUDATA!C1534="","",STUDATA!C1534)</f>
        <v/>
      </c>
      <c r="G924" s="137"/>
      <c r="H924" s="137"/>
      <c r="I924" s="137"/>
      <c r="J924" s="137"/>
      <c r="K924" s="137"/>
      <c r="L924" s="137"/>
      <c r="M924" s="137"/>
      <c r="N924" s="137"/>
      <c r="O924" s="137"/>
      <c r="P924" s="137"/>
      <c r="Q924" s="137"/>
      <c r="R924" s="137"/>
      <c r="S924" s="137"/>
      <c r="T924" s="61"/>
      <c r="U924" s="62"/>
      <c r="V924" s="63"/>
      <c r="W924" s="63"/>
      <c r="X924" s="63"/>
      <c r="Y924" s="63"/>
      <c r="Z924" s="63"/>
      <c r="AA924" s="63"/>
      <c r="AB924" s="63"/>
      <c r="AC924" s="63"/>
      <c r="AD924" s="137"/>
      <c r="AE924" s="137"/>
      <c r="AF924" s="137"/>
      <c r="AG924" s="137"/>
      <c r="AH924" s="137"/>
      <c r="AI924" s="168"/>
      <c r="AJ924" s="175"/>
      <c r="AK924" s="175"/>
      <c r="AL924" s="175"/>
      <c r="AM924" s="175"/>
      <c r="AN924" s="175"/>
      <c r="AO924" s="175"/>
      <c r="AP924" s="175"/>
    </row>
    <row r="925" spans="1:42" ht="15">
      <c r="A925" s="11" t="str">
        <f>IF(F925="","",F925&amp;"_"&amp;COUNTIF($F$9:F925,F925))</f>
        <v/>
      </c>
      <c r="B925" s="135" t="str">
        <f>IF(STUDATA!B1535="","",STUDATA!B1535)</f>
        <v/>
      </c>
      <c r="C925" s="136" t="str">
        <f>IF(STUDATA!E1535="","",STUDATA!E1535)</f>
        <v/>
      </c>
      <c r="D925" s="136" t="str">
        <f>IF(STUDATA!F1535="","",STUDATA!F1535)</f>
        <v/>
      </c>
      <c r="E925" s="136" t="str">
        <f>IF(STUDATA!G1535="","",STUDATA!G1535)</f>
        <v/>
      </c>
      <c r="F925" s="136" t="str">
        <f>IF(STUDATA!C1535="","",STUDATA!C1535)</f>
        <v/>
      </c>
      <c r="G925" s="137"/>
      <c r="H925" s="137"/>
      <c r="I925" s="137"/>
      <c r="J925" s="137"/>
      <c r="K925" s="137"/>
      <c r="L925" s="137"/>
      <c r="M925" s="137"/>
      <c r="N925" s="137"/>
      <c r="O925" s="137"/>
      <c r="P925" s="137"/>
      <c r="Q925" s="137"/>
      <c r="R925" s="137"/>
      <c r="S925" s="137"/>
      <c r="T925" s="61"/>
      <c r="U925" s="62"/>
      <c r="V925" s="63"/>
      <c r="W925" s="63"/>
      <c r="X925" s="63"/>
      <c r="Y925" s="63"/>
      <c r="Z925" s="63"/>
      <c r="AA925" s="63"/>
      <c r="AB925" s="63"/>
      <c r="AC925" s="63"/>
      <c r="AD925" s="137"/>
      <c r="AE925" s="137"/>
      <c r="AF925" s="137"/>
      <c r="AG925" s="137"/>
      <c r="AH925" s="137"/>
      <c r="AI925" s="168"/>
      <c r="AJ925" s="175"/>
      <c r="AK925" s="175"/>
      <c r="AL925" s="175"/>
      <c r="AM925" s="175"/>
      <c r="AN925" s="175"/>
      <c r="AO925" s="175"/>
      <c r="AP925" s="175"/>
    </row>
    <row r="926" spans="1:42" ht="15">
      <c r="A926" s="11" t="str">
        <f>IF(F926="","",F926&amp;"_"&amp;COUNTIF($F$9:F926,F926))</f>
        <v/>
      </c>
      <c r="B926" s="135" t="str">
        <f>IF(STUDATA!B1536="","",STUDATA!B1536)</f>
        <v/>
      </c>
      <c r="C926" s="136" t="str">
        <f>IF(STUDATA!E1536="","",STUDATA!E1536)</f>
        <v/>
      </c>
      <c r="D926" s="136" t="str">
        <f>IF(STUDATA!F1536="","",STUDATA!F1536)</f>
        <v/>
      </c>
      <c r="E926" s="136" t="str">
        <f>IF(STUDATA!G1536="","",STUDATA!G1536)</f>
        <v/>
      </c>
      <c r="F926" s="136" t="str">
        <f>IF(STUDATA!C1536="","",STUDATA!C1536)</f>
        <v/>
      </c>
      <c r="G926" s="137"/>
      <c r="H926" s="137"/>
      <c r="I926" s="137"/>
      <c r="J926" s="137"/>
      <c r="K926" s="137"/>
      <c r="L926" s="137"/>
      <c r="M926" s="137"/>
      <c r="N926" s="137"/>
      <c r="O926" s="137"/>
      <c r="P926" s="137"/>
      <c r="Q926" s="137"/>
      <c r="R926" s="137"/>
      <c r="S926" s="137"/>
      <c r="T926" s="61"/>
      <c r="U926" s="62"/>
      <c r="V926" s="63"/>
      <c r="W926" s="63"/>
      <c r="X926" s="63"/>
      <c r="Y926" s="63"/>
      <c r="Z926" s="63"/>
      <c r="AA926" s="63"/>
      <c r="AB926" s="63"/>
      <c r="AC926" s="63"/>
      <c r="AD926" s="137"/>
      <c r="AE926" s="137"/>
      <c r="AF926" s="137"/>
      <c r="AG926" s="137"/>
      <c r="AH926" s="137"/>
      <c r="AI926" s="168"/>
      <c r="AJ926" s="175"/>
      <c r="AK926" s="175"/>
      <c r="AL926" s="175"/>
      <c r="AM926" s="175"/>
      <c r="AN926" s="175"/>
      <c r="AO926" s="175"/>
      <c r="AP926" s="175"/>
    </row>
    <row r="927" spans="1:42" ht="15">
      <c r="A927" s="11" t="str">
        <f>IF(F927="","",F927&amp;"_"&amp;COUNTIF($F$9:F927,F927))</f>
        <v/>
      </c>
      <c r="B927" s="135" t="str">
        <f>IF(STUDATA!B1537="","",STUDATA!B1537)</f>
        <v/>
      </c>
      <c r="C927" s="136" t="str">
        <f>IF(STUDATA!E1537="","",STUDATA!E1537)</f>
        <v/>
      </c>
      <c r="D927" s="136" t="str">
        <f>IF(STUDATA!F1537="","",STUDATA!F1537)</f>
        <v/>
      </c>
      <c r="E927" s="136" t="str">
        <f>IF(STUDATA!G1537="","",STUDATA!G1537)</f>
        <v/>
      </c>
      <c r="F927" s="136" t="str">
        <f>IF(STUDATA!C1537="","",STUDATA!C1537)</f>
        <v/>
      </c>
      <c r="G927" s="137"/>
      <c r="H927" s="137"/>
      <c r="I927" s="137"/>
      <c r="J927" s="137"/>
      <c r="K927" s="137"/>
      <c r="L927" s="137"/>
      <c r="M927" s="137"/>
      <c r="N927" s="137"/>
      <c r="O927" s="137"/>
      <c r="P927" s="137"/>
      <c r="Q927" s="137"/>
      <c r="R927" s="137"/>
      <c r="S927" s="137"/>
      <c r="T927" s="61"/>
      <c r="U927" s="62"/>
      <c r="V927" s="63"/>
      <c r="W927" s="63"/>
      <c r="X927" s="63"/>
      <c r="Y927" s="63"/>
      <c r="Z927" s="63"/>
      <c r="AA927" s="63"/>
      <c r="AB927" s="63"/>
      <c r="AC927" s="63"/>
      <c r="AD927" s="137"/>
      <c r="AE927" s="137"/>
      <c r="AF927" s="137"/>
      <c r="AG927" s="137"/>
      <c r="AH927" s="137"/>
      <c r="AI927" s="168"/>
      <c r="AJ927" s="175"/>
      <c r="AK927" s="63"/>
      <c r="AL927" s="175"/>
      <c r="AM927" s="175"/>
      <c r="AN927" s="175"/>
      <c r="AO927" s="175"/>
      <c r="AP927" s="175"/>
    </row>
    <row r="928" spans="1:42" ht="15">
      <c r="A928" s="11" t="str">
        <f>IF(F928="","",F928&amp;"_"&amp;COUNTIF($F$9:F928,F928))</f>
        <v/>
      </c>
      <c r="B928" s="135" t="str">
        <f>IF(STUDATA!B1538="","",STUDATA!B1538)</f>
        <v/>
      </c>
      <c r="C928" s="136" t="str">
        <f>IF(STUDATA!E1538="","",STUDATA!E1538)</f>
        <v/>
      </c>
      <c r="D928" s="136" t="str">
        <f>IF(STUDATA!F1538="","",STUDATA!F1538)</f>
        <v/>
      </c>
      <c r="E928" s="136" t="str">
        <f>IF(STUDATA!G1538="","",STUDATA!G1538)</f>
        <v/>
      </c>
      <c r="F928" s="136" t="str">
        <f>IF(STUDATA!C1538="","",STUDATA!C1538)</f>
        <v/>
      </c>
      <c r="G928" s="137"/>
      <c r="H928" s="137"/>
      <c r="I928" s="137"/>
      <c r="J928" s="137"/>
      <c r="K928" s="137"/>
      <c r="L928" s="137"/>
      <c r="M928" s="137"/>
      <c r="N928" s="137"/>
      <c r="O928" s="137"/>
      <c r="P928" s="137"/>
      <c r="Q928" s="137"/>
      <c r="R928" s="137"/>
      <c r="S928" s="137"/>
      <c r="T928" s="61"/>
      <c r="U928" s="62"/>
      <c r="V928" s="63"/>
      <c r="W928" s="63"/>
      <c r="X928" s="63"/>
      <c r="Y928" s="63"/>
      <c r="Z928" s="63"/>
      <c r="AA928" s="63"/>
      <c r="AB928" s="63"/>
      <c r="AC928" s="63"/>
      <c r="AD928" s="137"/>
      <c r="AE928" s="137"/>
      <c r="AF928" s="137"/>
      <c r="AG928" s="137"/>
      <c r="AH928" s="137"/>
      <c r="AI928" s="168"/>
      <c r="AJ928" s="175"/>
      <c r="AK928" s="63"/>
      <c r="AL928" s="175"/>
      <c r="AM928" s="175"/>
      <c r="AN928" s="175"/>
      <c r="AO928" s="175"/>
      <c r="AP928" s="175"/>
    </row>
    <row r="929" spans="1:42" ht="15">
      <c r="A929" s="11" t="str">
        <f>IF(F929="","",F929&amp;"_"&amp;COUNTIF($F$9:F929,F929))</f>
        <v/>
      </c>
      <c r="B929" s="135" t="str">
        <f>IF(STUDATA!B1539="","",STUDATA!B1539)</f>
        <v/>
      </c>
      <c r="C929" s="136" t="str">
        <f>IF(STUDATA!E1539="","",STUDATA!E1539)</f>
        <v/>
      </c>
      <c r="D929" s="136" t="str">
        <f>IF(STUDATA!F1539="","",STUDATA!F1539)</f>
        <v/>
      </c>
      <c r="E929" s="136" t="str">
        <f>IF(STUDATA!G1539="","",STUDATA!G1539)</f>
        <v/>
      </c>
      <c r="F929" s="136" t="str">
        <f>IF(STUDATA!C1539="","",STUDATA!C1539)</f>
        <v/>
      </c>
      <c r="G929" s="137"/>
      <c r="H929" s="137"/>
      <c r="I929" s="137"/>
      <c r="J929" s="137"/>
      <c r="K929" s="137"/>
      <c r="L929" s="137"/>
      <c r="M929" s="137"/>
      <c r="N929" s="137"/>
      <c r="O929" s="137"/>
      <c r="P929" s="137"/>
      <c r="Q929" s="137"/>
      <c r="R929" s="137"/>
      <c r="S929" s="137"/>
      <c r="T929" s="61"/>
      <c r="U929" s="62"/>
      <c r="V929" s="63"/>
      <c r="W929" s="63"/>
      <c r="X929" s="63"/>
      <c r="Y929" s="63"/>
      <c r="Z929" s="63"/>
      <c r="AA929" s="63"/>
      <c r="AB929" s="63"/>
      <c r="AC929" s="63"/>
      <c r="AD929" s="137"/>
      <c r="AE929" s="137"/>
      <c r="AF929" s="137"/>
      <c r="AG929" s="137"/>
      <c r="AH929" s="137"/>
      <c r="AI929" s="168"/>
      <c r="AJ929" s="175"/>
      <c r="AK929" s="63"/>
      <c r="AL929" s="175"/>
      <c r="AM929" s="175"/>
      <c r="AN929" s="175"/>
      <c r="AO929" s="175"/>
      <c r="AP929" s="175"/>
    </row>
    <row r="930" spans="1:42" ht="15">
      <c r="A930" s="11" t="str">
        <f>IF(F930="","",F930&amp;"_"&amp;COUNTIF($F$9:F930,F930))</f>
        <v/>
      </c>
      <c r="B930" s="135" t="str">
        <f>IF(STUDATA!B1540="","",STUDATA!B1540)</f>
        <v/>
      </c>
      <c r="C930" s="136" t="str">
        <f>IF(STUDATA!E1540="","",STUDATA!E1540)</f>
        <v/>
      </c>
      <c r="D930" s="136" t="str">
        <f>IF(STUDATA!F1540="","",STUDATA!F1540)</f>
        <v/>
      </c>
      <c r="E930" s="136" t="str">
        <f>IF(STUDATA!G1540="","",STUDATA!G1540)</f>
        <v/>
      </c>
      <c r="F930" s="136" t="str">
        <f>IF(STUDATA!C1540="","",STUDATA!C1540)</f>
        <v/>
      </c>
      <c r="G930" s="137"/>
      <c r="H930" s="137"/>
      <c r="I930" s="137"/>
      <c r="J930" s="137"/>
      <c r="K930" s="137"/>
      <c r="L930" s="137"/>
      <c r="M930" s="137"/>
      <c r="N930" s="137"/>
      <c r="O930" s="137"/>
      <c r="P930" s="137"/>
      <c r="Q930" s="137"/>
      <c r="R930" s="137"/>
      <c r="S930" s="137"/>
      <c r="T930" s="61"/>
      <c r="U930" s="62"/>
      <c r="V930" s="63"/>
      <c r="W930" s="63"/>
      <c r="X930" s="63"/>
      <c r="Y930" s="63"/>
      <c r="Z930" s="63"/>
      <c r="AA930" s="63"/>
      <c r="AB930" s="63"/>
      <c r="AC930" s="63"/>
      <c r="AD930" s="137"/>
      <c r="AE930" s="137"/>
      <c r="AF930" s="137"/>
      <c r="AG930" s="137"/>
      <c r="AH930" s="137"/>
      <c r="AI930" s="168"/>
      <c r="AJ930" s="175"/>
      <c r="AK930" s="63"/>
      <c r="AL930" s="175"/>
      <c r="AM930" s="175"/>
      <c r="AN930" s="175"/>
      <c r="AO930" s="175"/>
      <c r="AP930" s="175"/>
    </row>
    <row r="931" spans="1:42" ht="15">
      <c r="A931" s="11" t="str">
        <f>IF(F931="","",F931&amp;"_"&amp;COUNTIF($F$9:F931,F931))</f>
        <v/>
      </c>
      <c r="B931" s="135" t="str">
        <f>IF(STUDATA!B1541="","",STUDATA!B1541)</f>
        <v/>
      </c>
      <c r="C931" s="136" t="str">
        <f>IF(STUDATA!E1541="","",STUDATA!E1541)</f>
        <v/>
      </c>
      <c r="D931" s="136" t="str">
        <f>IF(STUDATA!F1541="","",STUDATA!F1541)</f>
        <v/>
      </c>
      <c r="E931" s="136" t="str">
        <f>IF(STUDATA!G1541="","",STUDATA!G1541)</f>
        <v/>
      </c>
      <c r="F931" s="136" t="str">
        <f>IF(STUDATA!C1541="","",STUDATA!C1541)</f>
        <v/>
      </c>
      <c r="G931" s="137"/>
      <c r="H931" s="137"/>
      <c r="I931" s="137"/>
      <c r="J931" s="137"/>
      <c r="K931" s="137"/>
      <c r="L931" s="137"/>
      <c r="M931" s="137"/>
      <c r="N931" s="137"/>
      <c r="O931" s="137"/>
      <c r="P931" s="137"/>
      <c r="Q931" s="137"/>
      <c r="R931" s="137"/>
      <c r="S931" s="137"/>
      <c r="T931" s="61"/>
      <c r="U931" s="62"/>
      <c r="V931" s="63"/>
      <c r="W931" s="63"/>
      <c r="X931" s="63"/>
      <c r="Y931" s="63"/>
      <c r="Z931" s="63"/>
      <c r="AA931" s="63"/>
      <c r="AB931" s="63"/>
      <c r="AC931" s="63"/>
      <c r="AD931" s="137"/>
      <c r="AE931" s="137"/>
      <c r="AF931" s="137"/>
      <c r="AG931" s="137"/>
      <c r="AH931" s="137"/>
      <c r="AI931" s="168"/>
      <c r="AJ931" s="175"/>
      <c r="AK931" s="63"/>
      <c r="AL931" s="175"/>
      <c r="AM931" s="175"/>
      <c r="AN931" s="175"/>
      <c r="AO931" s="175"/>
      <c r="AP931" s="175"/>
    </row>
    <row r="932" spans="1:42" ht="15">
      <c r="A932" s="11" t="str">
        <f>IF(F932="","",F932&amp;"_"&amp;COUNTIF($F$9:F932,F932))</f>
        <v/>
      </c>
      <c r="B932" s="135" t="str">
        <f>IF(STUDATA!B1542="","",STUDATA!B1542)</f>
        <v/>
      </c>
      <c r="C932" s="136" t="str">
        <f>IF(STUDATA!E1542="","",STUDATA!E1542)</f>
        <v/>
      </c>
      <c r="D932" s="136" t="str">
        <f>IF(STUDATA!F1542="","",STUDATA!F1542)</f>
        <v/>
      </c>
      <c r="E932" s="136" t="str">
        <f>IF(STUDATA!G1542="","",STUDATA!G1542)</f>
        <v/>
      </c>
      <c r="F932" s="136" t="str">
        <f>IF(STUDATA!C1542="","",STUDATA!C1542)</f>
        <v/>
      </c>
      <c r="G932" s="137"/>
      <c r="H932" s="137"/>
      <c r="I932" s="137"/>
      <c r="J932" s="137"/>
      <c r="K932" s="137"/>
      <c r="L932" s="137"/>
      <c r="M932" s="137"/>
      <c r="N932" s="137"/>
      <c r="O932" s="137"/>
      <c r="P932" s="137"/>
      <c r="Q932" s="137"/>
      <c r="R932" s="137"/>
      <c r="S932" s="137"/>
      <c r="T932" s="61"/>
      <c r="U932" s="62"/>
      <c r="V932" s="63"/>
      <c r="W932" s="63"/>
      <c r="X932" s="63"/>
      <c r="Y932" s="63"/>
      <c r="Z932" s="63"/>
      <c r="AA932" s="63"/>
      <c r="AB932" s="63"/>
      <c r="AC932" s="63"/>
      <c r="AD932" s="137"/>
      <c r="AE932" s="137"/>
      <c r="AF932" s="137"/>
      <c r="AG932" s="137"/>
      <c r="AH932" s="137"/>
      <c r="AI932" s="168"/>
      <c r="AJ932" s="175"/>
      <c r="AK932" s="63"/>
      <c r="AL932" s="175"/>
      <c r="AM932" s="175"/>
      <c r="AN932" s="175"/>
      <c r="AO932" s="175"/>
      <c r="AP932" s="175"/>
    </row>
    <row r="933" spans="1:42" ht="15">
      <c r="A933" s="11" t="str">
        <f>IF(F933="","",F933&amp;"_"&amp;COUNTIF($F$9:F933,F933))</f>
        <v/>
      </c>
      <c r="B933" s="135" t="str">
        <f>IF(STUDATA!B1543="","",STUDATA!B1543)</f>
        <v/>
      </c>
      <c r="C933" s="136" t="str">
        <f>IF(STUDATA!E1543="","",STUDATA!E1543)</f>
        <v/>
      </c>
      <c r="D933" s="136" t="str">
        <f>IF(STUDATA!F1543="","",STUDATA!F1543)</f>
        <v/>
      </c>
      <c r="E933" s="136" t="str">
        <f>IF(STUDATA!G1543="","",STUDATA!G1543)</f>
        <v/>
      </c>
      <c r="F933" s="136" t="str">
        <f>IF(STUDATA!C1543="","",STUDATA!C1543)</f>
        <v/>
      </c>
      <c r="G933" s="137"/>
      <c r="H933" s="137"/>
      <c r="I933" s="137"/>
      <c r="J933" s="137"/>
      <c r="K933" s="137"/>
      <c r="L933" s="137"/>
      <c r="M933" s="137"/>
      <c r="N933" s="137"/>
      <c r="O933" s="137"/>
      <c r="P933" s="137"/>
      <c r="Q933" s="137"/>
      <c r="R933" s="137"/>
      <c r="S933" s="137"/>
      <c r="T933" s="61"/>
      <c r="U933" s="62"/>
      <c r="V933" s="63"/>
      <c r="W933" s="63"/>
      <c r="X933" s="63"/>
      <c r="Y933" s="63"/>
      <c r="Z933" s="63"/>
      <c r="AA933" s="63"/>
      <c r="AB933" s="63"/>
      <c r="AC933" s="63"/>
      <c r="AD933" s="137"/>
      <c r="AE933" s="137"/>
      <c r="AF933" s="137"/>
      <c r="AG933" s="137"/>
      <c r="AH933" s="137"/>
      <c r="AI933" s="168"/>
      <c r="AJ933" s="175"/>
      <c r="AK933" s="63"/>
      <c r="AL933" s="175"/>
      <c r="AM933" s="175"/>
      <c r="AN933" s="175"/>
      <c r="AO933" s="175"/>
      <c r="AP933" s="175"/>
    </row>
    <row r="934" spans="1:42" ht="15">
      <c r="A934" s="11" t="str">
        <f>IF(F934="","",F934&amp;"_"&amp;COUNTIF($F$9:F934,F934))</f>
        <v/>
      </c>
      <c r="B934" s="135" t="str">
        <f>IF(STUDATA!B1544="","",STUDATA!B1544)</f>
        <v/>
      </c>
      <c r="C934" s="136" t="str">
        <f>IF(STUDATA!E1544="","",STUDATA!E1544)</f>
        <v/>
      </c>
      <c r="D934" s="136" t="str">
        <f>IF(STUDATA!F1544="","",STUDATA!F1544)</f>
        <v/>
      </c>
      <c r="E934" s="136" t="str">
        <f>IF(STUDATA!G1544="","",STUDATA!G1544)</f>
        <v/>
      </c>
      <c r="F934" s="136" t="str">
        <f>IF(STUDATA!C1544="","",STUDATA!C1544)</f>
        <v/>
      </c>
      <c r="G934" s="137"/>
      <c r="H934" s="137"/>
      <c r="I934" s="137"/>
      <c r="J934" s="137"/>
      <c r="K934" s="137"/>
      <c r="L934" s="137"/>
      <c r="M934" s="137"/>
      <c r="N934" s="137"/>
      <c r="O934" s="137"/>
      <c r="P934" s="137"/>
      <c r="Q934" s="137"/>
      <c r="R934" s="137"/>
      <c r="S934" s="137"/>
      <c r="T934" s="61"/>
      <c r="U934" s="62"/>
      <c r="V934" s="63"/>
      <c r="W934" s="63"/>
      <c r="X934" s="63"/>
      <c r="Y934" s="63"/>
      <c r="Z934" s="63"/>
      <c r="AA934" s="63"/>
      <c r="AB934" s="63"/>
      <c r="AC934" s="63"/>
      <c r="AD934" s="137"/>
      <c r="AE934" s="137"/>
      <c r="AF934" s="137"/>
      <c r="AG934" s="137"/>
      <c r="AH934" s="137"/>
      <c r="AI934" s="168"/>
      <c r="AJ934" s="175"/>
      <c r="AK934" s="63"/>
      <c r="AL934" s="175"/>
      <c r="AM934" s="175"/>
      <c r="AN934" s="175"/>
      <c r="AO934" s="175"/>
      <c r="AP934" s="175"/>
    </row>
    <row r="935" spans="1:42" ht="15">
      <c r="A935" s="11" t="str">
        <f>IF(F935="","",F935&amp;"_"&amp;COUNTIF($F$9:F935,F935))</f>
        <v/>
      </c>
      <c r="B935" s="135" t="str">
        <f>IF(STUDATA!B1545="","",STUDATA!B1545)</f>
        <v/>
      </c>
      <c r="C935" s="136" t="str">
        <f>IF(STUDATA!E1545="","",STUDATA!E1545)</f>
        <v/>
      </c>
      <c r="D935" s="136" t="str">
        <f>IF(STUDATA!F1545="","",STUDATA!F1545)</f>
        <v/>
      </c>
      <c r="E935" s="136" t="str">
        <f>IF(STUDATA!G1545="","",STUDATA!G1545)</f>
        <v/>
      </c>
      <c r="F935" s="136" t="str">
        <f>IF(STUDATA!C1545="","",STUDATA!C1545)</f>
        <v/>
      </c>
      <c r="G935" s="137"/>
      <c r="H935" s="137"/>
      <c r="I935" s="137"/>
      <c r="J935" s="137"/>
      <c r="K935" s="137"/>
      <c r="L935" s="137"/>
      <c r="M935" s="137"/>
      <c r="N935" s="137"/>
      <c r="O935" s="137"/>
      <c r="P935" s="137"/>
      <c r="Q935" s="137"/>
      <c r="R935" s="137"/>
      <c r="S935" s="137"/>
      <c r="T935" s="61"/>
      <c r="U935" s="62"/>
      <c r="V935" s="63"/>
      <c r="W935" s="63"/>
      <c r="X935" s="63"/>
      <c r="Y935" s="63"/>
      <c r="Z935" s="63"/>
      <c r="AA935" s="63"/>
      <c r="AB935" s="63"/>
      <c r="AC935" s="63"/>
      <c r="AD935" s="137"/>
      <c r="AE935" s="137"/>
      <c r="AF935" s="137"/>
      <c r="AG935" s="137"/>
      <c r="AH935" s="137"/>
      <c r="AI935" s="168"/>
      <c r="AJ935" s="175"/>
      <c r="AK935" s="63"/>
      <c r="AL935" s="175"/>
      <c r="AM935" s="175"/>
      <c r="AN935" s="175"/>
      <c r="AO935" s="175"/>
      <c r="AP935" s="175"/>
    </row>
    <row r="936" spans="1:42" ht="15">
      <c r="A936" s="11" t="str">
        <f>IF(F936="","",F936&amp;"_"&amp;COUNTIF($F$9:F936,F936))</f>
        <v/>
      </c>
      <c r="B936" s="135" t="str">
        <f>IF(STUDATA!B1546="","",STUDATA!B1546)</f>
        <v/>
      </c>
      <c r="C936" s="136" t="str">
        <f>IF(STUDATA!E1546="","",STUDATA!E1546)</f>
        <v/>
      </c>
      <c r="D936" s="136" t="str">
        <f>IF(STUDATA!F1546="","",STUDATA!F1546)</f>
        <v/>
      </c>
      <c r="E936" s="136" t="str">
        <f>IF(STUDATA!G1546="","",STUDATA!G1546)</f>
        <v/>
      </c>
      <c r="F936" s="136" t="str">
        <f>IF(STUDATA!C1546="","",STUDATA!C1546)</f>
        <v/>
      </c>
      <c r="G936" s="137"/>
      <c r="H936" s="137"/>
      <c r="I936" s="137"/>
      <c r="J936" s="137"/>
      <c r="K936" s="137"/>
      <c r="L936" s="137"/>
      <c r="M936" s="137"/>
      <c r="N936" s="137"/>
      <c r="O936" s="137"/>
      <c r="P936" s="137"/>
      <c r="Q936" s="137"/>
      <c r="R936" s="137"/>
      <c r="S936" s="137"/>
      <c r="T936" s="61"/>
      <c r="U936" s="62"/>
      <c r="V936" s="63"/>
      <c r="W936" s="63"/>
      <c r="X936" s="63"/>
      <c r="Y936" s="63"/>
      <c r="Z936" s="63"/>
      <c r="AA936" s="63"/>
      <c r="AB936" s="63"/>
      <c r="AC936" s="63"/>
      <c r="AD936" s="137"/>
      <c r="AE936" s="137"/>
      <c r="AF936" s="137"/>
      <c r="AG936" s="137"/>
      <c r="AH936" s="137"/>
      <c r="AI936" s="168"/>
      <c r="AJ936" s="175"/>
      <c r="AK936" s="63"/>
      <c r="AL936" s="175"/>
      <c r="AM936" s="175"/>
      <c r="AN936" s="175"/>
      <c r="AO936" s="175"/>
      <c r="AP936" s="175"/>
    </row>
    <row r="937" spans="1:42" ht="15">
      <c r="A937" s="11" t="str">
        <f>IF(F937="","",F937&amp;"_"&amp;COUNTIF($F$9:F937,F937))</f>
        <v/>
      </c>
      <c r="B937" s="135" t="str">
        <f>IF(STUDATA!B1547="","",STUDATA!B1547)</f>
        <v/>
      </c>
      <c r="C937" s="136" t="str">
        <f>IF(STUDATA!E1547="","",STUDATA!E1547)</f>
        <v/>
      </c>
      <c r="D937" s="136" t="str">
        <f>IF(STUDATA!F1547="","",STUDATA!F1547)</f>
        <v/>
      </c>
      <c r="E937" s="136" t="str">
        <f>IF(STUDATA!G1547="","",STUDATA!G1547)</f>
        <v/>
      </c>
      <c r="F937" s="136" t="str">
        <f>IF(STUDATA!C1547="","",STUDATA!C1547)</f>
        <v/>
      </c>
      <c r="G937" s="137"/>
      <c r="H937" s="137"/>
      <c r="I937" s="137"/>
      <c r="J937" s="137"/>
      <c r="K937" s="137"/>
      <c r="L937" s="137"/>
      <c r="M937" s="137"/>
      <c r="N937" s="137"/>
      <c r="O937" s="137"/>
      <c r="P937" s="137"/>
      <c r="Q937" s="137"/>
      <c r="R937" s="137"/>
      <c r="S937" s="137"/>
      <c r="T937" s="61"/>
      <c r="U937" s="62"/>
      <c r="V937" s="63"/>
      <c r="W937" s="63"/>
      <c r="X937" s="63"/>
      <c r="Y937" s="63"/>
      <c r="Z937" s="63"/>
      <c r="AA937" s="63"/>
      <c r="AB937" s="63"/>
      <c r="AC937" s="63"/>
      <c r="AD937" s="137"/>
      <c r="AE937" s="137"/>
      <c r="AF937" s="137"/>
      <c r="AG937" s="137"/>
      <c r="AH937" s="137"/>
      <c r="AI937" s="168"/>
      <c r="AJ937" s="175"/>
      <c r="AK937" s="63"/>
      <c r="AL937" s="175"/>
      <c r="AM937" s="175"/>
      <c r="AN937" s="175"/>
      <c r="AO937" s="175"/>
      <c r="AP937" s="175"/>
    </row>
    <row r="938" spans="1:42" ht="15">
      <c r="A938" s="11" t="str">
        <f>IF(F938="","",F938&amp;"_"&amp;COUNTIF($F$9:F938,F938))</f>
        <v/>
      </c>
      <c r="B938" s="135" t="str">
        <f>IF(STUDATA!B1548="","",STUDATA!B1548)</f>
        <v/>
      </c>
      <c r="C938" s="136" t="str">
        <f>IF(STUDATA!E1548="","",STUDATA!E1548)</f>
        <v/>
      </c>
      <c r="D938" s="136" t="str">
        <f>IF(STUDATA!F1548="","",STUDATA!F1548)</f>
        <v/>
      </c>
      <c r="E938" s="136" t="str">
        <f>IF(STUDATA!G1548="","",STUDATA!G1548)</f>
        <v/>
      </c>
      <c r="F938" s="136" t="str">
        <f>IF(STUDATA!C1548="","",STUDATA!C1548)</f>
        <v/>
      </c>
      <c r="G938" s="137"/>
      <c r="H938" s="137"/>
      <c r="I938" s="137"/>
      <c r="J938" s="137"/>
      <c r="K938" s="137"/>
      <c r="L938" s="137"/>
      <c r="M938" s="137"/>
      <c r="N938" s="137"/>
      <c r="O938" s="137"/>
      <c r="P938" s="137"/>
      <c r="Q938" s="137"/>
      <c r="R938" s="137"/>
      <c r="S938" s="137"/>
      <c r="T938" s="61"/>
      <c r="U938" s="62"/>
      <c r="V938" s="63"/>
      <c r="W938" s="63"/>
      <c r="X938" s="63"/>
      <c r="Y938" s="63"/>
      <c r="Z938" s="63"/>
      <c r="AA938" s="63"/>
      <c r="AB938" s="63"/>
      <c r="AC938" s="63"/>
      <c r="AD938" s="137"/>
      <c r="AE938" s="137"/>
      <c r="AF938" s="137"/>
      <c r="AG938" s="137"/>
      <c r="AH938" s="137"/>
      <c r="AI938" s="168"/>
      <c r="AJ938" s="175"/>
      <c r="AK938" s="63"/>
      <c r="AL938" s="175"/>
      <c r="AM938" s="175"/>
      <c r="AN938" s="175"/>
      <c r="AO938" s="175"/>
      <c r="AP938" s="175"/>
    </row>
    <row r="939" spans="1:42" ht="15">
      <c r="A939" s="11" t="str">
        <f>IF(F939="","",F939&amp;"_"&amp;COUNTIF($F$9:F939,F939))</f>
        <v/>
      </c>
      <c r="B939" s="135" t="str">
        <f>IF(STUDATA!B1549="","",STUDATA!B1549)</f>
        <v/>
      </c>
      <c r="C939" s="136" t="str">
        <f>IF(STUDATA!E1549="","",STUDATA!E1549)</f>
        <v/>
      </c>
      <c r="D939" s="136" t="str">
        <f>IF(STUDATA!F1549="","",STUDATA!F1549)</f>
        <v/>
      </c>
      <c r="E939" s="136" t="str">
        <f>IF(STUDATA!G1549="","",STUDATA!G1549)</f>
        <v/>
      </c>
      <c r="F939" s="136" t="str">
        <f>IF(STUDATA!C1549="","",STUDATA!C1549)</f>
        <v/>
      </c>
      <c r="G939" s="137"/>
      <c r="H939" s="137"/>
      <c r="I939" s="137"/>
      <c r="J939" s="137"/>
      <c r="K939" s="137"/>
      <c r="L939" s="137"/>
      <c r="M939" s="137"/>
      <c r="N939" s="137"/>
      <c r="O939" s="137"/>
      <c r="P939" s="137"/>
      <c r="Q939" s="137"/>
      <c r="R939" s="137"/>
      <c r="S939" s="137"/>
      <c r="T939" s="61"/>
      <c r="U939" s="62"/>
      <c r="V939" s="63"/>
      <c r="W939" s="63"/>
      <c r="X939" s="63"/>
      <c r="Y939" s="63"/>
      <c r="Z939" s="63"/>
      <c r="AA939" s="63"/>
      <c r="AB939" s="63"/>
      <c r="AC939" s="63"/>
      <c r="AD939" s="137"/>
      <c r="AE939" s="137"/>
      <c r="AF939" s="137"/>
      <c r="AG939" s="137"/>
      <c r="AH939" s="137"/>
      <c r="AI939" s="168"/>
      <c r="AJ939" s="175"/>
      <c r="AK939" s="63"/>
      <c r="AL939" s="175"/>
      <c r="AM939" s="175"/>
      <c r="AN939" s="175"/>
      <c r="AO939" s="175"/>
      <c r="AP939" s="175"/>
    </row>
    <row r="940" spans="1:42" ht="15">
      <c r="A940" s="11" t="str">
        <f>IF(F940="","",F940&amp;"_"&amp;COUNTIF($F$9:F940,F940))</f>
        <v/>
      </c>
      <c r="B940" s="135" t="str">
        <f>IF(STUDATA!B1550="","",STUDATA!B1550)</f>
        <v/>
      </c>
      <c r="C940" s="136" t="str">
        <f>IF(STUDATA!E1550="","",STUDATA!E1550)</f>
        <v/>
      </c>
      <c r="D940" s="136" t="str">
        <f>IF(STUDATA!F1550="","",STUDATA!F1550)</f>
        <v/>
      </c>
      <c r="E940" s="136" t="str">
        <f>IF(STUDATA!G1550="","",STUDATA!G1550)</f>
        <v/>
      </c>
      <c r="F940" s="136" t="str">
        <f>IF(STUDATA!C1550="","",STUDATA!C1550)</f>
        <v/>
      </c>
      <c r="G940" s="137"/>
      <c r="H940" s="137"/>
      <c r="I940" s="137"/>
      <c r="J940" s="137"/>
      <c r="K940" s="137"/>
      <c r="L940" s="137"/>
      <c r="M940" s="137"/>
      <c r="N940" s="137"/>
      <c r="O940" s="137"/>
      <c r="P940" s="137"/>
      <c r="Q940" s="137"/>
      <c r="R940" s="137"/>
      <c r="S940" s="137"/>
      <c r="T940" s="61"/>
      <c r="U940" s="62"/>
      <c r="V940" s="63"/>
      <c r="W940" s="63"/>
      <c r="X940" s="63"/>
      <c r="Y940" s="63"/>
      <c r="Z940" s="63"/>
      <c r="AA940" s="63"/>
      <c r="AB940" s="63"/>
      <c r="AC940" s="63"/>
      <c r="AD940" s="137"/>
      <c r="AE940" s="137"/>
      <c r="AF940" s="137"/>
      <c r="AG940" s="137"/>
      <c r="AH940" s="137"/>
      <c r="AI940" s="168"/>
      <c r="AJ940" s="175"/>
      <c r="AK940" s="63"/>
      <c r="AL940" s="175"/>
      <c r="AM940" s="175"/>
      <c r="AN940" s="175"/>
      <c r="AO940" s="175"/>
      <c r="AP940" s="175"/>
    </row>
    <row r="941" spans="1:42" ht="15">
      <c r="A941" s="11" t="str">
        <f>IF(F941="","",F941&amp;"_"&amp;COUNTIF($F$9:F941,F941))</f>
        <v/>
      </c>
      <c r="B941" s="135" t="str">
        <f>IF(STUDATA!B1551="","",STUDATA!B1551)</f>
        <v/>
      </c>
      <c r="C941" s="136" t="str">
        <f>IF(STUDATA!E1551="","",STUDATA!E1551)</f>
        <v/>
      </c>
      <c r="D941" s="136" t="str">
        <f>IF(STUDATA!F1551="","",STUDATA!F1551)</f>
        <v/>
      </c>
      <c r="E941" s="136" t="str">
        <f>IF(STUDATA!G1551="","",STUDATA!G1551)</f>
        <v/>
      </c>
      <c r="F941" s="136" t="str">
        <f>IF(STUDATA!C1551="","",STUDATA!C1551)</f>
        <v/>
      </c>
      <c r="G941" s="137"/>
      <c r="H941" s="137"/>
      <c r="I941" s="137"/>
      <c r="J941" s="137"/>
      <c r="K941" s="137"/>
      <c r="L941" s="137"/>
      <c r="M941" s="137"/>
      <c r="N941" s="137"/>
      <c r="O941" s="137"/>
      <c r="P941" s="137"/>
      <c r="Q941" s="137"/>
      <c r="R941" s="137"/>
      <c r="S941" s="137"/>
      <c r="T941" s="61"/>
      <c r="U941" s="62"/>
      <c r="V941" s="63"/>
      <c r="W941" s="63"/>
      <c r="X941" s="63"/>
      <c r="Y941" s="63"/>
      <c r="Z941" s="63"/>
      <c r="AA941" s="63"/>
      <c r="AB941" s="63"/>
      <c r="AC941" s="63"/>
      <c r="AD941" s="137"/>
      <c r="AE941" s="137"/>
      <c r="AF941" s="137"/>
      <c r="AG941" s="137"/>
      <c r="AH941" s="137"/>
      <c r="AI941" s="168"/>
      <c r="AJ941" s="175"/>
      <c r="AK941" s="63"/>
      <c r="AL941" s="175"/>
      <c r="AM941" s="175"/>
      <c r="AN941" s="175"/>
      <c r="AO941" s="175"/>
      <c r="AP941" s="175"/>
    </row>
    <row r="942" spans="1:42" ht="15">
      <c r="A942" s="11" t="str">
        <f>IF(F942="","",F942&amp;"_"&amp;COUNTIF($F$9:F942,F942))</f>
        <v/>
      </c>
      <c r="B942" s="135" t="str">
        <f>IF(STUDATA!B1552="","",STUDATA!B1552)</f>
        <v/>
      </c>
      <c r="C942" s="136" t="str">
        <f>IF(STUDATA!E1552="","",STUDATA!E1552)</f>
        <v/>
      </c>
      <c r="D942" s="136" t="str">
        <f>IF(STUDATA!F1552="","",STUDATA!F1552)</f>
        <v/>
      </c>
      <c r="E942" s="136" t="str">
        <f>IF(STUDATA!G1552="","",STUDATA!G1552)</f>
        <v/>
      </c>
      <c r="F942" s="136" t="str">
        <f>IF(STUDATA!C1552="","",STUDATA!C1552)</f>
        <v/>
      </c>
      <c r="G942" s="137"/>
      <c r="H942" s="137"/>
      <c r="I942" s="137"/>
      <c r="J942" s="137"/>
      <c r="K942" s="137"/>
      <c r="L942" s="137"/>
      <c r="M942" s="137"/>
      <c r="N942" s="137"/>
      <c r="O942" s="137"/>
      <c r="P942" s="137"/>
      <c r="Q942" s="137"/>
      <c r="R942" s="137"/>
      <c r="S942" s="137"/>
      <c r="T942" s="61"/>
      <c r="U942" s="62"/>
      <c r="V942" s="63"/>
      <c r="W942" s="63"/>
      <c r="X942" s="63"/>
      <c r="Y942" s="63"/>
      <c r="Z942" s="63"/>
      <c r="AA942" s="63"/>
      <c r="AB942" s="63"/>
      <c r="AC942" s="63"/>
      <c r="AD942" s="137"/>
      <c r="AE942" s="137"/>
      <c r="AF942" s="137"/>
      <c r="AG942" s="137"/>
      <c r="AH942" s="137"/>
      <c r="AI942" s="168"/>
      <c r="AJ942" s="175"/>
      <c r="AK942" s="63"/>
      <c r="AL942" s="175"/>
      <c r="AM942" s="175"/>
      <c r="AN942" s="175"/>
      <c r="AO942" s="175"/>
      <c r="AP942" s="175"/>
    </row>
    <row r="943" spans="1:42" ht="15">
      <c r="A943" s="11" t="str">
        <f>IF(F943="","",F943&amp;"_"&amp;COUNTIF($F$9:F943,F943))</f>
        <v/>
      </c>
      <c r="B943" s="135" t="str">
        <f>IF(STUDATA!B1553="","",STUDATA!B1553)</f>
        <v/>
      </c>
      <c r="C943" s="136" t="str">
        <f>IF(STUDATA!E1553="","",STUDATA!E1553)</f>
        <v/>
      </c>
      <c r="D943" s="136" t="str">
        <f>IF(STUDATA!F1553="","",STUDATA!F1553)</f>
        <v/>
      </c>
      <c r="E943" s="136" t="str">
        <f>IF(STUDATA!G1553="","",STUDATA!G1553)</f>
        <v/>
      </c>
      <c r="F943" s="136" t="str">
        <f>IF(STUDATA!C1553="","",STUDATA!C1553)</f>
        <v/>
      </c>
      <c r="G943" s="137"/>
      <c r="H943" s="137"/>
      <c r="I943" s="137"/>
      <c r="J943" s="137"/>
      <c r="K943" s="137"/>
      <c r="L943" s="137"/>
      <c r="M943" s="137"/>
      <c r="N943" s="137"/>
      <c r="O943" s="137"/>
      <c r="P943" s="137"/>
      <c r="Q943" s="137"/>
      <c r="R943" s="137"/>
      <c r="S943" s="137"/>
      <c r="T943" s="61"/>
      <c r="U943" s="62"/>
      <c r="V943" s="63"/>
      <c r="W943" s="63"/>
      <c r="X943" s="63"/>
      <c r="Y943" s="63"/>
      <c r="Z943" s="63"/>
      <c r="AA943" s="63"/>
      <c r="AB943" s="63"/>
      <c r="AC943" s="63"/>
      <c r="AD943" s="137"/>
      <c r="AE943" s="137"/>
      <c r="AF943" s="137"/>
      <c r="AG943" s="137"/>
      <c r="AH943" s="137"/>
      <c r="AI943" s="168"/>
      <c r="AJ943" s="175"/>
      <c r="AK943" s="63"/>
      <c r="AL943" s="175"/>
      <c r="AM943" s="175"/>
      <c r="AN943" s="175"/>
      <c r="AO943" s="175"/>
      <c r="AP943" s="175"/>
    </row>
    <row r="944" spans="1:42" ht="15">
      <c r="A944" s="11" t="str">
        <f>IF(F944="","",F944&amp;"_"&amp;COUNTIF($F$9:F944,F944))</f>
        <v/>
      </c>
      <c r="B944" s="135" t="str">
        <f>IF(STUDATA!B1554="","",STUDATA!B1554)</f>
        <v/>
      </c>
      <c r="C944" s="136" t="str">
        <f>IF(STUDATA!E1554="","",STUDATA!E1554)</f>
        <v/>
      </c>
      <c r="D944" s="136" t="str">
        <f>IF(STUDATA!F1554="","",STUDATA!F1554)</f>
        <v/>
      </c>
      <c r="E944" s="136" t="str">
        <f>IF(STUDATA!G1554="","",STUDATA!G1554)</f>
        <v/>
      </c>
      <c r="F944" s="136" t="str">
        <f>IF(STUDATA!C1554="","",STUDATA!C1554)</f>
        <v/>
      </c>
      <c r="G944" s="137"/>
      <c r="H944" s="137"/>
      <c r="I944" s="137"/>
      <c r="J944" s="137"/>
      <c r="K944" s="137"/>
      <c r="L944" s="137"/>
      <c r="M944" s="137"/>
      <c r="N944" s="137"/>
      <c r="O944" s="137"/>
      <c r="P944" s="137"/>
      <c r="Q944" s="137"/>
      <c r="R944" s="137"/>
      <c r="S944" s="137"/>
      <c r="T944" s="61"/>
      <c r="U944" s="62"/>
      <c r="V944" s="63"/>
      <c r="W944" s="63"/>
      <c r="X944" s="63"/>
      <c r="Y944" s="63"/>
      <c r="Z944" s="63"/>
      <c r="AA944" s="63"/>
      <c r="AB944" s="63"/>
      <c r="AC944" s="63"/>
      <c r="AD944" s="137"/>
      <c r="AE944" s="137"/>
      <c r="AF944" s="137"/>
      <c r="AG944" s="137"/>
      <c r="AH944" s="137"/>
      <c r="AI944" s="168"/>
      <c r="AJ944" s="175"/>
      <c r="AK944" s="63"/>
      <c r="AL944" s="175"/>
      <c r="AM944" s="175"/>
      <c r="AN944" s="175"/>
      <c r="AO944" s="175"/>
      <c r="AP944" s="175"/>
    </row>
    <row r="945" spans="1:42" ht="15">
      <c r="A945" s="11" t="str">
        <f>IF(F945="","",F945&amp;"_"&amp;COUNTIF($F$9:F945,F945))</f>
        <v/>
      </c>
      <c r="B945" s="135" t="str">
        <f>IF(STUDATA!B1555="","",STUDATA!B1555)</f>
        <v/>
      </c>
      <c r="C945" s="136" t="str">
        <f>IF(STUDATA!E1555="","",STUDATA!E1555)</f>
        <v/>
      </c>
      <c r="D945" s="136" t="str">
        <f>IF(STUDATA!F1555="","",STUDATA!F1555)</f>
        <v/>
      </c>
      <c r="E945" s="136" t="str">
        <f>IF(STUDATA!G1555="","",STUDATA!G1555)</f>
        <v/>
      </c>
      <c r="F945" s="136" t="str">
        <f>IF(STUDATA!C1555="","",STUDATA!C1555)</f>
        <v/>
      </c>
      <c r="G945" s="137"/>
      <c r="H945" s="137"/>
      <c r="I945" s="137"/>
      <c r="J945" s="137"/>
      <c r="K945" s="137"/>
      <c r="L945" s="137"/>
      <c r="M945" s="137"/>
      <c r="N945" s="137"/>
      <c r="O945" s="137"/>
      <c r="P945" s="137"/>
      <c r="Q945" s="137"/>
      <c r="R945" s="137"/>
      <c r="S945" s="137"/>
      <c r="T945" s="61"/>
      <c r="U945" s="62"/>
      <c r="V945" s="63"/>
      <c r="W945" s="63"/>
      <c r="X945" s="63"/>
      <c r="Y945" s="63"/>
      <c r="Z945" s="63"/>
      <c r="AA945" s="63"/>
      <c r="AB945" s="63"/>
      <c r="AC945" s="63"/>
      <c r="AD945" s="137"/>
      <c r="AE945" s="137"/>
      <c r="AF945" s="137"/>
      <c r="AG945" s="137"/>
      <c r="AH945" s="137"/>
      <c r="AI945" s="168"/>
      <c r="AJ945" s="175"/>
      <c r="AK945" s="63"/>
      <c r="AL945" s="175"/>
      <c r="AM945" s="175"/>
      <c r="AN945" s="175"/>
      <c r="AO945" s="175"/>
      <c r="AP945" s="175"/>
    </row>
    <row r="946" spans="1:42" ht="15">
      <c r="A946" s="11" t="str">
        <f>IF(F946="","",F946&amp;"_"&amp;COUNTIF($F$9:F946,F946))</f>
        <v/>
      </c>
      <c r="B946" s="135" t="str">
        <f>IF(STUDATA!B1556="","",STUDATA!B1556)</f>
        <v/>
      </c>
      <c r="C946" s="136" t="str">
        <f>IF(STUDATA!E1556="","",STUDATA!E1556)</f>
        <v/>
      </c>
      <c r="D946" s="136" t="str">
        <f>IF(STUDATA!F1556="","",STUDATA!F1556)</f>
        <v/>
      </c>
      <c r="E946" s="136" t="str">
        <f>IF(STUDATA!G1556="","",STUDATA!G1556)</f>
        <v/>
      </c>
      <c r="F946" s="136" t="str">
        <f>IF(STUDATA!C1556="","",STUDATA!C1556)</f>
        <v/>
      </c>
      <c r="G946" s="137"/>
      <c r="H946" s="137"/>
      <c r="I946" s="137"/>
      <c r="J946" s="137"/>
      <c r="K946" s="137"/>
      <c r="L946" s="137"/>
      <c r="M946" s="137"/>
      <c r="N946" s="137"/>
      <c r="O946" s="137"/>
      <c r="P946" s="137"/>
      <c r="Q946" s="137"/>
      <c r="R946" s="137"/>
      <c r="S946" s="137"/>
      <c r="T946" s="61"/>
      <c r="U946" s="62"/>
      <c r="V946" s="63"/>
      <c r="W946" s="63"/>
      <c r="X946" s="63"/>
      <c r="Y946" s="63"/>
      <c r="Z946" s="63"/>
      <c r="AA946" s="63"/>
      <c r="AB946" s="63"/>
      <c r="AC946" s="63"/>
      <c r="AD946" s="137"/>
      <c r="AE946" s="137"/>
      <c r="AF946" s="137"/>
      <c r="AG946" s="137"/>
      <c r="AH946" s="137"/>
      <c r="AI946" s="168"/>
      <c r="AJ946" s="175"/>
      <c r="AK946" s="63"/>
      <c r="AL946" s="175"/>
      <c r="AM946" s="175"/>
      <c r="AN946" s="175"/>
      <c r="AO946" s="175"/>
      <c r="AP946" s="175"/>
    </row>
    <row r="947" spans="1:42" ht="15">
      <c r="A947" s="11" t="str">
        <f>IF(F947="","",F947&amp;"_"&amp;COUNTIF($F$9:F947,F947))</f>
        <v/>
      </c>
      <c r="B947" s="135" t="str">
        <f>IF(STUDATA!B1557="","",STUDATA!B1557)</f>
        <v/>
      </c>
      <c r="C947" s="136" t="str">
        <f>IF(STUDATA!E1557="","",STUDATA!E1557)</f>
        <v/>
      </c>
      <c r="D947" s="136" t="str">
        <f>IF(STUDATA!F1557="","",STUDATA!F1557)</f>
        <v/>
      </c>
      <c r="E947" s="136" t="str">
        <f>IF(STUDATA!G1557="","",STUDATA!G1557)</f>
        <v/>
      </c>
      <c r="F947" s="136" t="str">
        <f>IF(STUDATA!C1557="","",STUDATA!C1557)</f>
        <v/>
      </c>
      <c r="G947" s="137"/>
      <c r="H947" s="137"/>
      <c r="I947" s="137"/>
      <c r="J947" s="137"/>
      <c r="K947" s="137"/>
      <c r="L947" s="137"/>
      <c r="M947" s="137"/>
      <c r="N947" s="137"/>
      <c r="O947" s="137"/>
      <c r="P947" s="137"/>
      <c r="Q947" s="137"/>
      <c r="R947" s="137"/>
      <c r="S947" s="137"/>
      <c r="T947" s="61"/>
      <c r="U947" s="62"/>
      <c r="V947" s="63"/>
      <c r="W947" s="63"/>
      <c r="X947" s="63"/>
      <c r="Y947" s="63"/>
      <c r="Z947" s="63"/>
      <c r="AA947" s="63"/>
      <c r="AB947" s="63"/>
      <c r="AC947" s="63"/>
      <c r="AD947" s="137"/>
      <c r="AE947" s="137"/>
      <c r="AF947" s="137"/>
      <c r="AG947" s="137"/>
      <c r="AH947" s="137"/>
      <c r="AI947" s="168"/>
      <c r="AJ947" s="175"/>
      <c r="AK947" s="63"/>
      <c r="AL947" s="175"/>
      <c r="AM947" s="175"/>
      <c r="AN947" s="175"/>
      <c r="AO947" s="175"/>
      <c r="AP947" s="175"/>
    </row>
    <row r="948" spans="1:42" ht="15">
      <c r="A948" s="11" t="str">
        <f>IF(F948="","",F948&amp;"_"&amp;COUNTIF($F$9:F948,F948))</f>
        <v/>
      </c>
      <c r="B948" s="135" t="str">
        <f>IF(STUDATA!B1558="","",STUDATA!B1558)</f>
        <v/>
      </c>
      <c r="C948" s="136" t="str">
        <f>IF(STUDATA!E1558="","",STUDATA!E1558)</f>
        <v/>
      </c>
      <c r="D948" s="136" t="str">
        <f>IF(STUDATA!F1558="","",STUDATA!F1558)</f>
        <v/>
      </c>
      <c r="E948" s="136" t="str">
        <f>IF(STUDATA!G1558="","",STUDATA!G1558)</f>
        <v/>
      </c>
      <c r="F948" s="136" t="str">
        <f>IF(STUDATA!C1558="","",STUDATA!C1558)</f>
        <v/>
      </c>
      <c r="G948" s="137"/>
      <c r="H948" s="137"/>
      <c r="I948" s="137"/>
      <c r="J948" s="137"/>
      <c r="K948" s="137"/>
      <c r="L948" s="137"/>
      <c r="M948" s="137"/>
      <c r="N948" s="137"/>
      <c r="O948" s="137"/>
      <c r="P948" s="137"/>
      <c r="Q948" s="137"/>
      <c r="R948" s="137"/>
      <c r="S948" s="137"/>
      <c r="T948" s="61"/>
      <c r="U948" s="62"/>
      <c r="V948" s="63"/>
      <c r="W948" s="63"/>
      <c r="X948" s="63"/>
      <c r="Y948" s="63"/>
      <c r="Z948" s="63"/>
      <c r="AA948" s="63"/>
      <c r="AB948" s="63"/>
      <c r="AC948" s="63"/>
      <c r="AD948" s="137"/>
      <c r="AE948" s="137"/>
      <c r="AF948" s="137"/>
      <c r="AG948" s="137"/>
      <c r="AH948" s="137"/>
      <c r="AI948" s="168"/>
      <c r="AJ948" s="175"/>
      <c r="AK948" s="63"/>
      <c r="AL948" s="175"/>
      <c r="AM948" s="175"/>
      <c r="AN948" s="175"/>
      <c r="AO948" s="175"/>
      <c r="AP948" s="175"/>
    </row>
    <row r="949" spans="1:42" ht="15">
      <c r="A949" s="11" t="str">
        <f>IF(F949="","",F949&amp;"_"&amp;COUNTIF($F$9:F949,F949))</f>
        <v/>
      </c>
      <c r="B949" s="135" t="str">
        <f>IF(STUDATA!B1559="","",STUDATA!B1559)</f>
        <v/>
      </c>
      <c r="C949" s="136" t="str">
        <f>IF(STUDATA!E1559="","",STUDATA!E1559)</f>
        <v/>
      </c>
      <c r="D949" s="136" t="str">
        <f>IF(STUDATA!F1559="","",STUDATA!F1559)</f>
        <v/>
      </c>
      <c r="E949" s="136" t="str">
        <f>IF(STUDATA!G1559="","",STUDATA!G1559)</f>
        <v/>
      </c>
      <c r="F949" s="136" t="str">
        <f>IF(STUDATA!C1559="","",STUDATA!C1559)</f>
        <v/>
      </c>
      <c r="G949" s="137"/>
      <c r="H949" s="137"/>
      <c r="I949" s="137"/>
      <c r="J949" s="137"/>
      <c r="K949" s="137"/>
      <c r="L949" s="137"/>
      <c r="M949" s="137"/>
      <c r="N949" s="137"/>
      <c r="O949" s="137"/>
      <c r="P949" s="137"/>
      <c r="Q949" s="137"/>
      <c r="R949" s="137"/>
      <c r="S949" s="137"/>
      <c r="T949" s="61"/>
      <c r="U949" s="62"/>
      <c r="V949" s="63"/>
      <c r="W949" s="63"/>
      <c r="X949" s="63"/>
      <c r="Y949" s="63"/>
      <c r="Z949" s="63"/>
      <c r="AA949" s="63"/>
      <c r="AB949" s="63"/>
      <c r="AC949" s="63"/>
      <c r="AD949" s="137"/>
      <c r="AE949" s="137"/>
      <c r="AF949" s="137"/>
      <c r="AG949" s="137"/>
      <c r="AH949" s="137"/>
      <c r="AI949" s="168"/>
      <c r="AJ949" s="175"/>
      <c r="AK949" s="63"/>
      <c r="AL949" s="175"/>
      <c r="AM949" s="175"/>
      <c r="AN949" s="175"/>
      <c r="AO949" s="175"/>
      <c r="AP949" s="175"/>
    </row>
    <row r="950" spans="1:42" ht="15">
      <c r="A950" s="11" t="str">
        <f>IF(F950="","",F950&amp;"_"&amp;COUNTIF($F$9:F950,F950))</f>
        <v/>
      </c>
      <c r="B950" s="135" t="str">
        <f>IF(STUDATA!B1560="","",STUDATA!B1560)</f>
        <v/>
      </c>
      <c r="C950" s="136" t="str">
        <f>IF(STUDATA!E1560="","",STUDATA!E1560)</f>
        <v/>
      </c>
      <c r="D950" s="136" t="str">
        <f>IF(STUDATA!F1560="","",STUDATA!F1560)</f>
        <v/>
      </c>
      <c r="E950" s="136" t="str">
        <f>IF(STUDATA!G1560="","",STUDATA!G1560)</f>
        <v/>
      </c>
      <c r="F950" s="136" t="str">
        <f>IF(STUDATA!C1560="","",STUDATA!C1560)</f>
        <v/>
      </c>
      <c r="G950" s="137"/>
      <c r="H950" s="137"/>
      <c r="I950" s="137"/>
      <c r="J950" s="137"/>
      <c r="K950" s="137"/>
      <c r="L950" s="137"/>
      <c r="M950" s="137"/>
      <c r="N950" s="137"/>
      <c r="O950" s="137"/>
      <c r="P950" s="137"/>
      <c r="Q950" s="137"/>
      <c r="R950" s="137"/>
      <c r="S950" s="137"/>
      <c r="T950" s="61"/>
      <c r="U950" s="62"/>
      <c r="V950" s="63"/>
      <c r="W950" s="63"/>
      <c r="X950" s="63"/>
      <c r="Y950" s="63"/>
      <c r="Z950" s="63"/>
      <c r="AA950" s="63"/>
      <c r="AB950" s="63"/>
      <c r="AC950" s="63"/>
      <c r="AD950" s="137"/>
      <c r="AE950" s="137"/>
      <c r="AF950" s="137"/>
      <c r="AG950" s="137"/>
      <c r="AH950" s="137"/>
      <c r="AI950" s="168"/>
      <c r="AJ950" s="175"/>
      <c r="AK950" s="63"/>
      <c r="AL950" s="175"/>
      <c r="AM950" s="175"/>
      <c r="AN950" s="175"/>
      <c r="AO950" s="175"/>
      <c r="AP950" s="175"/>
    </row>
    <row r="951" spans="1:42" ht="15">
      <c r="A951" s="11" t="str">
        <f>IF(F951="","",F951&amp;"_"&amp;COUNTIF($F$9:F951,F951))</f>
        <v/>
      </c>
      <c r="B951" s="135" t="str">
        <f>IF(STUDATA!B1561="","",STUDATA!B1561)</f>
        <v/>
      </c>
      <c r="C951" s="136" t="str">
        <f>IF(STUDATA!E1561="","",STUDATA!E1561)</f>
        <v/>
      </c>
      <c r="D951" s="136" t="str">
        <f>IF(STUDATA!F1561="","",STUDATA!F1561)</f>
        <v/>
      </c>
      <c r="E951" s="136" t="str">
        <f>IF(STUDATA!G1561="","",STUDATA!G1561)</f>
        <v/>
      </c>
      <c r="F951" s="136" t="str">
        <f>IF(STUDATA!C1561="","",STUDATA!C1561)</f>
        <v/>
      </c>
      <c r="G951" s="137"/>
      <c r="H951" s="137"/>
      <c r="I951" s="137"/>
      <c r="J951" s="137"/>
      <c r="K951" s="137"/>
      <c r="L951" s="137"/>
      <c r="M951" s="137"/>
      <c r="N951" s="137"/>
      <c r="O951" s="137"/>
      <c r="P951" s="137"/>
      <c r="Q951" s="137"/>
      <c r="R951" s="137"/>
      <c r="S951" s="137"/>
      <c r="T951" s="61"/>
      <c r="U951" s="62"/>
      <c r="V951" s="63"/>
      <c r="W951" s="63"/>
      <c r="X951" s="63"/>
      <c r="Y951" s="63"/>
      <c r="Z951" s="63"/>
      <c r="AA951" s="63"/>
      <c r="AB951" s="63"/>
      <c r="AC951" s="63"/>
      <c r="AD951" s="137"/>
      <c r="AE951" s="137"/>
      <c r="AF951" s="137"/>
      <c r="AG951" s="137"/>
      <c r="AH951" s="137"/>
      <c r="AI951" s="168"/>
      <c r="AJ951" s="175"/>
      <c r="AK951" s="63"/>
      <c r="AL951" s="175"/>
      <c r="AM951" s="175"/>
      <c r="AN951" s="175"/>
      <c r="AO951" s="175"/>
      <c r="AP951" s="175"/>
    </row>
    <row r="952" spans="1:42" ht="15">
      <c r="A952" s="11" t="str">
        <f>IF(F952="","",F952&amp;"_"&amp;COUNTIF($F$9:F952,F952))</f>
        <v/>
      </c>
      <c r="B952" s="135" t="str">
        <f>IF(STUDATA!B1562="","",STUDATA!B1562)</f>
        <v/>
      </c>
      <c r="C952" s="136" t="str">
        <f>IF(STUDATA!E1562="","",STUDATA!E1562)</f>
        <v/>
      </c>
      <c r="D952" s="136" t="str">
        <f>IF(STUDATA!F1562="","",STUDATA!F1562)</f>
        <v/>
      </c>
      <c r="E952" s="136" t="str">
        <f>IF(STUDATA!G1562="","",STUDATA!G1562)</f>
        <v/>
      </c>
      <c r="F952" s="136" t="str">
        <f>IF(STUDATA!C1562="","",STUDATA!C1562)</f>
        <v/>
      </c>
      <c r="G952" s="137"/>
      <c r="H952" s="137"/>
      <c r="I952" s="137"/>
      <c r="J952" s="137"/>
      <c r="K952" s="137"/>
      <c r="L952" s="137"/>
      <c r="M952" s="137"/>
      <c r="N952" s="137"/>
      <c r="O952" s="137"/>
      <c r="P952" s="137"/>
      <c r="Q952" s="137"/>
      <c r="R952" s="137"/>
      <c r="S952" s="137"/>
      <c r="T952" s="61"/>
      <c r="U952" s="62"/>
      <c r="V952" s="63"/>
      <c r="W952" s="63"/>
      <c r="X952" s="63"/>
      <c r="Y952" s="63"/>
      <c r="Z952" s="63"/>
      <c r="AA952" s="63"/>
      <c r="AB952" s="63"/>
      <c r="AC952" s="63"/>
      <c r="AD952" s="137"/>
      <c r="AE952" s="137"/>
      <c r="AF952" s="137"/>
      <c r="AG952" s="137"/>
      <c r="AH952" s="137"/>
      <c r="AI952" s="168"/>
      <c r="AJ952" s="175"/>
      <c r="AK952" s="63"/>
      <c r="AL952" s="175"/>
      <c r="AM952" s="175"/>
      <c r="AN952" s="175"/>
      <c r="AO952" s="175"/>
      <c r="AP952" s="175"/>
    </row>
    <row r="953" spans="1:42" ht="15">
      <c r="A953" s="11" t="str">
        <f>IF(F953="","",F953&amp;"_"&amp;COUNTIF($F$9:F953,F953))</f>
        <v/>
      </c>
      <c r="B953" s="135" t="str">
        <f>IF(STUDATA!B1563="","",STUDATA!B1563)</f>
        <v/>
      </c>
      <c r="C953" s="136" t="str">
        <f>IF(STUDATA!E1563="","",STUDATA!E1563)</f>
        <v/>
      </c>
      <c r="D953" s="136" t="str">
        <f>IF(STUDATA!F1563="","",STUDATA!F1563)</f>
        <v/>
      </c>
      <c r="E953" s="136" t="str">
        <f>IF(STUDATA!G1563="","",STUDATA!G1563)</f>
        <v/>
      </c>
      <c r="F953" s="136" t="str">
        <f>IF(STUDATA!C1563="","",STUDATA!C1563)</f>
        <v/>
      </c>
      <c r="G953" s="137"/>
      <c r="H953" s="137"/>
      <c r="I953" s="137"/>
      <c r="J953" s="137"/>
      <c r="K953" s="137"/>
      <c r="L953" s="137"/>
      <c r="M953" s="137"/>
      <c r="N953" s="137"/>
      <c r="O953" s="137"/>
      <c r="P953" s="137"/>
      <c r="Q953" s="137"/>
      <c r="R953" s="137"/>
      <c r="S953" s="137"/>
      <c r="T953" s="61"/>
      <c r="U953" s="62"/>
      <c r="V953" s="63"/>
      <c r="W953" s="63"/>
      <c r="X953" s="63"/>
      <c r="Y953" s="63"/>
      <c r="Z953" s="63"/>
      <c r="AA953" s="63"/>
      <c r="AB953" s="63"/>
      <c r="AC953" s="63"/>
      <c r="AD953" s="137"/>
      <c r="AE953" s="137"/>
      <c r="AF953" s="137"/>
      <c r="AG953" s="137"/>
      <c r="AH953" s="137"/>
      <c r="AI953" s="168"/>
      <c r="AJ953" s="175"/>
      <c r="AK953" s="63"/>
      <c r="AL953" s="175"/>
      <c r="AM953" s="175"/>
      <c r="AN953" s="175"/>
      <c r="AO953" s="175"/>
      <c r="AP953" s="175"/>
    </row>
    <row r="954" spans="1:42" ht="15">
      <c r="A954" s="11" t="str">
        <f>IF(F954="","",F954&amp;"_"&amp;COUNTIF($F$9:F954,F954))</f>
        <v/>
      </c>
      <c r="B954" s="135" t="str">
        <f>IF(STUDATA!B1564="","",STUDATA!B1564)</f>
        <v/>
      </c>
      <c r="C954" s="136" t="str">
        <f>IF(STUDATA!E1564="","",STUDATA!E1564)</f>
        <v/>
      </c>
      <c r="D954" s="136" t="str">
        <f>IF(STUDATA!F1564="","",STUDATA!F1564)</f>
        <v/>
      </c>
      <c r="E954" s="136" t="str">
        <f>IF(STUDATA!G1564="","",STUDATA!G1564)</f>
        <v/>
      </c>
      <c r="F954" s="136" t="str">
        <f>IF(STUDATA!C1564="","",STUDATA!C1564)</f>
        <v/>
      </c>
      <c r="G954" s="137"/>
      <c r="H954" s="137"/>
      <c r="I954" s="137"/>
      <c r="J954" s="137"/>
      <c r="K954" s="137"/>
      <c r="L954" s="137"/>
      <c r="M954" s="137"/>
      <c r="N954" s="137"/>
      <c r="O954" s="137"/>
      <c r="P954" s="137"/>
      <c r="Q954" s="137"/>
      <c r="R954" s="137"/>
      <c r="S954" s="137"/>
      <c r="T954" s="61"/>
      <c r="U954" s="62"/>
      <c r="V954" s="63"/>
      <c r="W954" s="63"/>
      <c r="X954" s="63"/>
      <c r="Y954" s="63"/>
      <c r="Z954" s="63"/>
      <c r="AA954" s="63"/>
      <c r="AB954" s="63"/>
      <c r="AC954" s="63"/>
      <c r="AD954" s="137"/>
      <c r="AE954" s="137"/>
      <c r="AF954" s="137"/>
      <c r="AG954" s="137"/>
      <c r="AH954" s="137"/>
      <c r="AI954" s="168"/>
      <c r="AJ954" s="175"/>
      <c r="AK954" s="63"/>
      <c r="AL954" s="175"/>
      <c r="AM954" s="175"/>
      <c r="AN954" s="175"/>
      <c r="AO954" s="175"/>
      <c r="AP954" s="175"/>
    </row>
    <row r="955" spans="1:42" ht="15">
      <c r="A955" s="11" t="str">
        <f>IF(F955="","",F955&amp;"_"&amp;COUNTIF($F$9:F955,F955))</f>
        <v/>
      </c>
      <c r="B955" s="135" t="str">
        <f>IF(STUDATA!B1565="","",STUDATA!B1565)</f>
        <v/>
      </c>
      <c r="C955" s="136" t="str">
        <f>IF(STUDATA!E1565="","",STUDATA!E1565)</f>
        <v/>
      </c>
      <c r="D955" s="136" t="str">
        <f>IF(STUDATA!F1565="","",STUDATA!F1565)</f>
        <v/>
      </c>
      <c r="E955" s="136" t="str">
        <f>IF(STUDATA!G1565="","",STUDATA!G1565)</f>
        <v/>
      </c>
      <c r="F955" s="136" t="str">
        <f>IF(STUDATA!C1565="","",STUDATA!C1565)</f>
        <v/>
      </c>
      <c r="G955" s="137"/>
      <c r="H955" s="137"/>
      <c r="I955" s="137"/>
      <c r="J955" s="137"/>
      <c r="K955" s="137"/>
      <c r="L955" s="137"/>
      <c r="M955" s="137"/>
      <c r="N955" s="137"/>
      <c r="O955" s="137"/>
      <c r="P955" s="137"/>
      <c r="Q955" s="137"/>
      <c r="R955" s="137"/>
      <c r="S955" s="137"/>
      <c r="T955" s="61"/>
      <c r="U955" s="62"/>
      <c r="V955" s="63"/>
      <c r="W955" s="63"/>
      <c r="X955" s="63"/>
      <c r="Y955" s="63"/>
      <c r="Z955" s="63"/>
      <c r="AA955" s="63"/>
      <c r="AB955" s="63"/>
      <c r="AC955" s="63"/>
      <c r="AD955" s="137"/>
      <c r="AE955" s="137"/>
      <c r="AF955" s="137"/>
      <c r="AG955" s="137"/>
      <c r="AH955" s="137"/>
      <c r="AI955" s="168"/>
      <c r="AJ955" s="175"/>
      <c r="AK955" s="63"/>
      <c r="AL955" s="175"/>
      <c r="AM955" s="175"/>
      <c r="AN955" s="175"/>
      <c r="AO955" s="175"/>
      <c r="AP955" s="175"/>
    </row>
    <row r="956" spans="1:42" ht="15">
      <c r="A956" s="11" t="str">
        <f>IF(F956="","",F956&amp;"_"&amp;COUNTIF($F$9:F956,F956))</f>
        <v/>
      </c>
      <c r="B956" s="135" t="str">
        <f>IF(STUDATA!B1566="","",STUDATA!B1566)</f>
        <v/>
      </c>
      <c r="C956" s="136" t="str">
        <f>IF(STUDATA!E1566="","",STUDATA!E1566)</f>
        <v/>
      </c>
      <c r="D956" s="136" t="str">
        <f>IF(STUDATA!F1566="","",STUDATA!F1566)</f>
        <v/>
      </c>
      <c r="E956" s="136" t="str">
        <f>IF(STUDATA!G1566="","",STUDATA!G1566)</f>
        <v/>
      </c>
      <c r="F956" s="136" t="str">
        <f>IF(STUDATA!C1566="","",STUDATA!C1566)</f>
        <v/>
      </c>
      <c r="G956" s="137"/>
      <c r="H956" s="137"/>
      <c r="I956" s="137"/>
      <c r="J956" s="137"/>
      <c r="K956" s="137"/>
      <c r="L956" s="137"/>
      <c r="M956" s="137"/>
      <c r="N956" s="137"/>
      <c r="O956" s="137"/>
      <c r="P956" s="137"/>
      <c r="Q956" s="137"/>
      <c r="R956" s="137"/>
      <c r="S956" s="137"/>
      <c r="T956" s="61"/>
      <c r="U956" s="62"/>
      <c r="V956" s="63"/>
      <c r="W956" s="63"/>
      <c r="X956" s="63"/>
      <c r="Y956" s="63"/>
      <c r="Z956" s="63"/>
      <c r="AA956" s="63"/>
      <c r="AB956" s="63"/>
      <c r="AC956" s="63"/>
      <c r="AD956" s="137"/>
      <c r="AE956" s="137"/>
      <c r="AF956" s="137"/>
      <c r="AG956" s="137"/>
      <c r="AH956" s="137"/>
      <c r="AI956" s="168"/>
      <c r="AJ956" s="175"/>
      <c r="AK956" s="63"/>
      <c r="AL956" s="175"/>
      <c r="AM956" s="175"/>
      <c r="AN956" s="175"/>
      <c r="AO956" s="175"/>
      <c r="AP956" s="175"/>
    </row>
    <row r="957" spans="1:42" ht="15">
      <c r="A957" s="11" t="str">
        <f>IF(F957="","",F957&amp;"_"&amp;COUNTIF($F$9:F957,F957))</f>
        <v/>
      </c>
      <c r="B957" s="135" t="str">
        <f>IF(STUDATA!B1567="","",STUDATA!B1567)</f>
        <v/>
      </c>
      <c r="C957" s="136" t="str">
        <f>IF(STUDATA!E1567="","",STUDATA!E1567)</f>
        <v/>
      </c>
      <c r="D957" s="136" t="str">
        <f>IF(STUDATA!F1567="","",STUDATA!F1567)</f>
        <v/>
      </c>
      <c r="E957" s="136" t="str">
        <f>IF(STUDATA!G1567="","",STUDATA!G1567)</f>
        <v/>
      </c>
      <c r="F957" s="136" t="str">
        <f>IF(STUDATA!C1567="","",STUDATA!C1567)</f>
        <v/>
      </c>
      <c r="G957" s="137"/>
      <c r="H957" s="137"/>
      <c r="I957" s="137"/>
      <c r="J957" s="137"/>
      <c r="K957" s="137"/>
      <c r="L957" s="137"/>
      <c r="M957" s="137"/>
      <c r="N957" s="137"/>
      <c r="O957" s="137"/>
      <c r="P957" s="137"/>
      <c r="Q957" s="137"/>
      <c r="R957" s="137"/>
      <c r="S957" s="137"/>
      <c r="T957" s="61"/>
      <c r="U957" s="62"/>
      <c r="V957" s="63"/>
      <c r="W957" s="63"/>
      <c r="X957" s="63"/>
      <c r="Y957" s="63"/>
      <c r="Z957" s="63"/>
      <c r="AA957" s="63"/>
      <c r="AB957" s="63"/>
      <c r="AC957" s="63"/>
      <c r="AD957" s="137"/>
      <c r="AE957" s="137"/>
      <c r="AF957" s="137"/>
      <c r="AG957" s="137"/>
      <c r="AH957" s="137"/>
      <c r="AI957" s="168"/>
      <c r="AJ957" s="175"/>
      <c r="AK957" s="63"/>
      <c r="AL957" s="175"/>
      <c r="AM957" s="175"/>
      <c r="AN957" s="175"/>
      <c r="AO957" s="175"/>
      <c r="AP957" s="175"/>
    </row>
    <row r="958" spans="1:42" ht="15">
      <c r="A958" s="11" t="str">
        <f>IF(F958="","",F958&amp;"_"&amp;COUNTIF($F$9:F958,F958))</f>
        <v/>
      </c>
      <c r="B958" s="135" t="str">
        <f>IF(STUDATA!B1568="","",STUDATA!B1568)</f>
        <v/>
      </c>
      <c r="C958" s="136" t="str">
        <f>IF(STUDATA!E1568="","",STUDATA!E1568)</f>
        <v/>
      </c>
      <c r="D958" s="136" t="str">
        <f>IF(STUDATA!F1568="","",STUDATA!F1568)</f>
        <v/>
      </c>
      <c r="E958" s="136" t="str">
        <f>IF(STUDATA!G1568="","",STUDATA!G1568)</f>
        <v/>
      </c>
      <c r="F958" s="136" t="str">
        <f>IF(STUDATA!C1568="","",STUDATA!C1568)</f>
        <v/>
      </c>
      <c r="G958" s="137"/>
      <c r="H958" s="137"/>
      <c r="I958" s="137"/>
      <c r="J958" s="137"/>
      <c r="K958" s="137"/>
      <c r="L958" s="137"/>
      <c r="M958" s="137"/>
      <c r="N958" s="137"/>
      <c r="O958" s="137"/>
      <c r="P958" s="137"/>
      <c r="Q958" s="137"/>
      <c r="R958" s="137"/>
      <c r="S958" s="137"/>
      <c r="T958" s="61"/>
      <c r="U958" s="62"/>
      <c r="V958" s="63"/>
      <c r="W958" s="63"/>
      <c r="X958" s="63"/>
      <c r="Y958" s="63"/>
      <c r="Z958" s="63"/>
      <c r="AA958" s="63"/>
      <c r="AB958" s="63"/>
      <c r="AC958" s="63"/>
      <c r="AD958" s="137"/>
      <c r="AE958" s="137"/>
      <c r="AF958" s="137"/>
      <c r="AG958" s="137"/>
      <c r="AH958" s="137"/>
      <c r="AI958" s="168"/>
      <c r="AJ958" s="175"/>
      <c r="AK958" s="63"/>
      <c r="AL958" s="175"/>
      <c r="AM958" s="175"/>
      <c r="AN958" s="175"/>
      <c r="AO958" s="175"/>
      <c r="AP958" s="175"/>
    </row>
    <row r="959" spans="1:42" ht="15">
      <c r="A959" s="11" t="str">
        <f>IF(F959="","",F959&amp;"_"&amp;COUNTIF($F$9:F959,F959))</f>
        <v/>
      </c>
      <c r="B959" s="135" t="str">
        <f>IF(STUDATA!B1569="","",STUDATA!B1569)</f>
        <v/>
      </c>
      <c r="C959" s="136" t="str">
        <f>IF(STUDATA!E1569="","",STUDATA!E1569)</f>
        <v/>
      </c>
      <c r="D959" s="136" t="str">
        <f>IF(STUDATA!F1569="","",STUDATA!F1569)</f>
        <v/>
      </c>
      <c r="E959" s="136" t="str">
        <f>IF(STUDATA!G1569="","",STUDATA!G1569)</f>
        <v/>
      </c>
      <c r="F959" s="136" t="str">
        <f>IF(STUDATA!C1569="","",STUDATA!C1569)</f>
        <v/>
      </c>
      <c r="G959" s="137"/>
      <c r="H959" s="137"/>
      <c r="I959" s="137"/>
      <c r="J959" s="137"/>
      <c r="K959" s="137"/>
      <c r="L959" s="137"/>
      <c r="M959" s="137"/>
      <c r="N959" s="137"/>
      <c r="O959" s="137"/>
      <c r="P959" s="137"/>
      <c r="Q959" s="137"/>
      <c r="R959" s="137"/>
      <c r="S959" s="137"/>
      <c r="T959" s="61"/>
      <c r="U959" s="62"/>
      <c r="V959" s="63"/>
      <c r="W959" s="63"/>
      <c r="X959" s="63"/>
      <c r="Y959" s="63"/>
      <c r="Z959" s="63"/>
      <c r="AA959" s="63"/>
      <c r="AB959" s="63"/>
      <c r="AC959" s="63"/>
      <c r="AD959" s="137"/>
      <c r="AE959" s="137"/>
      <c r="AF959" s="137"/>
      <c r="AG959" s="137"/>
      <c r="AH959" s="137"/>
      <c r="AI959" s="168"/>
      <c r="AJ959" s="175"/>
      <c r="AK959" s="63"/>
      <c r="AL959" s="175"/>
      <c r="AM959" s="175"/>
      <c r="AN959" s="175"/>
      <c r="AO959" s="175"/>
      <c r="AP959" s="175"/>
    </row>
    <row r="960" spans="1:42" ht="15">
      <c r="A960" s="11" t="str">
        <f>IF(F960="","",F960&amp;"_"&amp;COUNTIF($F$9:F960,F960))</f>
        <v/>
      </c>
      <c r="B960" s="135" t="str">
        <f>IF(STUDATA!B1570="","",STUDATA!B1570)</f>
        <v/>
      </c>
      <c r="C960" s="136" t="str">
        <f>IF(STUDATA!E1570="","",STUDATA!E1570)</f>
        <v/>
      </c>
      <c r="D960" s="136" t="str">
        <f>IF(STUDATA!F1570="","",STUDATA!F1570)</f>
        <v/>
      </c>
      <c r="E960" s="136" t="str">
        <f>IF(STUDATA!G1570="","",STUDATA!G1570)</f>
        <v/>
      </c>
      <c r="F960" s="136" t="str">
        <f>IF(STUDATA!C1570="","",STUDATA!C1570)</f>
        <v/>
      </c>
      <c r="G960" s="137"/>
      <c r="H960" s="137"/>
      <c r="I960" s="137"/>
      <c r="J960" s="137"/>
      <c r="K960" s="137"/>
      <c r="L960" s="137"/>
      <c r="M960" s="137"/>
      <c r="N960" s="137"/>
      <c r="O960" s="137"/>
      <c r="P960" s="137"/>
      <c r="Q960" s="137"/>
      <c r="R960" s="137"/>
      <c r="S960" s="137"/>
      <c r="T960" s="61"/>
      <c r="U960" s="62"/>
      <c r="V960" s="63"/>
      <c r="W960" s="63"/>
      <c r="X960" s="63"/>
      <c r="Y960" s="63"/>
      <c r="Z960" s="63"/>
      <c r="AA960" s="63"/>
      <c r="AB960" s="63"/>
      <c r="AC960" s="63"/>
      <c r="AD960" s="137"/>
      <c r="AE960" s="137"/>
      <c r="AF960" s="137"/>
      <c r="AG960" s="137"/>
      <c r="AH960" s="137"/>
      <c r="AI960" s="168"/>
      <c r="AJ960" s="175"/>
      <c r="AK960" s="63"/>
      <c r="AL960" s="175"/>
      <c r="AM960" s="175"/>
      <c r="AN960" s="175"/>
      <c r="AO960" s="175"/>
      <c r="AP960" s="175"/>
    </row>
    <row r="961" spans="1:42" ht="15">
      <c r="A961" s="11" t="str">
        <f>IF(F961="","",F961&amp;"_"&amp;COUNTIF($F$9:F961,F961))</f>
        <v/>
      </c>
      <c r="B961" s="135" t="str">
        <f>IF(STUDATA!B1571="","",STUDATA!B1571)</f>
        <v/>
      </c>
      <c r="C961" s="136" t="str">
        <f>IF(STUDATA!E1571="","",STUDATA!E1571)</f>
        <v/>
      </c>
      <c r="D961" s="136" t="str">
        <f>IF(STUDATA!F1571="","",STUDATA!F1571)</f>
        <v/>
      </c>
      <c r="E961" s="136" t="str">
        <f>IF(STUDATA!G1571="","",STUDATA!G1571)</f>
        <v/>
      </c>
      <c r="F961" s="136" t="str">
        <f>IF(STUDATA!C1571="","",STUDATA!C1571)</f>
        <v/>
      </c>
      <c r="G961" s="137"/>
      <c r="H961" s="137"/>
      <c r="I961" s="137"/>
      <c r="J961" s="137"/>
      <c r="K961" s="137"/>
      <c r="L961" s="137"/>
      <c r="M961" s="137"/>
      <c r="N961" s="137"/>
      <c r="O961" s="137"/>
      <c r="P961" s="137"/>
      <c r="Q961" s="137"/>
      <c r="R961" s="137"/>
      <c r="S961" s="137"/>
      <c r="T961" s="61"/>
      <c r="U961" s="62"/>
      <c r="V961" s="63"/>
      <c r="W961" s="63"/>
      <c r="X961" s="63"/>
      <c r="Y961" s="63"/>
      <c r="Z961" s="63"/>
      <c r="AA961" s="63"/>
      <c r="AB961" s="63"/>
      <c r="AC961" s="63"/>
      <c r="AD961" s="137"/>
      <c r="AE961" s="137"/>
      <c r="AF961" s="137"/>
      <c r="AG961" s="137"/>
      <c r="AH961" s="137"/>
      <c r="AI961" s="168"/>
      <c r="AJ961" s="175"/>
      <c r="AK961" s="63"/>
      <c r="AL961" s="175"/>
      <c r="AM961" s="175"/>
      <c r="AN961" s="175"/>
      <c r="AO961" s="175"/>
      <c r="AP961" s="175"/>
    </row>
    <row r="962" spans="1:42" ht="15">
      <c r="A962" s="11" t="str">
        <f>IF(F962="","",F962&amp;"_"&amp;COUNTIF($F$9:F962,F962))</f>
        <v/>
      </c>
      <c r="B962" s="135" t="str">
        <f>IF(STUDATA!B1572="","",STUDATA!B1572)</f>
        <v/>
      </c>
      <c r="C962" s="136" t="str">
        <f>IF(STUDATA!E1572="","",STUDATA!E1572)</f>
        <v/>
      </c>
      <c r="D962" s="136" t="str">
        <f>IF(STUDATA!F1572="","",STUDATA!F1572)</f>
        <v/>
      </c>
      <c r="E962" s="136" t="str">
        <f>IF(STUDATA!G1572="","",STUDATA!G1572)</f>
        <v/>
      </c>
      <c r="F962" s="136" t="str">
        <f>IF(STUDATA!C1572="","",STUDATA!C1572)</f>
        <v/>
      </c>
      <c r="G962" s="137"/>
      <c r="H962" s="137"/>
      <c r="I962" s="137"/>
      <c r="J962" s="137"/>
      <c r="K962" s="137"/>
      <c r="L962" s="137"/>
      <c r="M962" s="137"/>
      <c r="N962" s="137"/>
      <c r="O962" s="137"/>
      <c r="P962" s="137"/>
      <c r="Q962" s="137"/>
      <c r="R962" s="137"/>
      <c r="S962" s="137"/>
      <c r="T962" s="61"/>
      <c r="U962" s="62"/>
      <c r="V962" s="63"/>
      <c r="W962" s="63"/>
      <c r="X962" s="63"/>
      <c r="Y962" s="63"/>
      <c r="Z962" s="63"/>
      <c r="AA962" s="63"/>
      <c r="AB962" s="63"/>
      <c r="AC962" s="63"/>
      <c r="AD962" s="137"/>
      <c r="AE962" s="137"/>
      <c r="AF962" s="137"/>
      <c r="AG962" s="137"/>
      <c r="AH962" s="137"/>
      <c r="AI962" s="168"/>
      <c r="AJ962" s="175"/>
      <c r="AK962" s="63"/>
      <c r="AL962" s="175"/>
      <c r="AM962" s="175"/>
      <c r="AN962" s="175"/>
      <c r="AO962" s="175"/>
      <c r="AP962" s="175"/>
    </row>
    <row r="963" spans="1:42" ht="15">
      <c r="A963" s="11" t="str">
        <f>IF(F963="","",F963&amp;"_"&amp;COUNTIF($F$9:F963,F963))</f>
        <v/>
      </c>
      <c r="B963" s="135" t="str">
        <f>IF(STUDATA!B1573="","",STUDATA!B1573)</f>
        <v/>
      </c>
      <c r="C963" s="136" t="str">
        <f>IF(STUDATA!E1573="","",STUDATA!E1573)</f>
        <v/>
      </c>
      <c r="D963" s="136" t="str">
        <f>IF(STUDATA!F1573="","",STUDATA!F1573)</f>
        <v/>
      </c>
      <c r="E963" s="136" t="str">
        <f>IF(STUDATA!G1573="","",STUDATA!G1573)</f>
        <v/>
      </c>
      <c r="F963" s="136" t="str">
        <f>IF(STUDATA!C1573="","",STUDATA!C1573)</f>
        <v/>
      </c>
      <c r="G963" s="137"/>
      <c r="H963" s="137"/>
      <c r="I963" s="137"/>
      <c r="J963" s="137"/>
      <c r="K963" s="137"/>
      <c r="L963" s="137"/>
      <c r="M963" s="137"/>
      <c r="N963" s="137"/>
      <c r="O963" s="137"/>
      <c r="P963" s="137"/>
      <c r="Q963" s="137"/>
      <c r="R963" s="137"/>
      <c r="S963" s="137"/>
      <c r="T963" s="61"/>
      <c r="U963" s="62"/>
      <c r="V963" s="63"/>
      <c r="W963" s="63"/>
      <c r="X963" s="63"/>
      <c r="Y963" s="63"/>
      <c r="Z963" s="63"/>
      <c r="AA963" s="63"/>
      <c r="AB963" s="63"/>
      <c r="AC963" s="63"/>
      <c r="AD963" s="137"/>
      <c r="AE963" s="137"/>
      <c r="AF963" s="137"/>
      <c r="AG963" s="137"/>
      <c r="AH963" s="137"/>
      <c r="AI963" s="168"/>
      <c r="AJ963" s="175"/>
      <c r="AK963" s="63"/>
      <c r="AL963" s="175"/>
      <c r="AM963" s="175"/>
      <c r="AN963" s="175"/>
      <c r="AO963" s="175"/>
      <c r="AP963" s="175"/>
    </row>
    <row r="964" spans="1:42" ht="15">
      <c r="A964" s="11" t="str">
        <f>IF(F964="","",F964&amp;"_"&amp;COUNTIF($F$9:F964,F964))</f>
        <v/>
      </c>
      <c r="B964" s="135" t="str">
        <f>IF(STUDATA!B1574="","",STUDATA!B1574)</f>
        <v/>
      </c>
      <c r="C964" s="136" t="str">
        <f>IF(STUDATA!E1574="","",STUDATA!E1574)</f>
        <v/>
      </c>
      <c r="D964" s="136" t="str">
        <f>IF(STUDATA!F1574="","",STUDATA!F1574)</f>
        <v/>
      </c>
      <c r="E964" s="136" t="str">
        <f>IF(STUDATA!G1574="","",STUDATA!G1574)</f>
        <v/>
      </c>
      <c r="F964" s="136" t="str">
        <f>IF(STUDATA!C1574="","",STUDATA!C1574)</f>
        <v/>
      </c>
      <c r="G964" s="137"/>
      <c r="H964" s="137"/>
      <c r="I964" s="137"/>
      <c r="J964" s="137"/>
      <c r="K964" s="137"/>
      <c r="L964" s="137"/>
      <c r="M964" s="137"/>
      <c r="N964" s="137"/>
      <c r="O964" s="137"/>
      <c r="P964" s="137"/>
      <c r="Q964" s="137"/>
      <c r="R964" s="137"/>
      <c r="S964" s="137"/>
      <c r="T964" s="61"/>
      <c r="U964" s="62"/>
      <c r="V964" s="63"/>
      <c r="W964" s="63"/>
      <c r="X964" s="63"/>
      <c r="Y964" s="63"/>
      <c r="Z964" s="63"/>
      <c r="AA964" s="63"/>
      <c r="AB964" s="63"/>
      <c r="AC964" s="63"/>
      <c r="AD964" s="137"/>
      <c r="AE964" s="137"/>
      <c r="AF964" s="137"/>
      <c r="AG964" s="137"/>
      <c r="AH964" s="137"/>
      <c r="AI964" s="168"/>
      <c r="AJ964" s="175"/>
      <c r="AK964" s="63"/>
      <c r="AL964" s="175"/>
      <c r="AM964" s="175"/>
      <c r="AN964" s="175"/>
      <c r="AO964" s="175"/>
      <c r="AP964" s="175"/>
    </row>
    <row r="965" spans="1:42" ht="15">
      <c r="A965" s="11" t="str">
        <f>IF(F965="","",F965&amp;"_"&amp;COUNTIF($F$9:F965,F965))</f>
        <v/>
      </c>
      <c r="B965" s="135" t="str">
        <f>IF(STUDATA!B1575="","",STUDATA!B1575)</f>
        <v/>
      </c>
      <c r="C965" s="136" t="str">
        <f>IF(STUDATA!E1575="","",STUDATA!E1575)</f>
        <v/>
      </c>
      <c r="D965" s="136" t="str">
        <f>IF(STUDATA!F1575="","",STUDATA!F1575)</f>
        <v/>
      </c>
      <c r="E965" s="136" t="str">
        <f>IF(STUDATA!G1575="","",STUDATA!G1575)</f>
        <v/>
      </c>
      <c r="F965" s="136" t="str">
        <f>IF(STUDATA!C1575="","",STUDATA!C1575)</f>
        <v/>
      </c>
      <c r="G965" s="137"/>
      <c r="H965" s="137"/>
      <c r="I965" s="137"/>
      <c r="J965" s="137"/>
      <c r="K965" s="137"/>
      <c r="L965" s="137"/>
      <c r="M965" s="137"/>
      <c r="N965" s="137"/>
      <c r="O965" s="137"/>
      <c r="P965" s="137"/>
      <c r="Q965" s="137"/>
      <c r="R965" s="137"/>
      <c r="S965" s="137"/>
      <c r="T965" s="61"/>
      <c r="U965" s="62"/>
      <c r="V965" s="63"/>
      <c r="W965" s="63"/>
      <c r="X965" s="63"/>
      <c r="Y965" s="63"/>
      <c r="Z965" s="63"/>
      <c r="AA965" s="63"/>
      <c r="AB965" s="63"/>
      <c r="AC965" s="63"/>
      <c r="AD965" s="137"/>
      <c r="AE965" s="137"/>
      <c r="AF965" s="137"/>
      <c r="AG965" s="137"/>
      <c r="AH965" s="137"/>
      <c r="AI965" s="168"/>
      <c r="AJ965" s="175"/>
      <c r="AK965" s="63"/>
      <c r="AL965" s="175"/>
      <c r="AM965" s="175"/>
      <c r="AN965" s="175"/>
      <c r="AO965" s="175"/>
      <c r="AP965" s="175"/>
    </row>
    <row r="966" spans="1:42" ht="15">
      <c r="A966" s="11" t="str">
        <f>IF(F966="","",F966&amp;"_"&amp;COUNTIF($F$9:F966,F966))</f>
        <v/>
      </c>
      <c r="B966" s="135" t="str">
        <f>IF(STUDATA!B1576="","",STUDATA!B1576)</f>
        <v/>
      </c>
      <c r="C966" s="136" t="str">
        <f>IF(STUDATA!E1576="","",STUDATA!E1576)</f>
        <v/>
      </c>
      <c r="D966" s="136" t="str">
        <f>IF(STUDATA!F1576="","",STUDATA!F1576)</f>
        <v/>
      </c>
      <c r="E966" s="136" t="str">
        <f>IF(STUDATA!G1576="","",STUDATA!G1576)</f>
        <v/>
      </c>
      <c r="F966" s="136" t="str">
        <f>IF(STUDATA!C1576="","",STUDATA!C1576)</f>
        <v/>
      </c>
      <c r="G966" s="137"/>
      <c r="H966" s="137"/>
      <c r="I966" s="137"/>
      <c r="J966" s="137"/>
      <c r="K966" s="137"/>
      <c r="L966" s="137"/>
      <c r="M966" s="137"/>
      <c r="N966" s="137"/>
      <c r="O966" s="137"/>
      <c r="P966" s="137"/>
      <c r="Q966" s="137"/>
      <c r="R966" s="137"/>
      <c r="S966" s="137"/>
      <c r="T966" s="61"/>
      <c r="U966" s="62"/>
      <c r="V966" s="63"/>
      <c r="W966" s="63"/>
      <c r="X966" s="63"/>
      <c r="Y966" s="63"/>
      <c r="Z966" s="63"/>
      <c r="AA966" s="63"/>
      <c r="AB966" s="63"/>
      <c r="AC966" s="63"/>
      <c r="AD966" s="137"/>
      <c r="AE966" s="137"/>
      <c r="AF966" s="137"/>
      <c r="AG966" s="137"/>
      <c r="AH966" s="137"/>
      <c r="AI966" s="168"/>
      <c r="AJ966" s="175"/>
      <c r="AK966" s="63"/>
      <c r="AL966" s="175"/>
      <c r="AM966" s="175"/>
      <c r="AN966" s="175"/>
      <c r="AO966" s="175"/>
      <c r="AP966" s="175"/>
    </row>
    <row r="967" spans="1:42" ht="15">
      <c r="A967" s="11" t="str">
        <f>IF(F967="","",F967&amp;"_"&amp;COUNTIF($F$9:F967,F967))</f>
        <v/>
      </c>
      <c r="B967" s="135" t="str">
        <f>IF(STUDATA!B1577="","",STUDATA!B1577)</f>
        <v/>
      </c>
      <c r="C967" s="136" t="str">
        <f>IF(STUDATA!E1577="","",STUDATA!E1577)</f>
        <v/>
      </c>
      <c r="D967" s="136" t="str">
        <f>IF(STUDATA!F1577="","",STUDATA!F1577)</f>
        <v/>
      </c>
      <c r="E967" s="136" t="str">
        <f>IF(STUDATA!G1577="","",STUDATA!G1577)</f>
        <v/>
      </c>
      <c r="F967" s="136" t="str">
        <f>IF(STUDATA!C1577="","",STUDATA!C1577)</f>
        <v/>
      </c>
      <c r="G967" s="137"/>
      <c r="H967" s="137"/>
      <c r="I967" s="137"/>
      <c r="J967" s="137"/>
      <c r="K967" s="137"/>
      <c r="L967" s="137"/>
      <c r="M967" s="137"/>
      <c r="N967" s="137"/>
      <c r="O967" s="137"/>
      <c r="P967" s="137"/>
      <c r="Q967" s="137"/>
      <c r="R967" s="137"/>
      <c r="S967" s="137"/>
      <c r="T967" s="61"/>
      <c r="U967" s="62"/>
      <c r="V967" s="63"/>
      <c r="W967" s="63"/>
      <c r="X967" s="63"/>
      <c r="Y967" s="63"/>
      <c r="Z967" s="63"/>
      <c r="AA967" s="63"/>
      <c r="AB967" s="63"/>
      <c r="AC967" s="63"/>
      <c r="AD967" s="137"/>
      <c r="AE967" s="137"/>
      <c r="AF967" s="137"/>
      <c r="AG967" s="137"/>
      <c r="AH967" s="137"/>
      <c r="AI967" s="168"/>
      <c r="AJ967" s="175"/>
      <c r="AK967" s="63"/>
      <c r="AL967" s="175"/>
      <c r="AM967" s="175"/>
      <c r="AN967" s="175"/>
      <c r="AO967" s="175"/>
      <c r="AP967" s="175"/>
    </row>
    <row r="968" spans="1:42" ht="15">
      <c r="A968" s="11" t="str">
        <f>IF(F968="","",F968&amp;"_"&amp;COUNTIF($F$9:F968,F968))</f>
        <v/>
      </c>
      <c r="B968" s="135" t="str">
        <f>IF(STUDATA!B1578="","",STUDATA!B1578)</f>
        <v/>
      </c>
      <c r="C968" s="136" t="str">
        <f>IF(STUDATA!E1578="","",STUDATA!E1578)</f>
        <v/>
      </c>
      <c r="D968" s="136" t="str">
        <f>IF(STUDATA!F1578="","",STUDATA!F1578)</f>
        <v/>
      </c>
      <c r="E968" s="136" t="str">
        <f>IF(STUDATA!G1578="","",STUDATA!G1578)</f>
        <v/>
      </c>
      <c r="F968" s="136" t="str">
        <f>IF(STUDATA!C1578="","",STUDATA!C1578)</f>
        <v/>
      </c>
      <c r="G968" s="137"/>
      <c r="H968" s="137"/>
      <c r="I968" s="137"/>
      <c r="J968" s="137"/>
      <c r="K968" s="137"/>
      <c r="L968" s="137"/>
      <c r="M968" s="137"/>
      <c r="N968" s="137"/>
      <c r="O968" s="137"/>
      <c r="P968" s="137"/>
      <c r="Q968" s="137"/>
      <c r="R968" s="137"/>
      <c r="S968" s="137"/>
      <c r="T968" s="61"/>
      <c r="U968" s="62"/>
      <c r="V968" s="63"/>
      <c r="W968" s="63"/>
      <c r="X968" s="63"/>
      <c r="Y968" s="63"/>
      <c r="Z968" s="63"/>
      <c r="AA968" s="63"/>
      <c r="AB968" s="63"/>
      <c r="AC968" s="63"/>
      <c r="AD968" s="137"/>
      <c r="AE968" s="137"/>
      <c r="AF968" s="137"/>
      <c r="AG968" s="137"/>
      <c r="AH968" s="137"/>
      <c r="AI968" s="168"/>
      <c r="AJ968" s="175"/>
      <c r="AK968" s="63"/>
      <c r="AL968" s="175"/>
      <c r="AM968" s="175"/>
      <c r="AN968" s="175"/>
      <c r="AO968" s="175"/>
      <c r="AP968" s="175"/>
    </row>
    <row r="969" spans="1:42" ht="15">
      <c r="A969" s="11" t="str">
        <f>IF(F969="","",F969&amp;"_"&amp;COUNTIF($F$9:F969,F969))</f>
        <v/>
      </c>
      <c r="B969" s="135" t="str">
        <f>IF(STUDATA!B1579="","",STUDATA!B1579)</f>
        <v/>
      </c>
      <c r="C969" s="136" t="str">
        <f>IF(STUDATA!E1579="","",STUDATA!E1579)</f>
        <v/>
      </c>
      <c r="D969" s="136" t="str">
        <f>IF(STUDATA!F1579="","",STUDATA!F1579)</f>
        <v/>
      </c>
      <c r="E969" s="136" t="str">
        <f>IF(STUDATA!G1579="","",STUDATA!G1579)</f>
        <v/>
      </c>
      <c r="F969" s="136" t="str">
        <f>IF(STUDATA!C1579="","",STUDATA!C1579)</f>
        <v/>
      </c>
      <c r="G969" s="137"/>
      <c r="H969" s="137"/>
      <c r="I969" s="137"/>
      <c r="J969" s="137"/>
      <c r="K969" s="137"/>
      <c r="L969" s="137"/>
      <c r="M969" s="137"/>
      <c r="N969" s="137"/>
      <c r="O969" s="137"/>
      <c r="P969" s="137"/>
      <c r="Q969" s="137"/>
      <c r="R969" s="137"/>
      <c r="S969" s="137"/>
      <c r="T969" s="61"/>
      <c r="U969" s="62"/>
      <c r="V969" s="63"/>
      <c r="W969" s="63"/>
      <c r="X969" s="63"/>
      <c r="Y969" s="63"/>
      <c r="Z969" s="63"/>
      <c r="AA969" s="63"/>
      <c r="AB969" s="63"/>
      <c r="AC969" s="63"/>
      <c r="AD969" s="137"/>
      <c r="AE969" s="137"/>
      <c r="AF969" s="137"/>
      <c r="AG969" s="137"/>
      <c r="AH969" s="137"/>
      <c r="AI969" s="168"/>
      <c r="AJ969" s="175"/>
      <c r="AK969" s="63"/>
      <c r="AL969" s="175"/>
      <c r="AM969" s="175"/>
      <c r="AN969" s="175"/>
      <c r="AO969" s="175"/>
      <c r="AP969" s="175"/>
    </row>
    <row r="970" spans="1:42" ht="15">
      <c r="A970" s="11" t="str">
        <f>IF(F970="","",F970&amp;"_"&amp;COUNTIF($F$9:F970,F970))</f>
        <v/>
      </c>
      <c r="B970" s="135" t="str">
        <f>IF(STUDATA!B1580="","",STUDATA!B1580)</f>
        <v/>
      </c>
      <c r="C970" s="136" t="str">
        <f>IF(STUDATA!E1580="","",STUDATA!E1580)</f>
        <v/>
      </c>
      <c r="D970" s="136" t="str">
        <f>IF(STUDATA!F1580="","",STUDATA!F1580)</f>
        <v/>
      </c>
      <c r="E970" s="136" t="str">
        <f>IF(STUDATA!G1580="","",STUDATA!G1580)</f>
        <v/>
      </c>
      <c r="F970" s="136" t="str">
        <f>IF(STUDATA!C1580="","",STUDATA!C1580)</f>
        <v/>
      </c>
      <c r="G970" s="137"/>
      <c r="H970" s="137"/>
      <c r="I970" s="137"/>
      <c r="J970" s="137"/>
      <c r="K970" s="137"/>
      <c r="L970" s="137"/>
      <c r="M970" s="137"/>
      <c r="N970" s="137"/>
      <c r="O970" s="137"/>
      <c r="P970" s="137"/>
      <c r="Q970" s="137"/>
      <c r="R970" s="137"/>
      <c r="S970" s="137"/>
      <c r="T970" s="61"/>
      <c r="U970" s="62"/>
      <c r="V970" s="63"/>
      <c r="W970" s="63"/>
      <c r="X970" s="63"/>
      <c r="Y970" s="63"/>
      <c r="Z970" s="63"/>
      <c r="AA970" s="63"/>
      <c r="AB970" s="63"/>
      <c r="AC970" s="63"/>
      <c r="AD970" s="137"/>
      <c r="AE970" s="137"/>
      <c r="AF970" s="137"/>
      <c r="AG970" s="137"/>
      <c r="AH970" s="137"/>
      <c r="AI970" s="168"/>
      <c r="AJ970" s="175"/>
      <c r="AK970" s="63"/>
      <c r="AL970" s="175"/>
      <c r="AM970" s="175"/>
      <c r="AN970" s="175"/>
      <c r="AO970" s="175"/>
      <c r="AP970" s="175"/>
    </row>
    <row r="971" spans="1:42" ht="15">
      <c r="A971" s="11" t="str">
        <f>IF(F971="","",F971&amp;"_"&amp;COUNTIF($F$9:F971,F971))</f>
        <v/>
      </c>
      <c r="B971" s="135" t="str">
        <f>IF(STUDATA!B1581="","",STUDATA!B1581)</f>
        <v/>
      </c>
      <c r="C971" s="136" t="str">
        <f>IF(STUDATA!E1581="","",STUDATA!E1581)</f>
        <v/>
      </c>
      <c r="D971" s="136" t="str">
        <f>IF(STUDATA!F1581="","",STUDATA!F1581)</f>
        <v/>
      </c>
      <c r="E971" s="136" t="str">
        <f>IF(STUDATA!G1581="","",STUDATA!G1581)</f>
        <v/>
      </c>
      <c r="F971" s="136" t="str">
        <f>IF(STUDATA!C1581="","",STUDATA!C1581)</f>
        <v/>
      </c>
      <c r="G971" s="137"/>
      <c r="H971" s="137"/>
      <c r="I971" s="137"/>
      <c r="J971" s="137"/>
      <c r="K971" s="137"/>
      <c r="L971" s="137"/>
      <c r="M971" s="137"/>
      <c r="N971" s="137"/>
      <c r="O971" s="137"/>
      <c r="P971" s="137"/>
      <c r="Q971" s="137"/>
      <c r="R971" s="137"/>
      <c r="S971" s="137"/>
      <c r="T971" s="61"/>
      <c r="U971" s="62"/>
      <c r="V971" s="63"/>
      <c r="W971" s="63"/>
      <c r="X971" s="63"/>
      <c r="Y971" s="63"/>
      <c r="Z971" s="63"/>
      <c r="AA971" s="63"/>
      <c r="AB971" s="63"/>
      <c r="AC971" s="63"/>
      <c r="AD971" s="137"/>
      <c r="AE971" s="137"/>
      <c r="AF971" s="137"/>
      <c r="AG971" s="137"/>
      <c r="AH971" s="137"/>
      <c r="AI971" s="168"/>
      <c r="AJ971" s="175"/>
      <c r="AK971" s="63"/>
      <c r="AL971" s="175"/>
      <c r="AM971" s="175"/>
      <c r="AN971" s="175"/>
      <c r="AO971" s="175"/>
      <c r="AP971" s="175"/>
    </row>
    <row r="972" spans="1:42" ht="15">
      <c r="A972" s="11" t="str">
        <f>IF(F972="","",F972&amp;"_"&amp;COUNTIF($F$9:F972,F972))</f>
        <v/>
      </c>
      <c r="B972" s="135" t="str">
        <f>IF(STUDATA!B1582="","",STUDATA!B1582)</f>
        <v/>
      </c>
      <c r="C972" s="136" t="str">
        <f>IF(STUDATA!E1582="","",STUDATA!E1582)</f>
        <v/>
      </c>
      <c r="D972" s="136" t="str">
        <f>IF(STUDATA!F1582="","",STUDATA!F1582)</f>
        <v/>
      </c>
      <c r="E972" s="136" t="str">
        <f>IF(STUDATA!G1582="","",STUDATA!G1582)</f>
        <v/>
      </c>
      <c r="F972" s="136" t="str">
        <f>IF(STUDATA!C1582="","",STUDATA!C1582)</f>
        <v/>
      </c>
      <c r="G972" s="137"/>
      <c r="H972" s="137"/>
      <c r="I972" s="137"/>
      <c r="J972" s="137"/>
      <c r="K972" s="137"/>
      <c r="L972" s="137"/>
      <c r="M972" s="137"/>
      <c r="N972" s="137"/>
      <c r="O972" s="137"/>
      <c r="P972" s="137"/>
      <c r="Q972" s="137"/>
      <c r="R972" s="137"/>
      <c r="S972" s="137"/>
      <c r="T972" s="61"/>
      <c r="U972" s="62"/>
      <c r="V972" s="63"/>
      <c r="W972" s="63"/>
      <c r="X972" s="63"/>
      <c r="Y972" s="63"/>
      <c r="Z972" s="63"/>
      <c r="AA972" s="63"/>
      <c r="AB972" s="63"/>
      <c r="AC972" s="63"/>
      <c r="AD972" s="137"/>
      <c r="AE972" s="137"/>
      <c r="AF972" s="137"/>
      <c r="AG972" s="137"/>
      <c r="AH972" s="137"/>
      <c r="AI972" s="168"/>
      <c r="AJ972" s="175"/>
      <c r="AK972" s="63"/>
      <c r="AL972" s="175"/>
      <c r="AM972" s="175"/>
      <c r="AN972" s="175"/>
      <c r="AO972" s="175"/>
      <c r="AP972" s="175"/>
    </row>
    <row r="973" spans="1:42" ht="15">
      <c r="A973" s="11" t="str">
        <f>IF(F973="","",F973&amp;"_"&amp;COUNTIF($F$9:F973,F973))</f>
        <v/>
      </c>
      <c r="B973" s="135" t="str">
        <f>IF(STUDATA!B1583="","",STUDATA!B1583)</f>
        <v/>
      </c>
      <c r="C973" s="136" t="str">
        <f>IF(STUDATA!E1583="","",STUDATA!E1583)</f>
        <v/>
      </c>
      <c r="D973" s="136" t="str">
        <f>IF(STUDATA!F1583="","",STUDATA!F1583)</f>
        <v/>
      </c>
      <c r="E973" s="136" t="str">
        <f>IF(STUDATA!G1583="","",STUDATA!G1583)</f>
        <v/>
      </c>
      <c r="F973" s="136" t="str">
        <f>IF(STUDATA!C1583="","",STUDATA!C1583)</f>
        <v/>
      </c>
      <c r="G973" s="137"/>
      <c r="H973" s="137"/>
      <c r="I973" s="137"/>
      <c r="J973" s="137"/>
      <c r="K973" s="137"/>
      <c r="L973" s="137"/>
      <c r="M973" s="137"/>
      <c r="N973" s="137"/>
      <c r="O973" s="137"/>
      <c r="P973" s="137"/>
      <c r="Q973" s="137"/>
      <c r="R973" s="137"/>
      <c r="S973" s="137"/>
      <c r="T973" s="61"/>
      <c r="U973" s="62"/>
      <c r="V973" s="63"/>
      <c r="W973" s="63"/>
      <c r="X973" s="63"/>
      <c r="Y973" s="63"/>
      <c r="Z973" s="63"/>
      <c r="AA973" s="63"/>
      <c r="AB973" s="63"/>
      <c r="AC973" s="63"/>
      <c r="AD973" s="137"/>
      <c r="AE973" s="137"/>
      <c r="AF973" s="137"/>
      <c r="AG973" s="137"/>
      <c r="AH973" s="137"/>
      <c r="AI973" s="168"/>
      <c r="AJ973" s="175"/>
      <c r="AK973" s="63"/>
      <c r="AL973" s="175"/>
      <c r="AM973" s="175"/>
      <c r="AN973" s="175"/>
      <c r="AO973" s="175"/>
      <c r="AP973" s="175"/>
    </row>
    <row r="974" spans="1:42" ht="15">
      <c r="A974" s="11" t="str">
        <f>IF(F974="","",F974&amp;"_"&amp;COUNTIF($F$9:F974,F974))</f>
        <v/>
      </c>
      <c r="B974" s="135" t="str">
        <f>IF(STUDATA!B1584="","",STUDATA!B1584)</f>
        <v/>
      </c>
      <c r="C974" s="136" t="str">
        <f>IF(STUDATA!E1584="","",STUDATA!E1584)</f>
        <v/>
      </c>
      <c r="D974" s="136" t="str">
        <f>IF(STUDATA!F1584="","",STUDATA!F1584)</f>
        <v/>
      </c>
      <c r="E974" s="136" t="str">
        <f>IF(STUDATA!G1584="","",STUDATA!G1584)</f>
        <v/>
      </c>
      <c r="F974" s="136" t="str">
        <f>IF(STUDATA!C1584="","",STUDATA!C1584)</f>
        <v/>
      </c>
      <c r="G974" s="137"/>
      <c r="H974" s="137"/>
      <c r="I974" s="137"/>
      <c r="J974" s="137"/>
      <c r="K974" s="137"/>
      <c r="L974" s="137"/>
      <c r="M974" s="137"/>
      <c r="N974" s="137"/>
      <c r="O974" s="137"/>
      <c r="P974" s="137"/>
      <c r="Q974" s="137"/>
      <c r="R974" s="137"/>
      <c r="S974" s="137"/>
      <c r="T974" s="61"/>
      <c r="U974" s="62"/>
      <c r="V974" s="63"/>
      <c r="W974" s="63"/>
      <c r="X974" s="63"/>
      <c r="Y974" s="63"/>
      <c r="Z974" s="63"/>
      <c r="AA974" s="63"/>
      <c r="AB974" s="63"/>
      <c r="AC974" s="63"/>
      <c r="AD974" s="137"/>
      <c r="AE974" s="137"/>
      <c r="AF974" s="137"/>
      <c r="AG974" s="137"/>
      <c r="AH974" s="137"/>
      <c r="AI974" s="168"/>
      <c r="AJ974" s="175"/>
      <c r="AK974" s="63"/>
      <c r="AL974" s="175"/>
      <c r="AM974" s="175"/>
      <c r="AN974" s="175"/>
      <c r="AO974" s="175"/>
      <c r="AP974" s="175"/>
    </row>
    <row r="975" spans="1:42" ht="15">
      <c r="A975" s="11" t="str">
        <f>IF(F975="","",F975&amp;"_"&amp;COUNTIF($F$9:F975,F975))</f>
        <v/>
      </c>
      <c r="B975" s="135" t="str">
        <f>IF(STUDATA!B1585="","",STUDATA!B1585)</f>
        <v/>
      </c>
      <c r="C975" s="136" t="str">
        <f>IF(STUDATA!E1585="","",STUDATA!E1585)</f>
        <v/>
      </c>
      <c r="D975" s="136" t="str">
        <f>IF(STUDATA!F1585="","",STUDATA!F1585)</f>
        <v/>
      </c>
      <c r="E975" s="136" t="str">
        <f>IF(STUDATA!G1585="","",STUDATA!G1585)</f>
        <v/>
      </c>
      <c r="F975" s="136" t="str">
        <f>IF(STUDATA!C1585="","",STUDATA!C1585)</f>
        <v/>
      </c>
      <c r="G975" s="137"/>
      <c r="H975" s="137"/>
      <c r="I975" s="137"/>
      <c r="J975" s="137"/>
      <c r="K975" s="137"/>
      <c r="L975" s="137"/>
      <c r="M975" s="137"/>
      <c r="N975" s="137"/>
      <c r="O975" s="137"/>
      <c r="P975" s="137"/>
      <c r="Q975" s="137"/>
      <c r="R975" s="137"/>
      <c r="S975" s="137"/>
      <c r="T975" s="61"/>
      <c r="U975" s="62"/>
      <c r="V975" s="63"/>
      <c r="W975" s="63"/>
      <c r="X975" s="63"/>
      <c r="Y975" s="63"/>
      <c r="Z975" s="63"/>
      <c r="AA975" s="63"/>
      <c r="AB975" s="63"/>
      <c r="AC975" s="63"/>
      <c r="AD975" s="137"/>
      <c r="AE975" s="137"/>
      <c r="AF975" s="137"/>
      <c r="AG975" s="137"/>
      <c r="AH975" s="137"/>
      <c r="AI975" s="168"/>
      <c r="AJ975" s="175"/>
      <c r="AK975" s="63"/>
      <c r="AL975" s="175"/>
      <c r="AM975" s="175"/>
      <c r="AN975" s="175"/>
      <c r="AO975" s="175"/>
      <c r="AP975" s="175"/>
    </row>
    <row r="976" spans="1:42" ht="15">
      <c r="A976" s="11" t="str">
        <f>IF(F976="","",F976&amp;"_"&amp;COUNTIF($F$9:F976,F976))</f>
        <v/>
      </c>
      <c r="B976" s="135" t="str">
        <f>IF(STUDATA!B1586="","",STUDATA!B1586)</f>
        <v/>
      </c>
      <c r="C976" s="136" t="str">
        <f>IF(STUDATA!E1586="","",STUDATA!E1586)</f>
        <v/>
      </c>
      <c r="D976" s="136" t="str">
        <f>IF(STUDATA!F1586="","",STUDATA!F1586)</f>
        <v/>
      </c>
      <c r="E976" s="136" t="str">
        <f>IF(STUDATA!G1586="","",STUDATA!G1586)</f>
        <v/>
      </c>
      <c r="F976" s="136" t="str">
        <f>IF(STUDATA!C1586="","",STUDATA!C1586)</f>
        <v/>
      </c>
      <c r="G976" s="137"/>
      <c r="H976" s="137"/>
      <c r="I976" s="137"/>
      <c r="J976" s="137"/>
      <c r="K976" s="137"/>
      <c r="L976" s="137"/>
      <c r="M976" s="137"/>
      <c r="N976" s="137"/>
      <c r="O976" s="137"/>
      <c r="P976" s="137"/>
      <c r="Q976" s="137"/>
      <c r="R976" s="137"/>
      <c r="S976" s="137"/>
      <c r="T976" s="61"/>
      <c r="U976" s="62"/>
      <c r="V976" s="63"/>
      <c r="W976" s="63"/>
      <c r="X976" s="63"/>
      <c r="Y976" s="63"/>
      <c r="Z976" s="63"/>
      <c r="AA976" s="63"/>
      <c r="AB976" s="63"/>
      <c r="AC976" s="63"/>
      <c r="AD976" s="137"/>
      <c r="AE976" s="137"/>
      <c r="AF976" s="137"/>
      <c r="AG976" s="137"/>
      <c r="AH976" s="137"/>
      <c r="AI976" s="168"/>
      <c r="AJ976" s="175"/>
      <c r="AK976" s="63"/>
      <c r="AL976" s="175"/>
      <c r="AM976" s="175"/>
      <c r="AN976" s="175"/>
      <c r="AO976" s="175"/>
      <c r="AP976" s="175"/>
    </row>
    <row r="977" spans="1:42" ht="15">
      <c r="A977" s="11" t="str">
        <f>IF(F977="","",F977&amp;"_"&amp;COUNTIF($F$9:F977,F977))</f>
        <v/>
      </c>
      <c r="B977" s="135" t="str">
        <f>IF(STUDATA!B1587="","",STUDATA!B1587)</f>
        <v/>
      </c>
      <c r="C977" s="136" t="str">
        <f>IF(STUDATA!E1587="","",STUDATA!E1587)</f>
        <v/>
      </c>
      <c r="D977" s="136" t="str">
        <f>IF(STUDATA!F1587="","",STUDATA!F1587)</f>
        <v/>
      </c>
      <c r="E977" s="136" t="str">
        <f>IF(STUDATA!G1587="","",STUDATA!G1587)</f>
        <v/>
      </c>
      <c r="F977" s="136" t="str">
        <f>IF(STUDATA!C1587="","",STUDATA!C1587)</f>
        <v/>
      </c>
      <c r="G977" s="137"/>
      <c r="H977" s="137"/>
      <c r="I977" s="137"/>
      <c r="J977" s="137"/>
      <c r="K977" s="137"/>
      <c r="L977" s="137"/>
      <c r="M977" s="137"/>
      <c r="N977" s="137"/>
      <c r="O977" s="137"/>
      <c r="P977" s="137"/>
      <c r="Q977" s="137"/>
      <c r="R977" s="137"/>
      <c r="S977" s="137"/>
      <c r="T977" s="61"/>
      <c r="U977" s="62"/>
      <c r="V977" s="63"/>
      <c r="W977" s="63"/>
      <c r="X977" s="63"/>
      <c r="Y977" s="63"/>
      <c r="Z977" s="63"/>
      <c r="AA977" s="63"/>
      <c r="AB977" s="63"/>
      <c r="AC977" s="63"/>
      <c r="AD977" s="137"/>
      <c r="AE977" s="137"/>
      <c r="AF977" s="137"/>
      <c r="AG977" s="137"/>
      <c r="AH977" s="137"/>
      <c r="AI977" s="168"/>
      <c r="AJ977" s="175"/>
      <c r="AK977" s="63"/>
      <c r="AL977" s="175"/>
      <c r="AM977" s="175"/>
      <c r="AN977" s="175"/>
      <c r="AO977" s="175"/>
      <c r="AP977" s="175"/>
    </row>
    <row r="978" spans="1:42" ht="15">
      <c r="A978" s="11" t="str">
        <f>IF(F978="","",F978&amp;"_"&amp;COUNTIF($F$9:F978,F978))</f>
        <v/>
      </c>
      <c r="B978" s="135" t="str">
        <f>IF(STUDATA!B1588="","",STUDATA!B1588)</f>
        <v/>
      </c>
      <c r="C978" s="136" t="str">
        <f>IF(STUDATA!E1588="","",STUDATA!E1588)</f>
        <v/>
      </c>
      <c r="D978" s="136" t="str">
        <f>IF(STUDATA!F1588="","",STUDATA!F1588)</f>
        <v/>
      </c>
      <c r="E978" s="136" t="str">
        <f>IF(STUDATA!G1588="","",STUDATA!G1588)</f>
        <v/>
      </c>
      <c r="F978" s="136" t="str">
        <f>IF(STUDATA!C1588="","",STUDATA!C1588)</f>
        <v/>
      </c>
      <c r="G978" s="137"/>
      <c r="H978" s="137"/>
      <c r="I978" s="137"/>
      <c r="J978" s="137"/>
      <c r="K978" s="137"/>
      <c r="L978" s="137"/>
      <c r="M978" s="137"/>
      <c r="N978" s="137"/>
      <c r="O978" s="137"/>
      <c r="P978" s="137"/>
      <c r="Q978" s="137"/>
      <c r="R978" s="137"/>
      <c r="S978" s="137"/>
      <c r="T978" s="61"/>
      <c r="U978" s="62"/>
      <c r="V978" s="63"/>
      <c r="W978" s="63"/>
      <c r="X978" s="63"/>
      <c r="Y978" s="63"/>
      <c r="Z978" s="63"/>
      <c r="AA978" s="63"/>
      <c r="AB978" s="63"/>
      <c r="AC978" s="63"/>
      <c r="AD978" s="137"/>
      <c r="AE978" s="137"/>
      <c r="AF978" s="137"/>
      <c r="AG978" s="137"/>
      <c r="AH978" s="137"/>
      <c r="AI978" s="168"/>
      <c r="AJ978" s="175"/>
      <c r="AK978" s="63"/>
      <c r="AL978" s="175"/>
      <c r="AM978" s="175"/>
      <c r="AN978" s="175"/>
      <c r="AO978" s="175"/>
      <c r="AP978" s="175"/>
    </row>
    <row r="979" spans="1:42" ht="15">
      <c r="A979" s="11" t="str">
        <f>IF(F979="","",F979&amp;"_"&amp;COUNTIF($F$9:F979,F979))</f>
        <v/>
      </c>
      <c r="B979" s="135" t="str">
        <f>IF(STUDATA!B1589="","",STUDATA!B1589)</f>
        <v/>
      </c>
      <c r="C979" s="136" t="str">
        <f>IF(STUDATA!E1589="","",STUDATA!E1589)</f>
        <v/>
      </c>
      <c r="D979" s="136" t="str">
        <f>IF(STUDATA!F1589="","",STUDATA!F1589)</f>
        <v/>
      </c>
      <c r="E979" s="136" t="str">
        <f>IF(STUDATA!G1589="","",STUDATA!G1589)</f>
        <v/>
      </c>
      <c r="F979" s="136" t="str">
        <f>IF(STUDATA!C1589="","",STUDATA!C1589)</f>
        <v/>
      </c>
      <c r="G979" s="137"/>
      <c r="H979" s="137"/>
      <c r="I979" s="137"/>
      <c r="J979" s="137"/>
      <c r="K979" s="137"/>
      <c r="L979" s="137"/>
      <c r="M979" s="137"/>
      <c r="N979" s="137"/>
      <c r="O979" s="137"/>
      <c r="P979" s="137"/>
      <c r="Q979" s="137"/>
      <c r="R979" s="137"/>
      <c r="S979" s="137"/>
      <c r="T979" s="61"/>
      <c r="U979" s="62"/>
      <c r="V979" s="63"/>
      <c r="W979" s="63"/>
      <c r="X979" s="63"/>
      <c r="Y979" s="63"/>
      <c r="Z979" s="63"/>
      <c r="AA979" s="63"/>
      <c r="AB979" s="63"/>
      <c r="AC979" s="63"/>
      <c r="AD979" s="137"/>
      <c r="AE979" s="137"/>
      <c r="AF979" s="137"/>
      <c r="AG979" s="137"/>
      <c r="AH979" s="137"/>
      <c r="AI979" s="168"/>
      <c r="AJ979" s="175"/>
      <c r="AK979" s="63"/>
      <c r="AL979" s="175"/>
      <c r="AM979" s="175"/>
      <c r="AN979" s="175"/>
      <c r="AO979" s="175"/>
      <c r="AP979" s="175"/>
    </row>
    <row r="980" spans="1:42" ht="15">
      <c r="A980" s="11" t="str">
        <f>IF(F980="","",F980&amp;"_"&amp;COUNTIF($F$9:F980,F980))</f>
        <v/>
      </c>
      <c r="B980" s="135" t="str">
        <f>IF(STUDATA!B1590="","",STUDATA!B1590)</f>
        <v/>
      </c>
      <c r="C980" s="136" t="str">
        <f>IF(STUDATA!E1590="","",STUDATA!E1590)</f>
        <v/>
      </c>
      <c r="D980" s="136" t="str">
        <f>IF(STUDATA!F1590="","",STUDATA!F1590)</f>
        <v/>
      </c>
      <c r="E980" s="136" t="str">
        <f>IF(STUDATA!G1590="","",STUDATA!G1590)</f>
        <v/>
      </c>
      <c r="F980" s="136" t="str">
        <f>IF(STUDATA!C1590="","",STUDATA!C1590)</f>
        <v/>
      </c>
      <c r="G980" s="137"/>
      <c r="H980" s="137"/>
      <c r="I980" s="137"/>
      <c r="J980" s="137"/>
      <c r="K980" s="137"/>
      <c r="L980" s="137"/>
      <c r="M980" s="137"/>
      <c r="N980" s="137"/>
      <c r="O980" s="137"/>
      <c r="P980" s="137"/>
      <c r="Q980" s="137"/>
      <c r="R980" s="137"/>
      <c r="S980" s="137"/>
      <c r="T980" s="61"/>
      <c r="U980" s="62"/>
      <c r="V980" s="63"/>
      <c r="W980" s="63"/>
      <c r="X980" s="63"/>
      <c r="Y980" s="63"/>
      <c r="Z980" s="63"/>
      <c r="AA980" s="63"/>
      <c r="AB980" s="63"/>
      <c r="AC980" s="63"/>
      <c r="AD980" s="137"/>
      <c r="AE980" s="137"/>
      <c r="AF980" s="137"/>
      <c r="AG980" s="137"/>
      <c r="AH980" s="137"/>
      <c r="AI980" s="168"/>
      <c r="AJ980" s="175"/>
      <c r="AK980" s="63"/>
      <c r="AL980" s="175"/>
      <c r="AM980" s="175"/>
      <c r="AN980" s="175"/>
      <c r="AO980" s="175"/>
      <c r="AP980" s="175"/>
    </row>
    <row r="981" spans="1:42" ht="15">
      <c r="A981" s="11" t="str">
        <f>IF(F981="","",F981&amp;"_"&amp;COUNTIF($F$9:F981,F981))</f>
        <v/>
      </c>
      <c r="B981" s="135" t="str">
        <f>IF(STUDATA!B1591="","",STUDATA!B1591)</f>
        <v/>
      </c>
      <c r="C981" s="136" t="str">
        <f>IF(STUDATA!E1591="","",STUDATA!E1591)</f>
        <v/>
      </c>
      <c r="D981" s="136" t="str">
        <f>IF(STUDATA!F1591="","",STUDATA!F1591)</f>
        <v/>
      </c>
      <c r="E981" s="136" t="str">
        <f>IF(STUDATA!G1591="","",STUDATA!G1591)</f>
        <v/>
      </c>
      <c r="F981" s="136" t="str">
        <f>IF(STUDATA!C1591="","",STUDATA!C1591)</f>
        <v/>
      </c>
      <c r="G981" s="137"/>
      <c r="H981" s="137"/>
      <c r="I981" s="137"/>
      <c r="J981" s="137"/>
      <c r="K981" s="137"/>
      <c r="L981" s="137"/>
      <c r="M981" s="137"/>
      <c r="N981" s="137"/>
      <c r="O981" s="137"/>
      <c r="P981" s="137"/>
      <c r="Q981" s="137"/>
      <c r="R981" s="137"/>
      <c r="S981" s="137"/>
      <c r="T981" s="61"/>
      <c r="U981" s="62"/>
      <c r="V981" s="63"/>
      <c r="W981" s="63"/>
      <c r="X981" s="63"/>
      <c r="Y981" s="63"/>
      <c r="Z981" s="63"/>
      <c r="AA981" s="63"/>
      <c r="AB981" s="63"/>
      <c r="AC981" s="63"/>
      <c r="AD981" s="137"/>
      <c r="AE981" s="137"/>
      <c r="AF981" s="137"/>
      <c r="AG981" s="137"/>
      <c r="AH981" s="137"/>
      <c r="AI981" s="168"/>
      <c r="AJ981" s="175"/>
      <c r="AK981" s="63"/>
      <c r="AL981" s="175"/>
      <c r="AM981" s="175"/>
      <c r="AN981" s="175"/>
      <c r="AO981" s="175"/>
      <c r="AP981" s="175"/>
    </row>
    <row r="982" spans="1:42" ht="15">
      <c r="A982" s="11" t="str">
        <f>IF(F982="","",F982&amp;"_"&amp;COUNTIF($F$9:F982,F982))</f>
        <v/>
      </c>
      <c r="B982" s="135" t="str">
        <f>IF(STUDATA!B1592="","",STUDATA!B1592)</f>
        <v/>
      </c>
      <c r="C982" s="136" t="str">
        <f>IF(STUDATA!E1592="","",STUDATA!E1592)</f>
        <v/>
      </c>
      <c r="D982" s="136" t="str">
        <f>IF(STUDATA!F1592="","",STUDATA!F1592)</f>
        <v/>
      </c>
      <c r="E982" s="136" t="str">
        <f>IF(STUDATA!G1592="","",STUDATA!G1592)</f>
        <v/>
      </c>
      <c r="F982" s="136" t="str">
        <f>IF(STUDATA!C1592="","",STUDATA!C1592)</f>
        <v/>
      </c>
      <c r="G982" s="137"/>
      <c r="H982" s="137"/>
      <c r="I982" s="137"/>
      <c r="J982" s="137"/>
      <c r="K982" s="137"/>
      <c r="L982" s="137"/>
      <c r="M982" s="137"/>
      <c r="N982" s="137"/>
      <c r="O982" s="137"/>
      <c r="P982" s="137"/>
      <c r="Q982" s="137"/>
      <c r="R982" s="137"/>
      <c r="S982" s="137"/>
      <c r="T982" s="61"/>
      <c r="U982" s="62"/>
      <c r="V982" s="63"/>
      <c r="W982" s="63"/>
      <c r="X982" s="63"/>
      <c r="Y982" s="63"/>
      <c r="Z982" s="63"/>
      <c r="AA982" s="63"/>
      <c r="AB982" s="63"/>
      <c r="AC982" s="63"/>
      <c r="AD982" s="137"/>
      <c r="AE982" s="137"/>
      <c r="AF982" s="137"/>
      <c r="AG982" s="137"/>
      <c r="AH982" s="137"/>
      <c r="AI982" s="168"/>
      <c r="AJ982" s="175"/>
      <c r="AK982" s="63"/>
      <c r="AL982" s="175"/>
      <c r="AM982" s="175"/>
      <c r="AN982" s="175"/>
      <c r="AO982" s="175"/>
      <c r="AP982" s="175"/>
    </row>
    <row r="983" spans="1:42" ht="15">
      <c r="A983" s="11" t="str">
        <f>IF(F983="","",F983&amp;"_"&amp;COUNTIF($F$9:F983,F983))</f>
        <v/>
      </c>
      <c r="B983" s="135" t="str">
        <f>IF(STUDATA!B1593="","",STUDATA!B1593)</f>
        <v/>
      </c>
      <c r="C983" s="136" t="str">
        <f>IF(STUDATA!E1593="","",STUDATA!E1593)</f>
        <v/>
      </c>
      <c r="D983" s="136" t="str">
        <f>IF(STUDATA!F1593="","",STUDATA!F1593)</f>
        <v/>
      </c>
      <c r="E983" s="136" t="str">
        <f>IF(STUDATA!G1593="","",STUDATA!G1593)</f>
        <v/>
      </c>
      <c r="F983" s="136" t="str">
        <f>IF(STUDATA!C1593="","",STUDATA!C1593)</f>
        <v/>
      </c>
      <c r="G983" s="137"/>
      <c r="H983" s="137"/>
      <c r="I983" s="137"/>
      <c r="J983" s="137"/>
      <c r="K983" s="137"/>
      <c r="L983" s="137"/>
      <c r="M983" s="137"/>
      <c r="N983" s="137"/>
      <c r="O983" s="137"/>
      <c r="P983" s="137"/>
      <c r="Q983" s="137"/>
      <c r="R983" s="137"/>
      <c r="S983" s="137"/>
      <c r="T983" s="61"/>
      <c r="U983" s="62"/>
      <c r="V983" s="63"/>
      <c r="W983" s="63"/>
      <c r="X983" s="63"/>
      <c r="Y983" s="63"/>
      <c r="Z983" s="63"/>
      <c r="AA983" s="63"/>
      <c r="AB983" s="63"/>
      <c r="AC983" s="63"/>
      <c r="AD983" s="137"/>
      <c r="AE983" s="137"/>
      <c r="AF983" s="137"/>
      <c r="AG983" s="137"/>
      <c r="AH983" s="137"/>
      <c r="AI983" s="168"/>
      <c r="AJ983" s="175"/>
      <c r="AK983" s="63"/>
      <c r="AL983" s="175"/>
      <c r="AM983" s="175"/>
      <c r="AN983" s="175"/>
      <c r="AO983" s="175"/>
      <c r="AP983" s="175"/>
    </row>
    <row r="984" spans="1:42" ht="15">
      <c r="A984" s="11" t="str">
        <f>IF(F984="","",F984&amp;"_"&amp;COUNTIF($F$9:F984,F984))</f>
        <v/>
      </c>
      <c r="B984" s="135" t="str">
        <f>IF(STUDATA!B1594="","",STUDATA!B1594)</f>
        <v/>
      </c>
      <c r="C984" s="136" t="str">
        <f>IF(STUDATA!E1594="","",STUDATA!E1594)</f>
        <v/>
      </c>
      <c r="D984" s="136" t="str">
        <f>IF(STUDATA!F1594="","",STUDATA!F1594)</f>
        <v/>
      </c>
      <c r="E984" s="136" t="str">
        <f>IF(STUDATA!G1594="","",STUDATA!G1594)</f>
        <v/>
      </c>
      <c r="F984" s="136" t="str">
        <f>IF(STUDATA!C1594="","",STUDATA!C1594)</f>
        <v/>
      </c>
      <c r="G984" s="137"/>
      <c r="H984" s="137"/>
      <c r="I984" s="137"/>
      <c r="J984" s="137"/>
      <c r="K984" s="137"/>
      <c r="L984" s="137"/>
      <c r="M984" s="137"/>
      <c r="N984" s="137"/>
      <c r="O984" s="137"/>
      <c r="P984" s="137"/>
      <c r="Q984" s="137"/>
      <c r="R984" s="137"/>
      <c r="S984" s="137"/>
      <c r="T984" s="61"/>
      <c r="U984" s="62"/>
      <c r="V984" s="63"/>
      <c r="W984" s="63"/>
      <c r="X984" s="63"/>
      <c r="Y984" s="63"/>
      <c r="Z984" s="63"/>
      <c r="AA984" s="63"/>
      <c r="AB984" s="63"/>
      <c r="AC984" s="63"/>
      <c r="AD984" s="137"/>
      <c r="AE984" s="137"/>
      <c r="AF984" s="137"/>
      <c r="AG984" s="137"/>
      <c r="AH984" s="137"/>
      <c r="AI984" s="168"/>
      <c r="AJ984" s="175"/>
      <c r="AK984" s="63"/>
      <c r="AL984" s="175"/>
      <c r="AM984" s="175"/>
      <c r="AN984" s="175"/>
      <c r="AO984" s="175"/>
      <c r="AP984" s="175"/>
    </row>
    <row r="985" spans="1:42" ht="15">
      <c r="A985" s="11" t="str">
        <f>IF(F985="","",F985&amp;"_"&amp;COUNTIF($F$9:F985,F985))</f>
        <v/>
      </c>
      <c r="B985" s="135" t="str">
        <f>IF(STUDATA!B1595="","",STUDATA!B1595)</f>
        <v/>
      </c>
      <c r="C985" s="136" t="str">
        <f>IF(STUDATA!E1595="","",STUDATA!E1595)</f>
        <v/>
      </c>
      <c r="D985" s="136" t="str">
        <f>IF(STUDATA!F1595="","",STUDATA!F1595)</f>
        <v/>
      </c>
      <c r="E985" s="136" t="str">
        <f>IF(STUDATA!G1595="","",STUDATA!G1595)</f>
        <v/>
      </c>
      <c r="F985" s="136" t="str">
        <f>IF(STUDATA!C1595="","",STUDATA!C1595)</f>
        <v/>
      </c>
      <c r="G985" s="137"/>
      <c r="H985" s="137"/>
      <c r="I985" s="137"/>
      <c r="J985" s="137"/>
      <c r="K985" s="137"/>
      <c r="L985" s="137"/>
      <c r="M985" s="137"/>
      <c r="N985" s="137"/>
      <c r="O985" s="137"/>
      <c r="P985" s="137"/>
      <c r="Q985" s="137"/>
      <c r="R985" s="137"/>
      <c r="S985" s="137"/>
      <c r="T985" s="61"/>
      <c r="U985" s="62"/>
      <c r="V985" s="63"/>
      <c r="W985" s="63"/>
      <c r="X985" s="63"/>
      <c r="Y985" s="63"/>
      <c r="Z985" s="63"/>
      <c r="AA985" s="63"/>
      <c r="AB985" s="63"/>
      <c r="AC985" s="63"/>
      <c r="AD985" s="137"/>
      <c r="AE985" s="137"/>
      <c r="AF985" s="137"/>
      <c r="AG985" s="137"/>
      <c r="AH985" s="137"/>
      <c r="AI985" s="168"/>
      <c r="AJ985" s="175"/>
      <c r="AK985" s="63"/>
      <c r="AL985" s="175"/>
      <c r="AM985" s="175"/>
      <c r="AN985" s="175"/>
      <c r="AO985" s="175"/>
      <c r="AP985" s="175"/>
    </row>
    <row r="986" spans="1:42" ht="15">
      <c r="A986" s="11" t="str">
        <f>IF(F986="","",F986&amp;"_"&amp;COUNTIF($F$9:F986,F986))</f>
        <v/>
      </c>
      <c r="B986" s="135" t="str">
        <f>IF(STUDATA!B1596="","",STUDATA!B1596)</f>
        <v/>
      </c>
      <c r="C986" s="136" t="str">
        <f>IF(STUDATA!E1596="","",STUDATA!E1596)</f>
        <v/>
      </c>
      <c r="D986" s="136" t="str">
        <f>IF(STUDATA!F1596="","",STUDATA!F1596)</f>
        <v/>
      </c>
      <c r="E986" s="136" t="str">
        <f>IF(STUDATA!G1596="","",STUDATA!G1596)</f>
        <v/>
      </c>
      <c r="F986" s="136" t="str">
        <f>IF(STUDATA!C1596="","",STUDATA!C1596)</f>
        <v/>
      </c>
      <c r="G986" s="137"/>
      <c r="H986" s="137"/>
      <c r="I986" s="137"/>
      <c r="J986" s="137"/>
      <c r="K986" s="137"/>
      <c r="L986" s="137"/>
      <c r="M986" s="137"/>
      <c r="N986" s="137"/>
      <c r="O986" s="137"/>
      <c r="P986" s="137"/>
      <c r="Q986" s="137"/>
      <c r="R986" s="137"/>
      <c r="S986" s="137"/>
      <c r="T986" s="61"/>
      <c r="U986" s="62"/>
      <c r="V986" s="63"/>
      <c r="W986" s="63"/>
      <c r="X986" s="63"/>
      <c r="Y986" s="63"/>
      <c r="Z986" s="63"/>
      <c r="AA986" s="63"/>
      <c r="AB986" s="63"/>
      <c r="AC986" s="63"/>
      <c r="AD986" s="137"/>
      <c r="AE986" s="137"/>
      <c r="AF986" s="137"/>
      <c r="AG986" s="137"/>
      <c r="AH986" s="137"/>
      <c r="AI986" s="168"/>
      <c r="AJ986" s="175"/>
      <c r="AK986" s="63"/>
      <c r="AL986" s="175"/>
      <c r="AM986" s="175"/>
      <c r="AN986" s="175"/>
      <c r="AO986" s="175"/>
      <c r="AP986" s="175"/>
    </row>
    <row r="987" spans="1:42" ht="15">
      <c r="A987" s="11" t="str">
        <f>IF(F987="","",F987&amp;"_"&amp;COUNTIF($F$9:F987,F987))</f>
        <v/>
      </c>
      <c r="B987" s="135" t="str">
        <f>IF(STUDATA!B1597="","",STUDATA!B1597)</f>
        <v/>
      </c>
      <c r="C987" s="136" t="str">
        <f>IF(STUDATA!E1597="","",STUDATA!E1597)</f>
        <v/>
      </c>
      <c r="D987" s="136" t="str">
        <f>IF(STUDATA!F1597="","",STUDATA!F1597)</f>
        <v/>
      </c>
      <c r="E987" s="136" t="str">
        <f>IF(STUDATA!G1597="","",STUDATA!G1597)</f>
        <v/>
      </c>
      <c r="F987" s="136" t="str">
        <f>IF(STUDATA!C1597="","",STUDATA!C1597)</f>
        <v/>
      </c>
      <c r="G987" s="137"/>
      <c r="H987" s="137"/>
      <c r="I987" s="137"/>
      <c r="J987" s="137"/>
      <c r="K987" s="137"/>
      <c r="L987" s="137"/>
      <c r="M987" s="137"/>
      <c r="N987" s="137"/>
      <c r="O987" s="137"/>
      <c r="P987" s="137"/>
      <c r="Q987" s="137"/>
      <c r="R987" s="137"/>
      <c r="S987" s="137"/>
      <c r="T987" s="61"/>
      <c r="U987" s="62"/>
      <c r="V987" s="63"/>
      <c r="W987" s="63"/>
      <c r="X987" s="63"/>
      <c r="Y987" s="63"/>
      <c r="Z987" s="63"/>
      <c r="AA987" s="63"/>
      <c r="AB987" s="63"/>
      <c r="AC987" s="63"/>
      <c r="AD987" s="137"/>
      <c r="AE987" s="137"/>
      <c r="AF987" s="137"/>
      <c r="AG987" s="137"/>
      <c r="AH987" s="137"/>
      <c r="AI987" s="168"/>
      <c r="AJ987" s="175"/>
      <c r="AK987" s="63"/>
      <c r="AL987" s="175"/>
      <c r="AM987" s="175"/>
      <c r="AN987" s="175"/>
      <c r="AO987" s="175"/>
      <c r="AP987" s="175"/>
    </row>
    <row r="988" spans="1:42" ht="15">
      <c r="A988" s="11" t="str">
        <f>IF(F988="","",F988&amp;"_"&amp;COUNTIF($F$9:F988,F988))</f>
        <v/>
      </c>
      <c r="B988" s="135" t="str">
        <f>IF(STUDATA!B1598="","",STUDATA!B1598)</f>
        <v/>
      </c>
      <c r="C988" s="136" t="str">
        <f>IF(STUDATA!E1598="","",STUDATA!E1598)</f>
        <v/>
      </c>
      <c r="D988" s="136" t="str">
        <f>IF(STUDATA!F1598="","",STUDATA!F1598)</f>
        <v/>
      </c>
      <c r="E988" s="136" t="str">
        <f>IF(STUDATA!G1598="","",STUDATA!G1598)</f>
        <v/>
      </c>
      <c r="F988" s="136" t="str">
        <f>IF(STUDATA!C1598="","",STUDATA!C1598)</f>
        <v/>
      </c>
      <c r="G988" s="137"/>
      <c r="H988" s="137"/>
      <c r="I988" s="137"/>
      <c r="J988" s="137"/>
      <c r="K988" s="137"/>
      <c r="L988" s="137"/>
      <c r="M988" s="137"/>
      <c r="N988" s="137"/>
      <c r="O988" s="137"/>
      <c r="P988" s="137"/>
      <c r="Q988" s="137"/>
      <c r="R988" s="137"/>
      <c r="S988" s="137"/>
      <c r="T988" s="61"/>
      <c r="U988" s="62"/>
      <c r="V988" s="63"/>
      <c r="W988" s="63"/>
      <c r="X988" s="63"/>
      <c r="Y988" s="63"/>
      <c r="Z988" s="63"/>
      <c r="AA988" s="63"/>
      <c r="AB988" s="63"/>
      <c r="AC988" s="63"/>
      <c r="AD988" s="137"/>
      <c r="AE988" s="137"/>
      <c r="AF988" s="137"/>
      <c r="AG988" s="137"/>
      <c r="AH988" s="137"/>
      <c r="AI988" s="168"/>
      <c r="AJ988" s="175"/>
      <c r="AK988" s="63"/>
      <c r="AL988" s="175"/>
      <c r="AM988" s="175"/>
      <c r="AN988" s="175"/>
      <c r="AO988" s="175"/>
      <c r="AP988" s="175"/>
    </row>
    <row r="989" spans="1:42" ht="15">
      <c r="A989" s="11" t="str">
        <f>IF(F989="","",F989&amp;"_"&amp;COUNTIF($F$9:F989,F989))</f>
        <v/>
      </c>
      <c r="B989" s="135" t="str">
        <f>IF(STUDATA!B1599="","",STUDATA!B1599)</f>
        <v/>
      </c>
      <c r="C989" s="136" t="str">
        <f>IF(STUDATA!E1599="","",STUDATA!E1599)</f>
        <v/>
      </c>
      <c r="D989" s="136" t="str">
        <f>IF(STUDATA!F1599="","",STUDATA!F1599)</f>
        <v/>
      </c>
      <c r="E989" s="136" t="str">
        <f>IF(STUDATA!G1599="","",STUDATA!G1599)</f>
        <v/>
      </c>
      <c r="F989" s="136" t="str">
        <f>IF(STUDATA!C1599="","",STUDATA!C1599)</f>
        <v/>
      </c>
      <c r="G989" s="137"/>
      <c r="H989" s="137"/>
      <c r="I989" s="137"/>
      <c r="J989" s="137"/>
      <c r="K989" s="137"/>
      <c r="L989" s="137"/>
      <c r="M989" s="137"/>
      <c r="N989" s="137"/>
      <c r="O989" s="137"/>
      <c r="P989" s="137"/>
      <c r="Q989" s="137"/>
      <c r="R989" s="137"/>
      <c r="S989" s="137"/>
      <c r="T989" s="61"/>
      <c r="U989" s="62"/>
      <c r="V989" s="63"/>
      <c r="W989" s="63"/>
      <c r="X989" s="63"/>
      <c r="Y989" s="63"/>
      <c r="Z989" s="63"/>
      <c r="AA989" s="63"/>
      <c r="AB989" s="63"/>
      <c r="AC989" s="63"/>
      <c r="AD989" s="137"/>
      <c r="AE989" s="137"/>
      <c r="AF989" s="137"/>
      <c r="AG989" s="137"/>
      <c r="AH989" s="137"/>
      <c r="AI989" s="168"/>
      <c r="AJ989" s="175"/>
      <c r="AK989" s="63"/>
      <c r="AL989" s="175"/>
      <c r="AM989" s="175"/>
      <c r="AN989" s="175"/>
      <c r="AO989" s="175"/>
      <c r="AP989" s="175"/>
    </row>
    <row r="990" spans="1:42" ht="15">
      <c r="A990" s="11" t="str">
        <f>IF(F990="","",F990&amp;"_"&amp;COUNTIF($F$9:F990,F990))</f>
        <v/>
      </c>
      <c r="B990" s="135" t="str">
        <f>IF(STUDATA!B1600="","",STUDATA!B1600)</f>
        <v/>
      </c>
      <c r="C990" s="136" t="str">
        <f>IF(STUDATA!E1600="","",STUDATA!E1600)</f>
        <v/>
      </c>
      <c r="D990" s="136" t="str">
        <f>IF(STUDATA!F1600="","",STUDATA!F1600)</f>
        <v/>
      </c>
      <c r="E990" s="136" t="str">
        <f>IF(STUDATA!G1600="","",STUDATA!G1600)</f>
        <v/>
      </c>
      <c r="F990" s="136" t="str">
        <f>IF(STUDATA!C1600="","",STUDATA!C1600)</f>
        <v/>
      </c>
      <c r="G990" s="137"/>
      <c r="H990" s="137"/>
      <c r="I990" s="137"/>
      <c r="J990" s="137"/>
      <c r="K990" s="137"/>
      <c r="L990" s="137"/>
      <c r="M990" s="137"/>
      <c r="N990" s="137"/>
      <c r="O990" s="137"/>
      <c r="P990" s="137"/>
      <c r="Q990" s="137"/>
      <c r="R990" s="137"/>
      <c r="S990" s="137"/>
      <c r="T990" s="61"/>
      <c r="U990" s="62"/>
      <c r="V990" s="63"/>
      <c r="W990" s="63"/>
      <c r="X990" s="63"/>
      <c r="Y990" s="63"/>
      <c r="Z990" s="63"/>
      <c r="AA990" s="63"/>
      <c r="AB990" s="63"/>
      <c r="AC990" s="63"/>
      <c r="AD990" s="137"/>
      <c r="AE990" s="137"/>
      <c r="AF990" s="137"/>
      <c r="AG990" s="137"/>
      <c r="AH990" s="137"/>
      <c r="AI990" s="168"/>
      <c r="AJ990" s="175"/>
      <c r="AK990" s="63"/>
      <c r="AL990" s="175"/>
      <c r="AM990" s="175"/>
      <c r="AN990" s="175"/>
      <c r="AO990" s="175"/>
      <c r="AP990" s="175"/>
    </row>
    <row r="991" spans="1:42" ht="15">
      <c r="A991" s="11" t="str">
        <f>IF(F991="","",F991&amp;"_"&amp;COUNTIF($F$9:F991,F991))</f>
        <v/>
      </c>
      <c r="B991" s="135" t="str">
        <f>IF(STUDATA!B1601="","",STUDATA!B1601)</f>
        <v/>
      </c>
      <c r="C991" s="136" t="str">
        <f>IF(STUDATA!E1601="","",STUDATA!E1601)</f>
        <v/>
      </c>
      <c r="D991" s="136" t="str">
        <f>IF(STUDATA!F1601="","",STUDATA!F1601)</f>
        <v/>
      </c>
      <c r="E991" s="136" t="str">
        <f>IF(STUDATA!G1601="","",STUDATA!G1601)</f>
        <v/>
      </c>
      <c r="F991" s="136" t="str">
        <f>IF(STUDATA!C1601="","",STUDATA!C1601)</f>
        <v/>
      </c>
      <c r="G991" s="137"/>
      <c r="H991" s="137"/>
      <c r="I991" s="137"/>
      <c r="J991" s="137"/>
      <c r="K991" s="137"/>
      <c r="L991" s="137"/>
      <c r="M991" s="137"/>
      <c r="N991" s="137"/>
      <c r="O991" s="137"/>
      <c r="P991" s="137"/>
      <c r="Q991" s="137"/>
      <c r="R991" s="137"/>
      <c r="S991" s="137"/>
      <c r="T991" s="61"/>
      <c r="U991" s="62"/>
      <c r="V991" s="63"/>
      <c r="W991" s="63"/>
      <c r="X991" s="63"/>
      <c r="Y991" s="63"/>
      <c r="Z991" s="63"/>
      <c r="AA991" s="63"/>
      <c r="AB991" s="63"/>
      <c r="AC991" s="63"/>
      <c r="AD991" s="137"/>
      <c r="AE991" s="137"/>
      <c r="AF991" s="137"/>
      <c r="AG991" s="137"/>
      <c r="AH991" s="137"/>
      <c r="AI991" s="168"/>
      <c r="AJ991" s="175"/>
      <c r="AK991" s="63"/>
      <c r="AL991" s="175"/>
      <c r="AM991" s="175"/>
      <c r="AN991" s="175"/>
      <c r="AO991" s="175"/>
      <c r="AP991" s="175"/>
    </row>
    <row r="992" spans="1:42" ht="15">
      <c r="A992" s="11" t="str">
        <f>IF(F992="","",F992&amp;"_"&amp;COUNTIF($F$9:F992,F992))</f>
        <v/>
      </c>
      <c r="B992" s="135" t="str">
        <f>IF(STUDATA!B1602="","",STUDATA!B1602)</f>
        <v/>
      </c>
      <c r="C992" s="136" t="str">
        <f>IF(STUDATA!E1602="","",STUDATA!E1602)</f>
        <v/>
      </c>
      <c r="D992" s="136" t="str">
        <f>IF(STUDATA!F1602="","",STUDATA!F1602)</f>
        <v/>
      </c>
      <c r="E992" s="136" t="str">
        <f>IF(STUDATA!G1602="","",STUDATA!G1602)</f>
        <v/>
      </c>
      <c r="F992" s="136" t="str">
        <f>IF(STUDATA!C1602="","",STUDATA!C1602)</f>
        <v/>
      </c>
      <c r="G992" s="137"/>
      <c r="H992" s="137"/>
      <c r="I992" s="137"/>
      <c r="J992" s="137"/>
      <c r="K992" s="137"/>
      <c r="L992" s="137"/>
      <c r="M992" s="137"/>
      <c r="N992" s="137"/>
      <c r="O992" s="137"/>
      <c r="P992" s="137"/>
      <c r="Q992" s="137"/>
      <c r="R992" s="137"/>
      <c r="S992" s="137"/>
      <c r="T992" s="61"/>
      <c r="U992" s="62"/>
      <c r="V992" s="63"/>
      <c r="W992" s="63"/>
      <c r="X992" s="63"/>
      <c r="Y992" s="63"/>
      <c r="Z992" s="63"/>
      <c r="AA992" s="63"/>
      <c r="AB992" s="63"/>
      <c r="AC992" s="63"/>
      <c r="AD992" s="137"/>
      <c r="AE992" s="137"/>
      <c r="AF992" s="137"/>
      <c r="AG992" s="137"/>
      <c r="AH992" s="137"/>
      <c r="AI992" s="168"/>
      <c r="AJ992" s="175"/>
      <c r="AK992" s="63"/>
      <c r="AL992" s="175"/>
      <c r="AM992" s="175"/>
      <c r="AN992" s="175"/>
      <c r="AO992" s="175"/>
      <c r="AP992" s="175"/>
    </row>
    <row r="993" spans="1:42" ht="15">
      <c r="A993" s="11" t="str">
        <f>IF(F993="","",F993&amp;"_"&amp;COUNTIF($F$9:F993,F993))</f>
        <v/>
      </c>
      <c r="B993" s="135" t="str">
        <f>IF(STUDATA!B1603="","",STUDATA!B1603)</f>
        <v/>
      </c>
      <c r="C993" s="136" t="str">
        <f>IF(STUDATA!E1603="","",STUDATA!E1603)</f>
        <v/>
      </c>
      <c r="D993" s="136" t="str">
        <f>IF(STUDATA!F1603="","",STUDATA!F1603)</f>
        <v/>
      </c>
      <c r="E993" s="136" t="str">
        <f>IF(STUDATA!G1603="","",STUDATA!G1603)</f>
        <v/>
      </c>
      <c r="F993" s="136" t="str">
        <f>IF(STUDATA!C1603="","",STUDATA!C1603)</f>
        <v/>
      </c>
      <c r="G993" s="137"/>
      <c r="H993" s="137"/>
      <c r="I993" s="137"/>
      <c r="J993" s="137"/>
      <c r="K993" s="137"/>
      <c r="L993" s="137"/>
      <c r="M993" s="137"/>
      <c r="N993" s="137"/>
      <c r="O993" s="137"/>
      <c r="P993" s="137"/>
      <c r="Q993" s="137"/>
      <c r="R993" s="137"/>
      <c r="S993" s="137"/>
      <c r="T993" s="61"/>
      <c r="U993" s="62"/>
      <c r="V993" s="63"/>
      <c r="W993" s="63"/>
      <c r="X993" s="63"/>
      <c r="Y993" s="63"/>
      <c r="Z993" s="63"/>
      <c r="AA993" s="63"/>
      <c r="AB993" s="63"/>
      <c r="AC993" s="63"/>
      <c r="AD993" s="137"/>
      <c r="AE993" s="137"/>
      <c r="AF993" s="137"/>
      <c r="AG993" s="137"/>
      <c r="AH993" s="137"/>
      <c r="AI993" s="168"/>
      <c r="AJ993" s="175"/>
      <c r="AK993" s="63"/>
      <c r="AL993" s="175"/>
      <c r="AM993" s="175"/>
      <c r="AN993" s="175"/>
      <c r="AO993" s="175"/>
      <c r="AP993" s="175"/>
    </row>
    <row r="994" spans="1:42" ht="15">
      <c r="A994" s="11" t="str">
        <f>IF(F994="","",F994&amp;"_"&amp;COUNTIF($F$9:F994,F994))</f>
        <v/>
      </c>
      <c r="B994" s="135" t="str">
        <f>IF(STUDATA!B1604="","",STUDATA!B1604)</f>
        <v/>
      </c>
      <c r="C994" s="136" t="str">
        <f>IF(STUDATA!E1604="","",STUDATA!E1604)</f>
        <v/>
      </c>
      <c r="D994" s="136" t="str">
        <f>IF(STUDATA!F1604="","",STUDATA!F1604)</f>
        <v/>
      </c>
      <c r="E994" s="136" t="str">
        <f>IF(STUDATA!G1604="","",STUDATA!G1604)</f>
        <v/>
      </c>
      <c r="F994" s="136" t="str">
        <f>IF(STUDATA!C1604="","",STUDATA!C1604)</f>
        <v/>
      </c>
      <c r="G994" s="137"/>
      <c r="H994" s="137"/>
      <c r="I994" s="137"/>
      <c r="J994" s="137"/>
      <c r="K994" s="137"/>
      <c r="L994" s="137"/>
      <c r="M994" s="137"/>
      <c r="N994" s="137"/>
      <c r="O994" s="137"/>
      <c r="P994" s="137"/>
      <c r="Q994" s="137"/>
      <c r="R994" s="137"/>
      <c r="S994" s="137"/>
      <c r="T994" s="61"/>
      <c r="U994" s="62"/>
      <c r="V994" s="63"/>
      <c r="W994" s="63"/>
      <c r="X994" s="63"/>
      <c r="Y994" s="63"/>
      <c r="Z994" s="63"/>
      <c r="AA994" s="63"/>
      <c r="AB994" s="63"/>
      <c r="AC994" s="63"/>
      <c r="AD994" s="137"/>
      <c r="AE994" s="137"/>
      <c r="AF994" s="137"/>
      <c r="AG994" s="137"/>
      <c r="AH994" s="137"/>
      <c r="AI994" s="168"/>
      <c r="AJ994" s="175"/>
      <c r="AK994" s="63"/>
      <c r="AL994" s="175"/>
      <c r="AM994" s="175"/>
      <c r="AN994" s="175"/>
      <c r="AO994" s="175"/>
      <c r="AP994" s="175"/>
    </row>
    <row r="995" spans="1:42" ht="15">
      <c r="A995" s="11" t="str">
        <f>IF(F995="","",F995&amp;"_"&amp;COUNTIF($F$9:F995,F995))</f>
        <v/>
      </c>
      <c r="B995" s="135" t="str">
        <f>IF(STUDATA!B1605="","",STUDATA!B1605)</f>
        <v/>
      </c>
      <c r="C995" s="136" t="str">
        <f>IF(STUDATA!E1605="","",STUDATA!E1605)</f>
        <v/>
      </c>
      <c r="D995" s="136" t="str">
        <f>IF(STUDATA!F1605="","",STUDATA!F1605)</f>
        <v/>
      </c>
      <c r="E995" s="136" t="str">
        <f>IF(STUDATA!G1605="","",STUDATA!G1605)</f>
        <v/>
      </c>
      <c r="F995" s="136" t="str">
        <f>IF(STUDATA!C1605="","",STUDATA!C1605)</f>
        <v/>
      </c>
      <c r="G995" s="137"/>
      <c r="H995" s="137"/>
      <c r="I995" s="137"/>
      <c r="J995" s="137"/>
      <c r="K995" s="137"/>
      <c r="L995" s="137"/>
      <c r="M995" s="137"/>
      <c r="N995" s="137"/>
      <c r="O995" s="137"/>
      <c r="P995" s="137"/>
      <c r="Q995" s="137"/>
      <c r="R995" s="137"/>
      <c r="S995" s="137"/>
      <c r="T995" s="61"/>
      <c r="U995" s="62"/>
      <c r="V995" s="63"/>
      <c r="W995" s="63"/>
      <c r="X995" s="63"/>
      <c r="Y995" s="63"/>
      <c r="Z995" s="63"/>
      <c r="AA995" s="63"/>
      <c r="AB995" s="63"/>
      <c r="AC995" s="63"/>
      <c r="AD995" s="137"/>
      <c r="AE995" s="137"/>
      <c r="AF995" s="137"/>
      <c r="AG995" s="137"/>
      <c r="AH995" s="137"/>
      <c r="AI995" s="168"/>
      <c r="AJ995" s="175"/>
      <c r="AK995" s="63"/>
      <c r="AL995" s="175"/>
      <c r="AM995" s="175"/>
      <c r="AN995" s="175"/>
      <c r="AO995" s="175"/>
      <c r="AP995" s="175"/>
    </row>
    <row r="996" spans="1:42" ht="15">
      <c r="A996" s="11" t="str">
        <f>IF(F996="","",F996&amp;"_"&amp;COUNTIF($F$9:F996,F996))</f>
        <v/>
      </c>
      <c r="B996" s="135" t="str">
        <f>IF(STUDATA!B1606="","",STUDATA!B1606)</f>
        <v/>
      </c>
      <c r="C996" s="136" t="str">
        <f>IF(STUDATA!E1606="","",STUDATA!E1606)</f>
        <v/>
      </c>
      <c r="D996" s="136" t="str">
        <f>IF(STUDATA!F1606="","",STUDATA!F1606)</f>
        <v/>
      </c>
      <c r="E996" s="136" t="str">
        <f>IF(STUDATA!G1606="","",STUDATA!G1606)</f>
        <v/>
      </c>
      <c r="F996" s="136" t="str">
        <f>IF(STUDATA!C1606="","",STUDATA!C1606)</f>
        <v/>
      </c>
      <c r="G996" s="137"/>
      <c r="H996" s="137"/>
      <c r="I996" s="137"/>
      <c r="J996" s="137"/>
      <c r="K996" s="137"/>
      <c r="L996" s="137"/>
      <c r="M996" s="137"/>
      <c r="N996" s="137"/>
      <c r="O996" s="137"/>
      <c r="P996" s="137"/>
      <c r="Q996" s="137"/>
      <c r="R996" s="137"/>
      <c r="S996" s="137"/>
      <c r="T996" s="61"/>
      <c r="U996" s="62"/>
      <c r="V996" s="63"/>
      <c r="W996" s="63"/>
      <c r="X996" s="63"/>
      <c r="Y996" s="63"/>
      <c r="Z996" s="63"/>
      <c r="AA996" s="63"/>
      <c r="AB996" s="63"/>
      <c r="AC996" s="63"/>
      <c r="AD996" s="137"/>
      <c r="AE996" s="137"/>
      <c r="AF996" s="137"/>
      <c r="AG996" s="137"/>
      <c r="AH996" s="137"/>
      <c r="AI996" s="168"/>
      <c r="AJ996" s="175"/>
      <c r="AK996" s="63"/>
      <c r="AL996" s="175"/>
      <c r="AM996" s="175"/>
      <c r="AN996" s="175"/>
      <c r="AO996" s="175"/>
      <c r="AP996" s="175"/>
    </row>
    <row r="997" spans="1:42" ht="15">
      <c r="A997" s="11" t="str">
        <f>IF(F997="","",F997&amp;"_"&amp;COUNTIF($F$9:F997,F997))</f>
        <v/>
      </c>
      <c r="B997" s="135" t="str">
        <f>IF(STUDATA!B1607="","",STUDATA!B1607)</f>
        <v/>
      </c>
      <c r="C997" s="136" t="str">
        <f>IF(STUDATA!E1607="","",STUDATA!E1607)</f>
        <v/>
      </c>
      <c r="D997" s="136" t="str">
        <f>IF(STUDATA!F1607="","",STUDATA!F1607)</f>
        <v/>
      </c>
      <c r="E997" s="136" t="str">
        <f>IF(STUDATA!G1607="","",STUDATA!G1607)</f>
        <v/>
      </c>
      <c r="F997" s="136" t="str">
        <f>IF(STUDATA!C1607="","",STUDATA!C1607)</f>
        <v/>
      </c>
      <c r="G997" s="137"/>
      <c r="H997" s="137"/>
      <c r="I997" s="137"/>
      <c r="J997" s="137"/>
      <c r="K997" s="137"/>
      <c r="L997" s="137"/>
      <c r="M997" s="137"/>
      <c r="N997" s="137"/>
      <c r="O997" s="137"/>
      <c r="P997" s="137"/>
      <c r="Q997" s="137"/>
      <c r="R997" s="137"/>
      <c r="S997" s="137"/>
      <c r="T997" s="61"/>
      <c r="U997" s="62"/>
      <c r="V997" s="63"/>
      <c r="W997" s="63"/>
      <c r="X997" s="63"/>
      <c r="Y997" s="63"/>
      <c r="Z997" s="63"/>
      <c r="AA997" s="63"/>
      <c r="AB997" s="63"/>
      <c r="AC997" s="63"/>
      <c r="AD997" s="137"/>
      <c r="AE997" s="137"/>
      <c r="AF997" s="137"/>
      <c r="AG997" s="137"/>
      <c r="AH997" s="137"/>
      <c r="AI997" s="168"/>
      <c r="AJ997" s="175"/>
      <c r="AK997" s="63"/>
      <c r="AL997" s="175"/>
      <c r="AM997" s="175"/>
      <c r="AN997" s="175"/>
      <c r="AO997" s="175"/>
      <c r="AP997" s="175"/>
    </row>
    <row r="998" spans="1:42" ht="15">
      <c r="A998" s="11" t="str">
        <f>IF(F998="","",F998&amp;"_"&amp;COUNTIF($F$9:F998,F998))</f>
        <v/>
      </c>
      <c r="B998" s="135" t="str">
        <f>IF(STUDATA!B1608="","",STUDATA!B1608)</f>
        <v/>
      </c>
      <c r="C998" s="136" t="str">
        <f>IF(STUDATA!E1608="","",STUDATA!E1608)</f>
        <v/>
      </c>
      <c r="D998" s="136" t="str">
        <f>IF(STUDATA!F1608="","",STUDATA!F1608)</f>
        <v/>
      </c>
      <c r="E998" s="136" t="str">
        <f>IF(STUDATA!G1608="","",STUDATA!G1608)</f>
        <v/>
      </c>
      <c r="F998" s="136" t="str">
        <f>IF(STUDATA!C1608="","",STUDATA!C1608)</f>
        <v/>
      </c>
      <c r="G998" s="137"/>
      <c r="H998" s="137"/>
      <c r="I998" s="137"/>
      <c r="J998" s="137"/>
      <c r="K998" s="137"/>
      <c r="L998" s="137"/>
      <c r="M998" s="137"/>
      <c r="N998" s="137"/>
      <c r="O998" s="137"/>
      <c r="P998" s="137"/>
      <c r="Q998" s="137"/>
      <c r="R998" s="137"/>
      <c r="S998" s="137"/>
      <c r="T998" s="61"/>
      <c r="U998" s="62"/>
      <c r="V998" s="63"/>
      <c r="W998" s="63"/>
      <c r="X998" s="63"/>
      <c r="Y998" s="63"/>
      <c r="Z998" s="63"/>
      <c r="AA998" s="63"/>
      <c r="AB998" s="63"/>
      <c r="AC998" s="63"/>
      <c r="AD998" s="137"/>
      <c r="AE998" s="137"/>
      <c r="AF998" s="137"/>
      <c r="AG998" s="137"/>
      <c r="AH998" s="137"/>
      <c r="AI998" s="168"/>
      <c r="AJ998" s="175"/>
      <c r="AK998" s="63"/>
      <c r="AL998" s="175"/>
      <c r="AM998" s="175"/>
      <c r="AN998" s="175"/>
      <c r="AO998" s="175"/>
      <c r="AP998" s="175"/>
    </row>
    <row r="999" spans="1:42" ht="15">
      <c r="A999" s="11" t="str">
        <f>IF(F999="","",F999&amp;"_"&amp;COUNTIF($F$9:F999,F999))</f>
        <v/>
      </c>
      <c r="B999" s="135" t="str">
        <f>IF(STUDATA!B1609="","",STUDATA!B1609)</f>
        <v/>
      </c>
      <c r="C999" s="136" t="str">
        <f>IF(STUDATA!E1609="","",STUDATA!E1609)</f>
        <v/>
      </c>
      <c r="D999" s="136" t="str">
        <f>IF(STUDATA!F1609="","",STUDATA!F1609)</f>
        <v/>
      </c>
      <c r="E999" s="136" t="str">
        <f>IF(STUDATA!G1609="","",STUDATA!G1609)</f>
        <v/>
      </c>
      <c r="F999" s="136" t="str">
        <f>IF(STUDATA!C1609="","",STUDATA!C1609)</f>
        <v/>
      </c>
      <c r="G999" s="137"/>
      <c r="H999" s="137"/>
      <c r="I999" s="137"/>
      <c r="J999" s="137"/>
      <c r="K999" s="137"/>
      <c r="L999" s="137"/>
      <c r="M999" s="137"/>
      <c r="N999" s="137"/>
      <c r="O999" s="137"/>
      <c r="P999" s="137"/>
      <c r="Q999" s="137"/>
      <c r="R999" s="137"/>
      <c r="S999" s="137"/>
      <c r="T999" s="61"/>
      <c r="U999" s="62"/>
      <c r="V999" s="63"/>
      <c r="W999" s="63"/>
      <c r="X999" s="63"/>
      <c r="Y999" s="63"/>
      <c r="Z999" s="63"/>
      <c r="AA999" s="63"/>
      <c r="AB999" s="63"/>
      <c r="AC999" s="63"/>
      <c r="AD999" s="137"/>
      <c r="AE999" s="137"/>
      <c r="AF999" s="137"/>
      <c r="AG999" s="137"/>
      <c r="AH999" s="137"/>
      <c r="AI999" s="168"/>
      <c r="AJ999" s="175"/>
      <c r="AK999" s="63"/>
      <c r="AL999" s="175"/>
      <c r="AM999" s="175"/>
      <c r="AN999" s="175"/>
      <c r="AO999" s="175"/>
      <c r="AP999" s="175"/>
    </row>
    <row r="1000" spans="1:42" ht="15">
      <c r="A1000" s="11" t="str">
        <f>IF(F1000="","",F1000&amp;"_"&amp;COUNTIF($F$9:F1000,F1000))</f>
        <v/>
      </c>
      <c r="B1000" s="135" t="str">
        <f>IF(STUDATA!B1610="","",STUDATA!B1610)</f>
        <v/>
      </c>
      <c r="C1000" s="136" t="str">
        <f>IF(STUDATA!E1610="","",STUDATA!E1610)</f>
        <v/>
      </c>
      <c r="D1000" s="136" t="str">
        <f>IF(STUDATA!F1610="","",STUDATA!F1610)</f>
        <v/>
      </c>
      <c r="E1000" s="136" t="str">
        <f>IF(STUDATA!G1610="","",STUDATA!G1610)</f>
        <v/>
      </c>
      <c r="F1000" s="93" t="str">
        <f>IF(STUDATA!C1610="","",STUDATA!C1610)</f>
        <v/>
      </c>
      <c r="G1000" s="137"/>
      <c r="H1000" s="137"/>
      <c r="I1000" s="137"/>
      <c r="J1000" s="137"/>
      <c r="K1000" s="137"/>
      <c r="L1000" s="137"/>
      <c r="M1000" s="137"/>
      <c r="N1000" s="137"/>
      <c r="O1000" s="137"/>
      <c r="P1000" s="137"/>
      <c r="Q1000" s="137"/>
      <c r="R1000" s="137"/>
      <c r="S1000" s="137"/>
      <c r="T1000" s="61"/>
      <c r="U1000" s="62"/>
      <c r="V1000" s="63"/>
      <c r="W1000" s="63"/>
      <c r="X1000" s="63"/>
      <c r="Y1000" s="63"/>
      <c r="Z1000" s="63"/>
      <c r="AA1000" s="63"/>
      <c r="AB1000" s="63"/>
      <c r="AC1000" s="63"/>
      <c r="AD1000" s="137"/>
      <c r="AE1000" s="137"/>
      <c r="AF1000" s="137"/>
      <c r="AG1000" s="137"/>
      <c r="AH1000" s="137"/>
      <c r="AI1000" s="168"/>
      <c r="AJ1000" s="175"/>
      <c r="AK1000" s="63"/>
      <c r="AL1000" s="175"/>
      <c r="AM1000" s="175"/>
      <c r="AN1000" s="175"/>
      <c r="AO1000" s="175"/>
      <c r="AP1000" s="175"/>
    </row>
    <row r="1001" spans="2:42" ht="15">
      <c r="B1001" s="37"/>
      <c r="C1001" s="37"/>
      <c r="D1001" s="37"/>
      <c r="E1001" s="37"/>
      <c r="F1001" s="37"/>
      <c r="G1001" s="37"/>
      <c r="H1001" s="37"/>
      <c r="I1001" s="37"/>
      <c r="J1001" s="37"/>
      <c r="K1001" s="37"/>
      <c r="L1001" s="37"/>
      <c r="M1001" s="37"/>
      <c r="N1001" s="37"/>
      <c r="O1001" s="37"/>
      <c r="P1001" s="37"/>
      <c r="Q1001" s="37"/>
      <c r="R1001" s="37"/>
      <c r="S1001" s="38"/>
      <c r="T1001" s="39"/>
      <c r="U1001" s="40"/>
      <c r="V1001" s="40"/>
      <c r="W1001" s="40"/>
      <c r="X1001" s="40"/>
      <c r="Y1001" s="40"/>
      <c r="Z1001" s="40"/>
      <c r="AA1001" s="40"/>
      <c r="AB1001" s="40"/>
      <c r="AC1001" s="40"/>
      <c r="AD1001" s="40"/>
      <c r="AE1001" s="40"/>
      <c r="AF1001" s="40"/>
      <c r="AG1001" s="40"/>
      <c r="AH1001" s="40"/>
      <c r="AI1001" s="39"/>
      <c r="AJ1001" s="39"/>
      <c r="AK1001" s="39"/>
      <c r="AL1001" s="39"/>
      <c r="AM1001" s="39"/>
      <c r="AN1001" s="39"/>
      <c r="AO1001" s="39"/>
      <c r="AP1001" s="39"/>
    </row>
    <row r="1002" spans="2:42" ht="15">
      <c r="B1002" s="37"/>
      <c r="C1002" s="37"/>
      <c r="D1002" s="37"/>
      <c r="E1002" s="37"/>
      <c r="F1002" s="37"/>
      <c r="G1002" s="37"/>
      <c r="H1002" s="37"/>
      <c r="I1002" s="37"/>
      <c r="J1002" s="37"/>
      <c r="K1002" s="37"/>
      <c r="L1002" s="37"/>
      <c r="M1002" s="37"/>
      <c r="N1002" s="37"/>
      <c r="O1002" s="37"/>
      <c r="P1002" s="37"/>
      <c r="Q1002" s="37"/>
      <c r="R1002" s="37"/>
      <c r="S1002" s="38"/>
      <c r="T1002" s="39"/>
      <c r="U1002" s="40"/>
      <c r="V1002" s="40"/>
      <c r="W1002" s="40"/>
      <c r="X1002" s="40"/>
      <c r="Y1002" s="40"/>
      <c r="Z1002" s="40"/>
      <c r="AA1002" s="40"/>
      <c r="AB1002" s="40"/>
      <c r="AC1002" s="40"/>
      <c r="AD1002" s="40"/>
      <c r="AE1002" s="40"/>
      <c r="AF1002" s="40"/>
      <c r="AG1002" s="40"/>
      <c r="AH1002" s="40"/>
      <c r="AI1002" s="39"/>
      <c r="AJ1002" s="39"/>
      <c r="AK1002" s="39"/>
      <c r="AL1002" s="39"/>
      <c r="AM1002" s="39"/>
      <c r="AN1002" s="39"/>
      <c r="AO1002" s="39"/>
      <c r="AP1002" s="39"/>
    </row>
    <row r="1003" spans="2:42" ht="15">
      <c r="B1003" s="37"/>
      <c r="C1003" s="37"/>
      <c r="D1003" s="37"/>
      <c r="E1003" s="37"/>
      <c r="F1003" s="37"/>
      <c r="G1003" s="37"/>
      <c r="H1003" s="37"/>
      <c r="I1003" s="37"/>
      <c r="J1003" s="37"/>
      <c r="K1003" s="37"/>
      <c r="L1003" s="37"/>
      <c r="M1003" s="37"/>
      <c r="N1003" s="37"/>
      <c r="O1003" s="37"/>
      <c r="P1003" s="37"/>
      <c r="Q1003" s="37"/>
      <c r="R1003" s="37"/>
      <c r="S1003" s="38"/>
      <c r="T1003" s="39"/>
      <c r="U1003" s="40"/>
      <c r="V1003" s="40"/>
      <c r="W1003" s="40"/>
      <c r="X1003" s="40"/>
      <c r="Y1003" s="40"/>
      <c r="Z1003" s="40"/>
      <c r="AA1003" s="40"/>
      <c r="AB1003" s="40"/>
      <c r="AC1003" s="40"/>
      <c r="AD1003" s="40"/>
      <c r="AE1003" s="40"/>
      <c r="AF1003" s="40"/>
      <c r="AG1003" s="40"/>
      <c r="AH1003" s="40"/>
      <c r="AI1003" s="39"/>
      <c r="AJ1003" s="39"/>
      <c r="AK1003" s="39"/>
      <c r="AL1003" s="39"/>
      <c r="AM1003" s="39"/>
      <c r="AN1003" s="39"/>
      <c r="AO1003" s="39"/>
      <c r="AP1003" s="39"/>
    </row>
    <row r="1004" spans="2:42" ht="15">
      <c r="B1004" s="37"/>
      <c r="C1004" s="37"/>
      <c r="D1004" s="37"/>
      <c r="E1004" s="37"/>
      <c r="F1004" s="37"/>
      <c r="G1004" s="37"/>
      <c r="H1004" s="37"/>
      <c r="I1004" s="37"/>
      <c r="J1004" s="37"/>
      <c r="K1004" s="37"/>
      <c r="L1004" s="37"/>
      <c r="M1004" s="37"/>
      <c r="N1004" s="37"/>
      <c r="O1004" s="37"/>
      <c r="P1004" s="37"/>
      <c r="Q1004" s="37"/>
      <c r="R1004" s="37"/>
      <c r="S1004" s="38"/>
      <c r="T1004" s="39"/>
      <c r="U1004" s="40"/>
      <c r="V1004" s="40"/>
      <c r="W1004" s="40"/>
      <c r="X1004" s="40"/>
      <c r="Y1004" s="40"/>
      <c r="Z1004" s="40"/>
      <c r="AA1004" s="40"/>
      <c r="AB1004" s="40"/>
      <c r="AC1004" s="40"/>
      <c r="AD1004" s="40"/>
      <c r="AE1004" s="40"/>
      <c r="AF1004" s="40"/>
      <c r="AG1004" s="40"/>
      <c r="AH1004" s="40"/>
      <c r="AI1004" s="39"/>
      <c r="AJ1004" s="39"/>
      <c r="AK1004" s="39"/>
      <c r="AL1004" s="39"/>
      <c r="AM1004" s="39"/>
      <c r="AN1004" s="39"/>
      <c r="AO1004" s="39"/>
      <c r="AP1004" s="39"/>
    </row>
    <row r="1005" spans="2:42" ht="15">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row>
  </sheetData>
  <sheetProtection password="CE20" sheet="1" objects="1" scenarios="1" formatColumns="0" formatRows="0" insertColumns="0" insertRows="0" selectLockedCells="1"/>
  <mergeCells count="27">
    <mergeCell ref="B2:AI2"/>
    <mergeCell ref="AI5:AI6"/>
    <mergeCell ref="G5:N5"/>
    <mergeCell ref="P5:R5"/>
    <mergeCell ref="G6:G7"/>
    <mergeCell ref="H6:H7"/>
    <mergeCell ref="J6:J7"/>
    <mergeCell ref="F5:F7"/>
    <mergeCell ref="I6:I7"/>
    <mergeCell ref="AD5:AH5"/>
    <mergeCell ref="AD6:AH6"/>
    <mergeCell ref="AT3:AY8"/>
    <mergeCell ref="S5:S6"/>
    <mergeCell ref="C5:C7"/>
    <mergeCell ref="K6:O6"/>
    <mergeCell ref="T5:X5"/>
    <mergeCell ref="T6:X6"/>
    <mergeCell ref="Y5:AC5"/>
    <mergeCell ref="Y6:AC6"/>
    <mergeCell ref="AJ5:AJ6"/>
    <mergeCell ref="AK5:AK6"/>
    <mergeCell ref="B4:F4"/>
    <mergeCell ref="B5:B7"/>
    <mergeCell ref="D5:D7"/>
    <mergeCell ref="E5:E7"/>
    <mergeCell ref="AL5:AP5"/>
    <mergeCell ref="AL6:AP6"/>
  </mergeCells>
  <conditionalFormatting sqref="S1:T4 S1001:T1048576 S9:S259 T132:T1000 T233:U279 T208:U231">
    <cfRule type="containsText" priority="58" dxfId="48" operator="containsText" text="YES">
      <formula>NOT(ISERROR(SEARCH("YES",S1)))</formula>
    </cfRule>
  </conditionalFormatting>
  <conditionalFormatting sqref="S1:T4 S1001:T1048576 S9:S259 T132:T1000 T233:U279 T208:U231">
    <cfRule type="containsText" priority="57" dxfId="47" operator="containsText" text="NO">
      <formula>NOT(ISERROR(SEARCH("NO",S1)))</formula>
    </cfRule>
  </conditionalFormatting>
  <conditionalFormatting sqref="G12:K12 G10:J11 K284 K288 K292 K296 K300 K304 K308 K312 K316 K320 K324 K328 K332 K336 K340 K344 K348 K352 K356 K360 K364 K368 K372 K376 K380 K384 K388 K392 K396 K400 K404 K408 K412 K416 K420 K424 K428 K432 K436 K440 K444 K448 K452 K456 K460 K464 K468 K472 K476 K480 K484 K488 K492 K496 K500 K504 K508 K512 K516 K520 K524 K528 K532 K536 K540 K544 K548 K552 K556 K560 K564 K568 K572 K576 K580 K584 K588 K592 K596 K600 K604 K608 K612 K616 K620 K624 K628 K632 K636 K640 K644 K648 K652 K656 K660 K664 K668 K672 K676 K680 K684 K688 K692 K696 K700 K704 K708 K712 K716 K720 K724 K728 K732 K736 K740 K744 K748 K752 K756 K760 K764 K768 K772 K776 K780 K784 K788 K792 K796 K800 K804 K808 K812 K816 K820 K824 K828 K832 K836 K840 K844 K848 K852 K856 K860 K864 K868 K872 K876 K880 K884 K888 K892 K896 K900 K904 K908 K912 K916 K920 K924 K928 K932 K936 K940 K944 K948 K952 K956 K960 K964 K968 K972 K976 K980 K984 K988 K992 K996 K1000 K16 K20 K24 K28 K32 K36 K40 K44 K48 K52 K56 K60 K64 K68 K72 K76 K80 K84 K88 K92 K96 K100 K104 K108 K112 K116 K120 K124 K128 K148 K152 K156 K160 K164 K168 K172 K176 K180 K184 K188 K192 K196 K200 K204 K208 K212 K216 K220 K224 K228 K232:K280 G13:G128 G146:G1000 H13:J1000 K129:L145 H9:I127 J10:J85">
    <cfRule type="containsText" priority="53" dxfId="47" operator="containsText" text="NO">
      <formula>NOT(ISERROR(SEARCH("NO",G9)))</formula>
    </cfRule>
  </conditionalFormatting>
  <conditionalFormatting sqref="Q259:R259">
    <cfRule type="containsText" priority="47" dxfId="47" operator="containsText" text="NO">
      <formula>NOT(ISERROR(SEARCH("NO",Q259)))</formula>
    </cfRule>
  </conditionalFormatting>
  <conditionalFormatting sqref="K10:K11 K269:L269 K273:L273 K277:L277 K281:L281 K285:L285 K289:L289 K293:L293 K297:L297 K301:L301 K305:L305 K309:L309 K313:L313 K317:L317 K321:L321 K325:L325 K329:L329 K333:L333 K337:L337 K341:L341 K345:L345 K349:L349 K353:L353 K357:L357 K361:L361 K365:L365 K369:L369 K373:L373 K377:L377 K381:L381 K385:L385 K389:L389 K393:L393 K397:L397 K401:L401 K405:L405 K409:L409 K413:L413 K417:L417 K421:L421 K425:L425 K429:L429 K433:L433 K437:L437 K441:L441 K445:L445 K449:L449 K453:L453 K457:L457 K461:L461 K465:L465 K469:L469 K473:L473 K477:L477 K481:L481 K485:L485 K489:L489 K493:L493 K497:L497 K501:L501 K505:L505 K509:L509 K513:L513 K517:L517 K521:L521 K525:L525 K529:L529 K533:L533 K537:L537 K541:L541 K545:L545 K549:L549 K553:L553 K557:L557 K561:L561 K565:L565 K569:L569 K573:L573 K577:L577 K581:L581 K585:L585 K589:L589 K593:L593 K597:L597 K601:L601 K605:L605 K609:L609 K613:L613 K617:L617 K621:L621 K625:L625 K629:L629 K633:L633 K637:L637 K641:L641 K645:L645 K649:L649 K653:L653 K657:L657 K661:L661 K665:L665 K669:L669 K673:L673 K677:L677 K681:L681 K685:L685 K689:L689 K693:L693 K697:L697 K701:L701 K705:L705 K709:L709 K713:L713 K717:L717 K721:L721 K725:L725 K729:L729 K733:L733 K737:L737 K741:L741 K745:L745 K749:L749 K753:L753 K757:L757 K761:L761 K765:L765 K769:L769 K773:L773 K777:L777 K781:L781 K785:L785 K789:L789 K793:L793 K797:L797 K801:L801 K805:L805 K809:L809 K813:L813 K817:L817 K821:L821 K825:L825 K829:L829 K833:L833 K837:L837 K841:L841 K845:L845 K849:L849 K853:L853 K857:L857 K861:L861 K865:L865 K869:L869 K873:L873 K877:L877 K881:L881 K885:L885 K889:L889 K893:L893 K897:L897 K901:L901 K905:L905 K909:L909 K913:L913 K917:L917 K921:L921 K925:L925 K929:L929 K933:L933 K937:L937 K941:L941 K945:L945 K949:L949 K953:L953 K957:L957 K961:L961 K965:L965 K969:L969 K973:L973 K977:L977 K981:L981 K985:L985 K989:L989 K993:L993 K997:L99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418:K419 K422:K423 K426:K427 K430:K431 K434:K435 K438:K439 K442:K443 K446:K447 K450:K451 K454:K455 K458:K459 K462:K463 K466:K467 K470:K471 K474:K475 K478:K479 K482:K483 K486:K487 K490:K491 K494:K495 K498:K499 K502:K503 K506:K507 K510:K511 K514:K515 K518:K519 K522:K523 K526:K527 K530:K531 K534:K535 K538:K539 K542:K543 K546:K547 K550:K551 K554:K555 K558:K559 K562:K563 K566:K567 K570:K571 K574:K575 K578:K579 K582:K583 K586:K587 K590:K591 K594:K595 K598:K599 K602:K603 K606:K607 K610:K611 K614:K615 K618:K619 K622:K623 K626:K627 K630:K631 K634:K635 K638:K639 K642:K643 K646:K647 K650:K651 K654:K655 K658:K659 K662:K663 K666:K667 K670:K671 K674:K675 K678:K679 K682:K683 K686:K687 K690:K691 K694:K695 K698:K699 K702:K703 K706:K707 K710:K711 K714:K715 K718:K719 K722:K723 K726:K727 K730:K731 K734:K735 K738:K739 K742:K743 K746:K747 K750:K751 K754:K755 K758:K759 K762:K763 K766:K767 K770:K771 K774:K775 K778:K779 K782:K783 K786:K787 K790:K791 K794:K795 K798:K799 K802:K803 K806:K807 K810:K811 K814:K815 K818:K819 K822:K823 K826:K827 K830:K831 K834:K835 K838:K839 K842:K843 K846:K847 K850:K851 K854:K855 K858:K859 K862:K863 K866:K867 K870:K871 K874:K875 K878:K879 K882:K883 K886:K887 K890:K891 K894:K895 K898:K899 K902:K903 K906:K907 K910:K911 K914:K915 K918:K919 K922:K923 K926:K927 K930:K931 K934:K935 K938:K939 K942:K943 K946:K947 K950:K951 K954:K955 K958:K959 K962:K963 K966:K967 K970:K971 K974:K975 K978:K979 K982:K983 K986:K987 K990:K991 K994:K995 K998:K999 K13:L13 K17:L17 K21:L21 K25:L25 K29:L29 K33:L33 K37:L37 K41:L41 K45:L45 K49:L49 K53:L53 K57:L57 K61:L61 K65:L65 K69:L69 K73:L73 K77:L77 K81:L81 K85:L85 K89:L89 K93:L93 K97:L97 K101:L101 K105:L105 K109:L109 K113:L113 K117:L117 K121:L121 K125:L125 K129:L129 K133:L133 K137:L137 K141:L141 K169:L169 K173:L173 K177:L177 K181:L181 K185:L185 K189:L189 K193:L193 K197:L197 K201:L201 K205:L205 K233:L233 K237:L237 K241:L241 K245:L245 K249:L249 K253:L253 K257:L257 K261:L261 K265:L265 K14:K15 K18:K19 K22:K23 K26:K27 K30:K31 K34:K35 K38:K39 K42:K43 K46:K47 K50:K51 K54:K55 K58:K59 K62:K63 K66:K67 K70:K71 K74:K75 K78:K79 K82:K83 K86:K87 K90:K91 K94:K95 K98:K99 K102:K103 K106:K107 K110:K111 K114:K115 K118:K119 K122:K123 K126:K127 K130:K131 K134:K135 K138:K139 K142:K143 K170:K171 K174:K175 K178:K179 K182:K183 K186:K187 K190:K191 K194:K195 K198:K199 K202:K203 K206:K207 K234:K235 K238:K239 K242:K243 K246:K247 K250:K251 K254:K255 K258:K259 K262:K263 K266:K267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P207 P209 P211 P213 P215 P217 P219 P221 P223 P225 P227 P229 P231 P233 P235 P237 P239 P241 P243 P245 P247 P249 P251 P253 P255 P257 P259 P261 P11:Q11 P13:Q13 P15:Q15 P17:Q17 P19:Q19 P21:Q21 P23:Q23 P25:Q25 P27:Q27 P29:Q29 P31:Q31 P33:Q33 P35:Q35 K145:L167 K208:L231 G9:R9">
    <cfRule type="containsText" priority="56" dxfId="48" operator="containsText" text="YES">
      <formula>NOT(ISERROR(SEARCH("YES",G9)))</formula>
    </cfRule>
  </conditionalFormatting>
  <conditionalFormatting sqref="K10:K11 K269:L269 K273:L273 K277:L277 K281:L281 K285:L285 K289:L289 K293:L293 K297:L297 K301:L301 K305:L305 K309:L309 K313:L313 K317:L317 K321:L321 K325:L325 K329:L329 K333:L333 K337:L337 K341:L341 K345:L345 K349:L349 K353:L353 K357:L357 K361:L361 K365:L365 K369:L369 K373:L373 K377:L377 K381:L381 K385:L385 K389:L389 K393:L393 K397:L397 K401:L401 K405:L405 K409:L409 K413:L413 K417:L417 K421:L421 K425:L425 K429:L429 K433:L433 K437:L437 K441:L441 K445:L445 K449:L449 K453:L453 K457:L457 K461:L461 K465:L465 K469:L469 K473:L473 K477:L477 K481:L481 K485:L485 K489:L489 K493:L493 K497:L497 K501:L501 K505:L505 K509:L509 K513:L513 K517:L517 K521:L521 K525:L525 K529:L529 K533:L533 K537:L537 K541:L541 K545:L545 K549:L549 K553:L553 K557:L557 K561:L561 K565:L565 K569:L569 K573:L573 K577:L577 K581:L581 K585:L585 K589:L589 K593:L593 K597:L597 K601:L601 K605:L605 K609:L609 K613:L613 K617:L617 K621:L621 K625:L625 K629:L629 K633:L633 K637:L637 K641:L641 K645:L645 K649:L649 K653:L653 K657:L657 K661:L661 K665:L665 K669:L669 K673:L673 K677:L677 K681:L681 K685:L685 K689:L689 K693:L693 K697:L697 K701:L701 K705:L705 K709:L709 K713:L713 K717:L717 K721:L721 K725:L725 K729:L729 K733:L733 K737:L737 K741:L741 K745:L745 K749:L749 K753:L753 K757:L757 K761:L761 K765:L765 K769:L769 K773:L773 K777:L777 K781:L781 K785:L785 K789:L789 K793:L793 K797:L797 K801:L801 K805:L805 K809:L809 K813:L813 K817:L817 K821:L821 K825:L825 K829:L829 K833:L833 K837:L837 K841:L841 K845:L845 K849:L849 K853:L853 K857:L857 K861:L861 K865:L865 K869:L869 K873:L873 K877:L877 K881:L881 K885:L885 K889:L889 K893:L893 K897:L897 K901:L901 K905:L905 K909:L909 K913:L913 K917:L917 K921:L921 K925:L925 K929:L929 K933:L933 K937:L937 K941:L941 K945:L945 K949:L949 K953:L953 K957:L957 K961:L961 K965:L965 K969:L969 K973:L973 K977:L977 K981:L981 K985:L985 K989:L989 K993:L993 K997:L99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418:K419 K422:K423 K426:K427 K430:K431 K434:K435 K438:K439 K442:K443 K446:K447 K450:K451 K454:K455 K458:K459 K462:K463 K466:K467 K470:K471 K474:K475 K478:K479 K482:K483 K486:K487 K490:K491 K494:K495 K498:K499 K502:K503 K506:K507 K510:K511 K514:K515 K518:K519 K522:K523 K526:K527 K530:K531 K534:K535 K538:K539 K542:K543 K546:K547 K550:K551 K554:K555 K558:K559 K562:K563 K566:K567 K570:K571 K574:K575 K578:K579 K582:K583 K586:K587 K590:K591 K594:K595 K598:K599 K602:K603 K606:K607 K610:K611 K614:K615 K618:K619 K622:K623 K626:K627 K630:K631 K634:K635 K638:K639 K642:K643 K646:K647 K650:K651 K654:K655 K658:K659 K662:K663 K666:K667 K670:K671 K674:K675 K678:K679 K682:K683 K686:K687 K690:K691 K694:K695 K698:K699 K702:K703 K706:K707 K710:K711 K714:K715 K718:K719 K722:K723 K726:K727 K730:K731 K734:K735 K738:K739 K742:K743 K746:K747 K750:K751 K754:K755 K758:K759 K762:K763 K766:K767 K770:K771 K774:K775 K778:K779 K782:K783 K786:K787 K790:K791 K794:K795 K798:K799 K802:K803 K806:K807 K810:K811 K814:K815 K818:K819 K822:K823 K826:K827 K830:K831 K834:K835 K838:K839 K842:K843 K846:K847 K850:K851 K854:K855 K858:K859 K862:K863 K866:K867 K870:K871 K874:K875 K878:K879 K882:K883 K886:K887 K890:K891 K894:K895 K898:K899 K902:K903 K906:K907 K910:K911 K914:K915 K918:K919 K922:K923 K926:K927 K930:K931 K934:K935 K938:K939 K942:K943 K946:K947 K950:K951 K954:K955 K958:K959 K962:K963 K966:K967 K970:K971 K974:K975 K978:K979 K982:K983 K986:K987 K990:K991 K994:K995 K998:K999 K13:L13 K17:L17 K21:L21 K25:L25 K29:L29 K33:L33 K37:L37 K41:L41 K45:L45 K49:L49 K53:L53 K57:L57 K61:L61 K65:L65 K69:L69 K73:L73 K77:L77 K81:L81 K85:L85 K89:L89 K93:L93 K97:L97 K101:L101 K105:L105 K109:L109 K113:L113 K117:L117 K121:L121 K125:L125 K129:L129 K133:L133 K137:L137 K141:L141 K169:L169 K173:L173 K177:L177 K181:L181 K185:L185 K189:L189 K193:L193 K197:L197 K201:L201 K205:L205 K233:L233 K237:L237 K241:L241 K245:L245 K249:L249 K253:L253 K257:L257 K261:L261 K265:L265 K14:K15 K18:K19 K22:K23 K26:K27 K30:K31 K34:K35 K38:K39 K42:K43 K46:K47 K50:K51 K54:K55 K58:K59 K62:K63 K66:K67 K70:K71 K74:K75 K78:K79 K82:K83 K86:K87 K90:K91 K94:K95 K98:K99 K102:K103 K106:K107 K110:K111 K114:K115 K118:K119 K122:K123 K126:K127 K130:K131 K134:K135 K138:K139 K142:K143 K170:K171 K174:K175 K178:K179 K182:K183 K186:K187 K190:K191 K194:K195 K198:K199 K202:K203 K206:K207 K234:K235 K238:K239 K242:K243 K246:K247 K250:K251 K254:K255 K258:K259 K262:K263 K266:K267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P207 P209 P211 P213 P215 P217 P219 P221 P223 P225 P227 P229 P231 P233 P235 P237 P239 P241 P243 P245 P247 P249 P251 P253 P255 P257 P259 P261 P11:Q11 P13:Q13 P15:Q15 P17:Q17 P19:Q19 P21:Q21 P23:Q23 P25:Q25 P27:Q27 P29:Q29 P31:Q31 P33:Q33 P35:Q35 K145:L167 K208:L231 G9:R9">
    <cfRule type="containsText" priority="55" dxfId="47" operator="containsText" text="NO">
      <formula>NOT(ISERROR(SEARCH("NO",G9)))</formula>
    </cfRule>
  </conditionalFormatting>
  <conditionalFormatting sqref="G12:K12 G10:J11 K284 K288 K292 K296 K300 K304 K308 K312 K316 K320 K324 K328 K332 K336 K340 K344 K348 K352 K356 K360 K364 K368 K372 K376 K380 K384 K388 K392 K396 K400 K404 K408 K412 K416 K420 K424 K428 K432 K436 K440 K444 K448 K452 K456 K460 K464 K468 K472 K476 K480 K484 K488 K492 K496 K500 K504 K508 K512 K516 K520 K524 K528 K532 K536 K540 K544 K548 K552 K556 K560 K564 K568 K572 K576 K580 K584 K588 K592 K596 K600 K604 K608 K612 K616 K620 K624 K628 K632 K636 K640 K644 K648 K652 K656 K660 K664 K668 K672 K676 K680 K684 K688 K692 K696 K700 K704 K708 K712 K716 K720 K724 K728 K732 K736 K740 K744 K748 K752 K756 K760 K764 K768 K772 K776 K780 K784 K788 K792 K796 K800 K804 K808 K812 K816 K820 K824 K828 K832 K836 K840 K844 K848 K852 K856 K860 K864 K868 K872 K876 K880 K884 K888 K892 K896 K900 K904 K908 K912 K916 K920 K924 K928 K932 K936 K940 K944 K948 K952 K956 K960 K964 K968 K972 K976 K980 K984 K988 K992 K996 K1000 K16 K20 K24 K28 K32 K36 K40 K44 K48 K52 K56 K60 K64 K68 K72 K76 K80 K84 K88 K92 K96 K100 K104 K108 K112 K116 K120 K124 K128 K148 K152 K156 K160 K164 K168 K172 K176 K180 K184 K188 K192 K196 K200 K204 K208 K212 K216 K220 K224 K228 K232:K280 G13:G128 G146:G1000 H13:J1000 K129:L145 H9:I127 J10:J85">
    <cfRule type="containsText" priority="54" dxfId="48" operator="containsText" text="YES">
      <formula>NOT(ISERROR(SEARCH("YES",G9)))</formula>
    </cfRule>
  </conditionalFormatting>
  <conditionalFormatting sqref="L10:R10 L270:L272 L274:L276 L278:L280 L282:L284 L286:L288 L290:L292 L294:L296 L298:L300 L302:L304 L306:L308 L310:L312 L314:L316 L318:L320 L322:L324 L326:L328 L330:L332 L334:L336 L338:L340 L342:L344 L346:L348 L350:L352 L354:L356 L358:L360 L362:L364 L366:L368 L370:L372 L374:L376 L378:L380 L382:L384 L386:L388 L390:L392 L394:L396 L398:L400 L402:L404 L406:L408 L410:L412 L414:L416 L418:L420 L422:L424 L426:L428 L430:L432 L434:L436 L438:L440 L442:L444 L446:L448 L450:L452 L454:L456 L458:L460 L462:L464 L466:L468 L470:L472 L474:L476 L478:L480 L482:L484 L486:L488 L490:L492 L494:L496 L498:L500 L502:L504 L506:L508 L510:L512 L514:L516 L518:L520 L522:L524 L526:L528 L530:L532 L534:L536 L538:L540 L542:L544 L546:L548 L550:L552 L554:L556 L558:L560 L562:L564 L566:L568 L570:L572 L574:L576 L578:L580 L582:L584 L586:L588 L590:L592 L594:L596 L598:L600 L602:L604 L606:L608 L610:L612 L614:L616 L618:L620 L622:L624 L626:L628 L630:L632 L634:L636 L638:L640 L642:L644 L646:L648 L650:L652 L654:L656 L658:L660 L662:L664 L666:L668 L670:L672 L674:L676 L678:L680 L682:L684 L686:L688 L690:L692 L694:L696 L698:L700 L702:L704 L706:L708 L710:L712 L714:L716 L718:L720 L722:L724 L726:L728 L730:L732 L734:L736 L738:L740 L742:L744 L746:L748 L750:L752 L754:L756 L758:L760 L762:L764 L766:L768 L770:L772 L774:L776 L778:L780 L782:L784 L786:L788 L790:L792 L794:L796 L798:L800 L802:L804 L806:L808 L810:L812 L814:L816 L818:L820 L822:L824 L826:L828 L830:L832 L834:L836 L838:L840 L842:L844 L846:L848 L850:L852 L854:L856 L858:L860 L862:L864 L866:L868 L870:L872 L874:L876 L878:L880 L882:L884 L886:L888 L890:L892 L894:L896 L898:L900 L902:L904 L906:L908 L910:L912 L914:L916 L918:L920 L922:L924 L926:L928 L930:L932 L934:L936 L938:L940 L942:L944 L946:L948 L950:L952 L954:L956 L958:L960 L962:L964 L966:L968 L970:L972 L974:L976 L978:L980 L982:L984 L986:L988 L990:L992 L994:L996 L998:L1000 M13:O246 L14:L16 L18:L20 L22:L24 L26:L28 L30:L32 L34:L36 L38:L40 L42:L44 L46:L48 L50:L52 L54:L56 L58:L60 L62:L64 L66:L68 L70:L72 L74:L76 L78:L80 L82:L84 L86:L88 L90:L92 L94:L96 L98:L100 L102:L104 L106:L108 L110:L112 L114:L116 L118:L120 L122:L124 L126:L128 L130:L132 L134:L136 L138:L140 L142:L144 L146:L148 L150:L152 L154:L156 L158:L160 L162:L164 L166:L168 L170:L172 L174:L176 L178:L180 L182:L184 L186:L188 L190:L192 L194:L196 L198:L200 L202:L204 L206:L208 L210:L212 L214:L216 L218:L220 L222:L224 L226:L228 L230:L232 L234:L236 L238:L240 L242:L244 L246:L248 L250:L252 L254:L256 L258:L260 L262:L264 L266:L268 P262:P1000 L11:O12 P38 P40 P42 P44 P46 P48 P50 P52 P54 P56 P58 P60 P62 P64 P66 P68 P70 P72 P74 P76 P78 P80 P82 P84 P86 P88 P90 P92 P94 P96 P98 P100 P102 P104 P106 P108 P110 P112 P114 P116 P118 P120 P122 P124 P126 P128 P130 P132 P134 P136 P138 P140 P142 P144 P146 P148 P150 P152 P154 P156 P158 P160 P162 P164 P166 P168 P170 P172 P174 P176 P178 P180 P182 P184 P186 P188 P190 P192 P194 P196 P198 P200 P202 P204 P206 P208 P210 P212 P214 P216 P218 P220 P222 P224 P226 P228 P230 P232 P234 P236 P238 P240 P242 P244 P246 P248 P250 P252 P254 P256 P258 P260 R11:R36 P12:Q12 P14:Q14 P16:Q16 P18:Q18 P20:Q20 P22:Q22 P24:Q24 P26:Q26 P28:Q28 P30:Q30 P32:Q32 P34:Q34 P36:Q36 Q37:R279">
    <cfRule type="containsText" priority="51" dxfId="47" operator="containsText" text="NO">
      <formula>NOT(ISERROR(SEARCH("NO",L10)))</formula>
    </cfRule>
  </conditionalFormatting>
  <conditionalFormatting sqref="L10:R10 L270:L272 L274:L276 L278:L280 L282:L284 L286:L288 L290:L292 L294:L296 L298:L300 L302:L304 L306:L308 L310:L312 L314:L316 L318:L320 L322:L324 L326:L328 L330:L332 L334:L336 L338:L340 L342:L344 L346:L348 L350:L352 L354:L356 L358:L360 L362:L364 L366:L368 L370:L372 L374:L376 L378:L380 L382:L384 L386:L388 L390:L392 L394:L396 L398:L400 L402:L404 L406:L408 L410:L412 L414:L416 L418:L420 L422:L424 L426:L428 L430:L432 L434:L436 L438:L440 L442:L444 L446:L448 L450:L452 L454:L456 L458:L460 L462:L464 L466:L468 L470:L472 L474:L476 L478:L480 L482:L484 L486:L488 L490:L492 L494:L496 L498:L500 L502:L504 L506:L508 L510:L512 L514:L516 L518:L520 L522:L524 L526:L528 L530:L532 L534:L536 L538:L540 L542:L544 L546:L548 L550:L552 L554:L556 L558:L560 L562:L564 L566:L568 L570:L572 L574:L576 L578:L580 L582:L584 L586:L588 L590:L592 L594:L596 L598:L600 L602:L604 L606:L608 L610:L612 L614:L616 L618:L620 L622:L624 L626:L628 L630:L632 L634:L636 L638:L640 L642:L644 L646:L648 L650:L652 L654:L656 L658:L660 L662:L664 L666:L668 L670:L672 L674:L676 L678:L680 L682:L684 L686:L688 L690:L692 L694:L696 L698:L700 L702:L704 L706:L708 L710:L712 L714:L716 L718:L720 L722:L724 L726:L728 L730:L732 L734:L736 L738:L740 L742:L744 L746:L748 L750:L752 L754:L756 L758:L760 L762:L764 L766:L768 L770:L772 L774:L776 L778:L780 L782:L784 L786:L788 L790:L792 L794:L796 L798:L800 L802:L804 L806:L808 L810:L812 L814:L816 L818:L820 L822:L824 L826:L828 L830:L832 L834:L836 L838:L840 L842:L844 L846:L848 L850:L852 L854:L856 L858:L860 L862:L864 L866:L868 L870:L872 L874:L876 L878:L880 L882:L884 L886:L888 L890:L892 L894:L896 L898:L900 L902:L904 L906:L908 L910:L912 L914:L916 L918:L920 L922:L924 L926:L928 L930:L932 L934:L936 L938:L940 L942:L944 L946:L948 L950:L952 L954:L956 L958:L960 L962:L964 L966:L968 L970:L972 L974:L976 L978:L980 L982:L984 L986:L988 L990:L992 L994:L996 L998:L1000 M13:O246 L14:L16 L18:L20 L22:L24 L26:L28 L30:L32 L34:L36 L38:L40 L42:L44 L46:L48 L50:L52 L54:L56 L58:L60 L62:L64 L66:L68 L70:L72 L74:L76 L78:L80 L82:L84 L86:L88 L90:L92 L94:L96 L98:L100 L102:L104 L106:L108 L110:L112 L114:L116 L118:L120 L122:L124 L126:L128 L130:L132 L134:L136 L138:L140 L142:L144 L146:L148 L150:L152 L154:L156 L158:L160 L162:L164 L166:L168 L170:L172 L174:L176 L178:L180 L182:L184 L186:L188 L190:L192 L194:L196 L198:L200 L202:L204 L206:L208 L210:L212 L214:L216 L218:L220 L222:L224 L226:L228 L230:L232 L234:L236 L238:L240 L242:L244 L246:L248 L250:L252 L254:L256 L258:L260 L262:L264 L266:L268 P262:P1000 L11:O12 P38 P40 P42 P44 P46 P48 P50 P52 P54 P56 P58 P60 P62 P64 P66 P68 P70 P72 P74 P76 P78 P80 P82 P84 P86 P88 P90 P92 P94 P96 P98 P100 P102 P104 P106 P108 P110 P112 P114 P116 P118 P120 P122 P124 P126 P128 P130 P132 P134 P136 P138 P140 P142 P144 P146 P148 P150 P152 P154 P156 P158 P160 P162 P164 P166 P168 P170 P172 P174 P176 P178 P180 P182 P184 P186 P188 P190 P192 P194 P196 P198 P200 P202 P204 P206 P208 P210 P212 P214 P216 P218 P220 P222 P224 P226 P228 P230 P232 P234 P236 P238 P240 P242 P244 P246 P248 P250 P252 P254 P256 P258 P260 R11:R36 P12:Q12 P14:Q14 P16:Q16 P18:Q18 P20:Q20 P22:Q22 P24:Q24 P26:Q26 P28:Q28 P30:Q30 P32:Q32 P34:Q34 P36:Q36 Q37:R279">
    <cfRule type="containsText" priority="52" dxfId="48" operator="containsText" text="YES">
      <formula>NOT(ISERROR(SEARCH("YES",L10)))</formula>
    </cfRule>
  </conditionalFormatting>
  <conditionalFormatting sqref="Q259:R259">
    <cfRule type="containsText" priority="48" dxfId="48" operator="containsText" text="YES">
      <formula>NOT(ISERROR(SEARCH("YES",Q259)))</formula>
    </cfRule>
  </conditionalFormatting>
  <conditionalFormatting sqref="T9:T131 T129:U145">
    <cfRule type="containsText" priority="40" dxfId="48" operator="containsText" text="YES">
      <formula>NOT(ISERROR(SEARCH("YES",T9)))</formula>
    </cfRule>
  </conditionalFormatting>
  <conditionalFormatting sqref="T9:T131 T129:U145">
    <cfRule type="containsText" priority="39" dxfId="47" operator="containsText" text="NO">
      <formula>NOT(ISERROR(SEARCH("NO",T9)))</formula>
    </cfRule>
  </conditionalFormatting>
  <conditionalFormatting sqref="Y9:Y133 Y129:Z145">
    <cfRule type="containsText" priority="38" dxfId="48" operator="containsText" text="YES">
      <formula>NOT(ISERROR(SEARCH("YES",Y9)))</formula>
    </cfRule>
  </conditionalFormatting>
  <conditionalFormatting sqref="Y9:Y133 Y129:Z145">
    <cfRule type="containsText" priority="37" dxfId="47" operator="containsText" text="NO">
      <formula>NOT(ISERROR(SEARCH("NO",Y9)))</formula>
    </cfRule>
  </conditionalFormatting>
  <conditionalFormatting sqref="AJ927:AJ1000 AI9:AP9 AL10:AP1000 AJ10:AP926">
    <cfRule type="containsText" priority="35" dxfId="47" operator="containsText" text="NO">
      <formula>NOT(ISERROR(SEARCH("NO",AI9)))</formula>
    </cfRule>
  </conditionalFormatting>
  <conditionalFormatting sqref="AJ927:AJ1000 AI9:AP9 AL10:AP1000 AJ10:AP926">
    <cfRule type="containsText" priority="36" dxfId="48" operator="containsText" text="YES">
      <formula>NOT(ISERROR(SEARCH("YES",AI9)))</formula>
    </cfRule>
  </conditionalFormatting>
  <conditionalFormatting sqref="AI10:AI345">
    <cfRule type="containsText" priority="33" dxfId="47" operator="containsText" text="NO">
      <formula>NOT(ISERROR(SEARCH("NO",AI10)))</formula>
    </cfRule>
  </conditionalFormatting>
  <conditionalFormatting sqref="AI10:AI345">
    <cfRule type="containsText" priority="34" dxfId="48" operator="containsText" text="YES">
      <formula>NOT(ISERROR(SEARCH("YES",AI10)))</formula>
    </cfRule>
  </conditionalFormatting>
  <conditionalFormatting sqref="M247:O1000">
    <cfRule type="containsText" priority="31" dxfId="47" operator="containsText" text="NO">
      <formula>NOT(ISERROR(SEARCH("NO",M247)))</formula>
    </cfRule>
  </conditionalFormatting>
  <conditionalFormatting sqref="M247:O1000">
    <cfRule type="containsText" priority="32" dxfId="48" operator="containsText" text="YES">
      <formula>NOT(ISERROR(SEARCH("YES",M247)))</formula>
    </cfRule>
  </conditionalFormatting>
  <conditionalFormatting sqref="S260:S1000">
    <cfRule type="containsText" priority="30" dxfId="48" operator="containsText" text="YES">
      <formula>NOT(ISERROR(SEARCH("YES",S260)))</formula>
    </cfRule>
  </conditionalFormatting>
  <conditionalFormatting sqref="S260:S1000">
    <cfRule type="containsText" priority="29" dxfId="47" operator="containsText" text="NO">
      <formula>NOT(ISERROR(SEARCH("NO",S260)))</formula>
    </cfRule>
  </conditionalFormatting>
  <conditionalFormatting sqref="Q260:R1000">
    <cfRule type="containsText" priority="27" dxfId="47" operator="containsText" text="NO">
      <formula>NOT(ISERROR(SEARCH("NO",Q260)))</formula>
    </cfRule>
  </conditionalFormatting>
  <conditionalFormatting sqref="Q260:R1000">
    <cfRule type="containsText" priority="28" dxfId="48" operator="containsText" text="YES">
      <formula>NOT(ISERROR(SEARCH("YES",Q260)))</formula>
    </cfRule>
  </conditionalFormatting>
  <conditionalFormatting sqref="L148 L152 L156 L160 L164">
    <cfRule type="containsText" priority="26" dxfId="47" operator="containsText" text="NO">
      <formula>NOT(ISERROR(SEARCH("NO",L148)))</formula>
    </cfRule>
  </conditionalFormatting>
  <conditionalFormatting sqref="L148 L152 L156 L160 L164">
    <cfRule type="containsText" priority="25" dxfId="48" operator="containsText" text="YES">
      <formula>NOT(ISERROR(SEARCH("YES",L148)))</formula>
    </cfRule>
  </conditionalFormatting>
  <conditionalFormatting sqref="T146:T167">
    <cfRule type="containsText" priority="24" dxfId="47" operator="containsText" text="NO">
      <formula>NOT(ISERROR(SEARCH("NO",T146)))</formula>
    </cfRule>
  </conditionalFormatting>
  <conditionalFormatting sqref="T146:T167">
    <cfRule type="containsText" priority="23" dxfId="48" operator="containsText" text="YES">
      <formula>NOT(ISERROR(SEARCH("YES",T146)))</formula>
    </cfRule>
  </conditionalFormatting>
  <conditionalFormatting sqref="U146:U167">
    <cfRule type="containsText" priority="22" dxfId="47" operator="containsText" text="NO">
      <formula>NOT(ISERROR(SEARCH("NO",U146)))</formula>
    </cfRule>
  </conditionalFormatting>
  <conditionalFormatting sqref="U146:U167">
    <cfRule type="containsText" priority="21" dxfId="48" operator="containsText" text="YES">
      <formula>NOT(ISERROR(SEARCH("YES",U146)))</formula>
    </cfRule>
  </conditionalFormatting>
  <conditionalFormatting sqref="U153:U167">
    <cfRule type="containsText" priority="20" dxfId="48" operator="containsText" text="YES">
      <formula>NOT(ISERROR(SEARCH("YES",U153)))</formula>
    </cfRule>
  </conditionalFormatting>
  <conditionalFormatting sqref="U153:U167">
    <cfRule type="containsText" priority="19" dxfId="47" operator="containsText" text="NO">
      <formula>NOT(ISERROR(SEARCH("NO",U153)))</formula>
    </cfRule>
  </conditionalFormatting>
  <conditionalFormatting sqref="U153:U167">
    <cfRule type="containsText" priority="18" dxfId="47" operator="containsText" text="NO">
      <formula>NOT(ISERROR(SEARCH("NO",U153)))</formula>
    </cfRule>
  </conditionalFormatting>
  <conditionalFormatting sqref="U153:U167">
    <cfRule type="containsText" priority="17" dxfId="48" operator="containsText" text="YES">
      <formula>NOT(ISERROR(SEARCH("YES",U153)))</formula>
    </cfRule>
  </conditionalFormatting>
  <conditionalFormatting sqref="V146:V167">
    <cfRule type="containsText" priority="16" dxfId="47" operator="containsText" text="NO">
      <formula>NOT(ISERROR(SEARCH("NO",V146)))</formula>
    </cfRule>
  </conditionalFormatting>
  <conditionalFormatting sqref="V146:V167">
    <cfRule type="containsText" priority="15" dxfId="48" operator="containsText" text="YES">
      <formula>NOT(ISERROR(SEARCH("YES",V146)))</formula>
    </cfRule>
  </conditionalFormatting>
  <conditionalFormatting sqref="V153:V167">
    <cfRule type="containsText" priority="14" dxfId="48" operator="containsText" text="YES">
      <formula>NOT(ISERROR(SEARCH("YES",V153)))</formula>
    </cfRule>
  </conditionalFormatting>
  <conditionalFormatting sqref="V153:V167">
    <cfRule type="containsText" priority="13" dxfId="47" operator="containsText" text="NO">
      <formula>NOT(ISERROR(SEARCH("NO",V153)))</formula>
    </cfRule>
  </conditionalFormatting>
  <conditionalFormatting sqref="V153:V167">
    <cfRule type="containsText" priority="12" dxfId="47" operator="containsText" text="NO">
      <formula>NOT(ISERROR(SEARCH("NO",V153)))</formula>
    </cfRule>
  </conditionalFormatting>
  <conditionalFormatting sqref="V153:V167">
    <cfRule type="containsText" priority="11" dxfId="48" operator="containsText" text="YES">
      <formula>NOT(ISERROR(SEARCH("YES",V153)))</formula>
    </cfRule>
  </conditionalFormatting>
  <conditionalFormatting sqref="G129:G145">
    <cfRule type="containsText" priority="10" dxfId="47" operator="containsText" text="NO">
      <formula>NOT(ISERROR(SEARCH("NO",G129)))</formula>
    </cfRule>
  </conditionalFormatting>
  <conditionalFormatting sqref="G129:G145">
    <cfRule type="containsText" priority="9" dxfId="48" operator="containsText" text="YES">
      <formula>NOT(ISERROR(SEARCH("YES",G129)))</formula>
    </cfRule>
  </conditionalFormatting>
  <conditionalFormatting sqref="J129:J145">
    <cfRule type="containsText" priority="8" dxfId="47" operator="containsText" text="NO">
      <formula>NOT(ISERROR(SEARCH("NO",J129)))</formula>
    </cfRule>
  </conditionalFormatting>
  <conditionalFormatting sqref="J129:J145">
    <cfRule type="containsText" priority="7" dxfId="48" operator="containsText" text="YES">
      <formula>NOT(ISERROR(SEARCH("YES",J129)))</formula>
    </cfRule>
  </conditionalFormatting>
  <conditionalFormatting sqref="G10:G127">
    <cfRule type="containsText" priority="6" dxfId="48" operator="containsText" text="YES">
      <formula>NOT(ISERROR(SEARCH("YES",G10)))</formula>
    </cfRule>
  </conditionalFormatting>
  <conditionalFormatting sqref="G10:G127">
    <cfRule type="containsText" priority="5" dxfId="47" operator="containsText" text="NO">
      <formula>NOT(ISERROR(SEARCH("NO",G10)))</formula>
    </cfRule>
  </conditionalFormatting>
  <conditionalFormatting sqref="J10:J85">
    <cfRule type="containsText" priority="4" dxfId="48" operator="containsText" text="YES">
      <formula>NOT(ISERROR(SEARCH("YES",J10)))</formula>
    </cfRule>
  </conditionalFormatting>
  <conditionalFormatting sqref="J10:J85">
    <cfRule type="containsText" priority="3" dxfId="47" operator="containsText" text="NO">
      <formula>NOT(ISERROR(SEARCH("NO",J10)))</formula>
    </cfRule>
  </conditionalFormatting>
  <conditionalFormatting sqref="AD9:AH1000">
    <cfRule type="containsText" priority="2" dxfId="48" operator="containsText" text="YES">
      <formula>NOT(ISERROR(SEARCH("YES",AD9)))</formula>
    </cfRule>
  </conditionalFormatting>
  <conditionalFormatting sqref="AD9:AH1000">
    <cfRule type="containsText" priority="1" dxfId="47" operator="containsText" text="NO">
      <formula>NOT(ISERROR(SEARCH("NO",AD9)))</formula>
    </cfRule>
  </conditionalFormatting>
  <dataValidations count="5">
    <dataValidation type="whole" allowBlank="1" showInputMessage="1" showErrorMessage="1" sqref="T1001:T1048576 T1:T4">
      <formula1>0</formula1>
      <formula2>49</formula2>
    </dataValidation>
    <dataValidation type="list" allowBlank="1" showInputMessage="1" showErrorMessage="1" sqref="S249:S1004 G9:R1000 AK927:AP1000 AD9:AI1000">
      <formula1>"YES,NO"</formula1>
    </dataValidation>
    <dataValidation type="list" allowBlank="1" showInputMessage="1" showErrorMessage="1" sqref="T9:AC1000">
      <formula1>"ONLINE,OFFLINE"</formula1>
    </dataValidation>
    <dataValidation type="list" allowBlank="1" showInputMessage="1" showErrorMessage="1" sqref="AJ9:AJ1000">
      <formula1>"ON TRACK,OFF TRACK,NOT CONTACT"</formula1>
    </dataValidation>
    <dataValidation type="list" allowBlank="1" showInputMessage="1" showErrorMessage="1" sqref="AK9:AP926">
      <formula1>"YES, NO"</formula1>
    </dataValidation>
  </dataValidations>
  <printOptions/>
  <pageMargins left="0.7" right="0.7" top="0.75" bottom="0.75" header="0.3" footer="0.3"/>
  <pageSetup fitToHeight="0" fitToWidth="1" horizontalDpi="600" verticalDpi="600" orientation="portrait" scale="57" r:id="rId3"/>
  <drawing r:id="rId2"/>
  <tableParts>
    <tablePart r:id="rId1"/>
  </tableParts>
</worksheet>
</file>

<file path=xl/worksheets/sheet6.xml><?xml version="1.0" encoding="utf-8"?>
<worksheet xmlns="http://schemas.openxmlformats.org/spreadsheetml/2006/main" xmlns:r="http://schemas.openxmlformats.org/officeDocument/2006/relationships">
  <sheetPr codeName="Sheet10"/>
  <dimension ref="A1:AQ111"/>
  <sheetViews>
    <sheetView showGridLines="0" workbookViewId="0" topLeftCell="A1">
      <pane xSplit="7" ySplit="11" topLeftCell="AH12" activePane="bottomRight" state="frozen"/>
      <selection pane="topRight" activeCell="G1" sqref="G1"/>
      <selection pane="bottomLeft" activeCell="A16" sqref="A16"/>
      <selection pane="bottomRight" activeCell="L6" sqref="L6"/>
    </sheetView>
  </sheetViews>
  <sheetFormatPr defaultColWidth="9.140625" defaultRowHeight="15"/>
  <cols>
    <col min="1" max="1" width="9.140625" style="9" hidden="1" customWidth="1"/>
    <col min="2" max="2" width="5.421875" style="0" hidden="1" customWidth="1"/>
    <col min="3" max="3" width="6.7109375" style="9" customWidth="1"/>
    <col min="4" max="4" width="19.140625" style="9" customWidth="1"/>
    <col min="5" max="5" width="22.00390625" style="9" customWidth="1"/>
    <col min="6" max="6" width="8.8515625" style="9" bestFit="1" customWidth="1"/>
    <col min="7" max="7" width="7.140625" style="9" customWidth="1"/>
    <col min="8" max="12" width="8.421875" style="9" customWidth="1"/>
    <col min="13" max="19" width="7.140625" style="9" customWidth="1"/>
    <col min="20" max="21" width="8.421875" style="9" customWidth="1"/>
    <col min="22" max="35" width="10.7109375" style="9" customWidth="1"/>
    <col min="36" max="36" width="9.8515625" style="9" customWidth="1"/>
    <col min="37" max="37" width="13.421875" style="9" customWidth="1"/>
    <col min="38" max="38" width="13.140625" style="9" customWidth="1"/>
  </cols>
  <sheetData>
    <row r="1" spans="4:38" ht="28.5">
      <c r="D1" s="387" t="str">
        <f>DASHBOARD!B2</f>
        <v>कार्यालय प्रधानाचार्य राजकीय उच्च माध्यमिक विद्यालय 13डीओएल, श्री गंगानगर</v>
      </c>
      <c r="E1" s="387"/>
      <c r="F1" s="387"/>
      <c r="G1" s="387"/>
      <c r="H1" s="387"/>
      <c r="I1" s="387"/>
      <c r="J1" s="387"/>
      <c r="K1" s="387"/>
      <c r="L1" s="387"/>
      <c r="M1" s="387"/>
      <c r="N1" s="387"/>
      <c r="O1" s="387"/>
      <c r="P1" s="387"/>
      <c r="Q1" s="387"/>
      <c r="R1" s="387"/>
      <c r="S1" s="387"/>
      <c r="T1" s="387"/>
      <c r="U1" s="387"/>
      <c r="AK1"/>
      <c r="AL1"/>
    </row>
    <row r="2" spans="3:38" ht="15">
      <c r="C2"/>
      <c r="D2"/>
      <c r="E2"/>
      <c r="F2"/>
      <c r="G2"/>
      <c r="H2"/>
      <c r="I2"/>
      <c r="K2"/>
      <c r="L2"/>
      <c r="M2"/>
      <c r="N2"/>
      <c r="O2"/>
      <c r="Q2"/>
      <c r="R2"/>
      <c r="S2"/>
      <c r="T2"/>
      <c r="U2"/>
      <c r="V2"/>
      <c r="W2"/>
      <c r="X2"/>
      <c r="Z2"/>
      <c r="AA2"/>
      <c r="AB2"/>
      <c r="AC2"/>
      <c r="AJ2"/>
      <c r="AK2"/>
      <c r="AL2"/>
    </row>
    <row r="3" spans="3:38" ht="15">
      <c r="C3"/>
      <c r="D3"/>
      <c r="E3"/>
      <c r="F3"/>
      <c r="G3"/>
      <c r="H3"/>
      <c r="I3"/>
      <c r="K3"/>
      <c r="M3"/>
      <c r="N3"/>
      <c r="O3"/>
      <c r="Q3"/>
      <c r="R3"/>
      <c r="S3"/>
      <c r="T3"/>
      <c r="U3"/>
      <c r="V3"/>
      <c r="W3"/>
      <c r="X3"/>
      <c r="Z3"/>
      <c r="AA3"/>
      <c r="AB3"/>
      <c r="AC3"/>
      <c r="AJ3"/>
      <c r="AK3"/>
      <c r="AL3"/>
    </row>
    <row r="4" spans="3:43" ht="15">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row>
    <row r="5" spans="3:38" ht="0.5" hidden="1" thickBot="1">
      <c r="C5"/>
      <c r="D5" s="117"/>
      <c r="E5" s="117"/>
      <c r="F5" s="117"/>
      <c r="G5" s="308">
        <f>L6</f>
        <v>1</v>
      </c>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c r="AL5"/>
    </row>
    <row r="6" spans="4:38" ht="22" thickBot="1" thickTop="1">
      <c r="D6" s="388" t="s">
        <v>389</v>
      </c>
      <c r="E6" s="388"/>
      <c r="F6" s="388"/>
      <c r="G6" s="388"/>
      <c r="H6" s="388"/>
      <c r="K6" s="115" t="s">
        <v>278</v>
      </c>
      <c r="L6" s="116">
        <v>1</v>
      </c>
      <c r="R6" s="9" t="s">
        <v>279</v>
      </c>
      <c r="AK6"/>
      <c r="AL6"/>
    </row>
    <row r="7" spans="3:43" ht="11.5" customHeight="1" thickBot="1" thickTop="1">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row>
    <row r="8" spans="2:43" ht="58.5" customHeight="1" thickBot="1">
      <c r="B8" s="390" t="s">
        <v>230</v>
      </c>
      <c r="C8" s="389" t="s">
        <v>272</v>
      </c>
      <c r="D8" s="390" t="s">
        <v>156</v>
      </c>
      <c r="E8" s="390" t="s">
        <v>157</v>
      </c>
      <c r="F8" s="390" t="s">
        <v>160</v>
      </c>
      <c r="G8" s="391" t="s">
        <v>2</v>
      </c>
      <c r="H8" s="395" t="s">
        <v>200</v>
      </c>
      <c r="I8" s="395"/>
      <c r="J8" s="395"/>
      <c r="K8" s="395"/>
      <c r="L8" s="395"/>
      <c r="M8" s="395"/>
      <c r="N8" s="395"/>
      <c r="O8" s="395"/>
      <c r="P8" s="395"/>
      <c r="Q8" s="393" t="s">
        <v>205</v>
      </c>
      <c r="R8" s="394"/>
      <c r="S8" s="394"/>
      <c r="T8" s="399" t="s">
        <v>213</v>
      </c>
      <c r="U8" s="411" t="s">
        <v>211</v>
      </c>
      <c r="V8" s="412"/>
      <c r="W8" s="412"/>
      <c r="X8" s="412"/>
      <c r="Y8" s="412"/>
      <c r="Z8" s="415" t="s">
        <v>231</v>
      </c>
      <c r="AA8" s="415"/>
      <c r="AB8" s="415"/>
      <c r="AC8" s="415"/>
      <c r="AD8" s="415"/>
      <c r="AE8" s="415" t="s">
        <v>398</v>
      </c>
      <c r="AF8" s="415"/>
      <c r="AG8" s="415"/>
      <c r="AH8" s="415"/>
      <c r="AI8" s="415"/>
      <c r="AJ8" s="409" t="s">
        <v>210</v>
      </c>
      <c r="AK8" s="403" t="s">
        <v>327</v>
      </c>
      <c r="AL8" s="406" t="s">
        <v>331</v>
      </c>
      <c r="AM8" s="401" t="s">
        <v>387</v>
      </c>
      <c r="AN8" s="401"/>
      <c r="AO8" s="401"/>
      <c r="AP8" s="401"/>
      <c r="AQ8" s="401"/>
    </row>
    <row r="9" spans="2:43" ht="15.5" customHeight="1" thickBot="1">
      <c r="B9" s="390"/>
      <c r="C9" s="389"/>
      <c r="D9" s="390"/>
      <c r="E9" s="390"/>
      <c r="F9" s="390"/>
      <c r="G9" s="391"/>
      <c r="H9" s="392" t="s">
        <v>362</v>
      </c>
      <c r="I9" s="392" t="s">
        <v>363</v>
      </c>
      <c r="J9" s="392" t="s">
        <v>395</v>
      </c>
      <c r="K9" s="392" t="s">
        <v>364</v>
      </c>
      <c r="L9" s="396" t="s">
        <v>209</v>
      </c>
      <c r="M9" s="396"/>
      <c r="N9" s="396"/>
      <c r="O9" s="396"/>
      <c r="P9" s="396"/>
      <c r="Q9" s="397" t="s">
        <v>206</v>
      </c>
      <c r="R9" s="399" t="s">
        <v>207</v>
      </c>
      <c r="S9" s="399" t="s">
        <v>208</v>
      </c>
      <c r="T9" s="410"/>
      <c r="U9" s="413" t="s">
        <v>212</v>
      </c>
      <c r="V9" s="414"/>
      <c r="W9" s="414"/>
      <c r="X9" s="414"/>
      <c r="Y9" s="414"/>
      <c r="Z9" s="416" t="s">
        <v>212</v>
      </c>
      <c r="AA9" s="416"/>
      <c r="AB9" s="416"/>
      <c r="AC9" s="416"/>
      <c r="AD9" s="416"/>
      <c r="AE9" s="416" t="s">
        <v>399</v>
      </c>
      <c r="AF9" s="416"/>
      <c r="AG9" s="416"/>
      <c r="AH9" s="416"/>
      <c r="AI9" s="416"/>
      <c r="AJ9" s="409"/>
      <c r="AK9" s="404"/>
      <c r="AL9" s="407"/>
      <c r="AM9" s="402"/>
      <c r="AN9" s="402"/>
      <c r="AO9" s="402"/>
      <c r="AP9" s="402"/>
      <c r="AQ9" s="402"/>
    </row>
    <row r="10" spans="2:43" ht="53.5" customHeight="1" thickBot="1">
      <c r="B10" s="390"/>
      <c r="C10" s="389"/>
      <c r="D10" s="390"/>
      <c r="E10" s="390"/>
      <c r="F10" s="390"/>
      <c r="G10" s="391"/>
      <c r="H10" s="392"/>
      <c r="I10" s="392"/>
      <c r="J10" s="392"/>
      <c r="K10" s="392"/>
      <c r="L10" s="148" t="s">
        <v>201</v>
      </c>
      <c r="M10" s="148" t="s">
        <v>202</v>
      </c>
      <c r="N10" s="148" t="s">
        <v>203</v>
      </c>
      <c r="O10" s="148" t="s">
        <v>204</v>
      </c>
      <c r="P10" s="148" t="s">
        <v>317</v>
      </c>
      <c r="Q10" s="398"/>
      <c r="R10" s="400"/>
      <c r="S10" s="400"/>
      <c r="T10" s="410"/>
      <c r="U10" s="148" t="s">
        <v>201</v>
      </c>
      <c r="V10" s="148" t="s">
        <v>202</v>
      </c>
      <c r="W10" s="148" t="s">
        <v>203</v>
      </c>
      <c r="X10" s="149" t="s">
        <v>204</v>
      </c>
      <c r="Y10" s="149" t="s">
        <v>321</v>
      </c>
      <c r="Z10" s="148" t="s">
        <v>201</v>
      </c>
      <c r="AA10" s="148" t="s">
        <v>202</v>
      </c>
      <c r="AB10" s="148" t="s">
        <v>203</v>
      </c>
      <c r="AC10" s="148" t="s">
        <v>204</v>
      </c>
      <c r="AD10" s="148" t="s">
        <v>317</v>
      </c>
      <c r="AE10" s="313" t="s">
        <v>201</v>
      </c>
      <c r="AF10" s="313" t="s">
        <v>202</v>
      </c>
      <c r="AG10" s="313" t="s">
        <v>203</v>
      </c>
      <c r="AH10" s="313" t="s">
        <v>204</v>
      </c>
      <c r="AI10" s="313" t="s">
        <v>317</v>
      </c>
      <c r="AJ10" s="409"/>
      <c r="AK10" s="405"/>
      <c r="AL10" s="408"/>
      <c r="AM10" s="297" t="s">
        <v>201</v>
      </c>
      <c r="AN10" s="297" t="s">
        <v>202</v>
      </c>
      <c r="AO10" s="297" t="s">
        <v>203</v>
      </c>
      <c r="AP10" s="297" t="s">
        <v>204</v>
      </c>
      <c r="AQ10" s="297" t="s">
        <v>317</v>
      </c>
    </row>
    <row r="11" spans="2:43" s="117" customFormat="1" ht="18">
      <c r="B11" s="150">
        <v>1</v>
      </c>
      <c r="C11" s="303" t="s">
        <v>170</v>
      </c>
      <c r="D11" s="150" t="s">
        <v>171</v>
      </c>
      <c r="E11" s="150" t="s">
        <v>172</v>
      </c>
      <c r="F11" s="303" t="s">
        <v>173</v>
      </c>
      <c r="G11" s="304" t="s">
        <v>174</v>
      </c>
      <c r="H11" s="305" t="s">
        <v>175</v>
      </c>
      <c r="I11" s="306" t="s">
        <v>176</v>
      </c>
      <c r="J11" s="304" t="s">
        <v>177</v>
      </c>
      <c r="K11" s="305" t="s">
        <v>178</v>
      </c>
      <c r="L11" s="306" t="s">
        <v>179</v>
      </c>
      <c r="M11" s="304" t="s">
        <v>180</v>
      </c>
      <c r="N11" s="305" t="s">
        <v>181</v>
      </c>
      <c r="O11" s="306" t="s">
        <v>241</v>
      </c>
      <c r="P11" s="304" t="s">
        <v>242</v>
      </c>
      <c r="Q11" s="305" t="s">
        <v>243</v>
      </c>
      <c r="R11" s="306" t="s">
        <v>244</v>
      </c>
      <c r="S11" s="304" t="s">
        <v>245</v>
      </c>
      <c r="T11" s="305" t="s">
        <v>246</v>
      </c>
      <c r="U11" s="306" t="s">
        <v>247</v>
      </c>
      <c r="V11" s="304" t="s">
        <v>248</v>
      </c>
      <c r="W11" s="305" t="s">
        <v>249</v>
      </c>
      <c r="X11" s="306" t="s">
        <v>250</v>
      </c>
      <c r="Y11" s="304" t="s">
        <v>251</v>
      </c>
      <c r="Z11" s="305" t="s">
        <v>252</v>
      </c>
      <c r="AA11" s="306" t="s">
        <v>253</v>
      </c>
      <c r="AB11" s="304" t="s">
        <v>318</v>
      </c>
      <c r="AC11" s="305" t="s">
        <v>319</v>
      </c>
      <c r="AD11" s="306" t="s">
        <v>320</v>
      </c>
      <c r="AE11" s="316"/>
      <c r="AF11" s="316"/>
      <c r="AG11" s="316"/>
      <c r="AH11" s="316"/>
      <c r="AI11" s="316"/>
      <c r="AJ11" s="304" t="s">
        <v>328</v>
      </c>
      <c r="AK11" s="305" t="s">
        <v>330</v>
      </c>
      <c r="AL11" s="306" t="s">
        <v>382</v>
      </c>
      <c r="AM11" s="304" t="s">
        <v>383</v>
      </c>
      <c r="AN11" s="305" t="s">
        <v>384</v>
      </c>
      <c r="AO11" s="306" t="s">
        <v>385</v>
      </c>
      <c r="AP11" s="304" t="s">
        <v>386</v>
      </c>
      <c r="AQ11" s="305" t="s">
        <v>396</v>
      </c>
    </row>
    <row r="12" spans="1:43" ht="15">
      <c r="A12" s="9">
        <f>IF(C12="",0,C12)</f>
        <v>1</v>
      </c>
      <c r="B12" s="307">
        <v>1</v>
      </c>
      <c r="C12" s="309">
        <f>IF(D12="","",ROWS($D$12:D12))</f>
        <v>1</v>
      </c>
      <c r="D12" s="309" t="str">
        <f>_xlfn.IFERROR(IF($L$6="","",VLOOKUP($L$6&amp;"_"&amp;$B12,data_entry,COLUMNS($B$11:D11),0)),"")</f>
        <v>abc1</v>
      </c>
      <c r="E12" s="309" t="str">
        <f>_xlfn.IFERROR(IF($L$6="","",VLOOKUP($L$6&amp;"_"&amp;$B12,data_entry,COLUMNS($B$11:E11),0)),"")</f>
        <v>xyz1</v>
      </c>
      <c r="F12" s="309" t="str">
        <f>_xlfn.IFERROR(IF($L$6="","",VLOOKUP($L$6&amp;"_"&amp;$B12,data_entry,COLUMNS($B$11:F11),0)),"")</f>
        <v>M</v>
      </c>
      <c r="G12" s="309">
        <f>_xlfn.IFERROR(IF($L$6="","",VLOOKUP($L$6&amp;"_"&amp;$B12,data_entry,COLUMNS($B$11:G11),0)),"")</f>
        <v>1</v>
      </c>
      <c r="H12" s="309" t="str">
        <f>_xlfn.IFERROR(IF($L$6="","",VLOOKUP($L$6&amp;"_"&amp;$B12,data_entry,COLUMNS($B$11:H11),0)),"")</f>
        <v>NO</v>
      </c>
      <c r="I12" s="309" t="str">
        <f>_xlfn.IFERROR(IF($L$6="","",VLOOKUP($L$6&amp;"_"&amp;$B12,data_entry,COLUMNS($B$11:I11),0)),"")</f>
        <v>NO</v>
      </c>
      <c r="J12" s="309" t="str">
        <f>_xlfn.IFERROR(IF($L$6="","",VLOOKUP($L$6&amp;"_"&amp;$B12,data_entry,COLUMNS($B$11:J11),0)),"")</f>
        <v>YES</v>
      </c>
      <c r="K12" s="309" t="str">
        <f>_xlfn.IFERROR(IF($L$6="","",VLOOKUP($L$6&amp;"_"&amp;$B12,data_entry,COLUMNS($B$11:K11),0)),"")</f>
        <v>YES</v>
      </c>
      <c r="L12" s="309">
        <f>_xlfn.IFERROR(IF($L$6="","",VLOOKUP($L$6&amp;"_"&amp;$B12,data_entry,COLUMNS($B$11:L11),0)),"")</f>
        <v>0</v>
      </c>
      <c r="M12" s="309">
        <f>_xlfn.IFERROR(IF($L$6="","",VLOOKUP($L$6&amp;"_"&amp;$B12,data_entry,COLUMNS($B$11:M11),0)),"")</f>
        <v>0</v>
      </c>
      <c r="N12" s="309">
        <f>_xlfn.IFERROR(IF($L$6="","",VLOOKUP($L$6&amp;"_"&amp;$B12,data_entry,COLUMNS($B$11:N11),0)),"")</f>
        <v>0</v>
      </c>
      <c r="O12" s="309">
        <f>_xlfn.IFERROR(IF($L$6="","",VLOOKUP($L$6&amp;"_"&amp;$B12,data_entry,COLUMNS($B$11:O11),0)),"")</f>
        <v>0</v>
      </c>
      <c r="P12" s="309">
        <f>_xlfn.IFERROR(IF($L$6="","",VLOOKUP($L$6&amp;"_"&amp;$B12,data_entry,COLUMNS($B$11:P11),0)),"")</f>
        <v>0</v>
      </c>
      <c r="Q12" s="309">
        <f>_xlfn.IFERROR(IF($L$6="","",VLOOKUP($L$6&amp;"_"&amp;$B12,data_entry,COLUMNS($B$11:Q11),0)),"")</f>
        <v>0</v>
      </c>
      <c r="R12" s="309">
        <f>_xlfn.IFERROR(IF($L$6="","",VLOOKUP($L$6&amp;"_"&amp;$B12,data_entry,COLUMNS($B$11:R11),0)),"")</f>
        <v>0</v>
      </c>
      <c r="S12" s="309">
        <f>_xlfn.IFERROR(IF($L$6="","",VLOOKUP($L$6&amp;"_"&amp;$B12,data_entry,COLUMNS($B$11:S11),0)),"")</f>
        <v>0</v>
      </c>
      <c r="T12" s="309">
        <f>_xlfn.IFERROR(IF($L$6="","",VLOOKUP($L$6&amp;"_"&amp;$B12,data_entry,COLUMNS($B$11:T11),0)),"")</f>
        <v>0</v>
      </c>
      <c r="U12" s="309">
        <f>_xlfn.IFERROR(IF($L$6="","",VLOOKUP($L$6&amp;"_"&amp;$B12,data_entry,COLUMNS($B$11:U11),0)),"")</f>
        <v>0</v>
      </c>
      <c r="V12" s="309">
        <f>_xlfn.IFERROR(IF($L$6="","",VLOOKUP($L$6&amp;"_"&amp;$B12,data_entry,COLUMNS($B$11:V11),0)),"")</f>
        <v>0</v>
      </c>
      <c r="W12" s="309">
        <f>_xlfn.IFERROR(IF($L$6="","",VLOOKUP($L$6&amp;"_"&amp;$B12,data_entry,COLUMNS($B$11:W11),0)),"")</f>
        <v>0</v>
      </c>
      <c r="X12" s="309">
        <f>_xlfn.IFERROR(IF($L$6="","",VLOOKUP($L$6&amp;"_"&amp;$B12,data_entry,COLUMNS($B$11:X11),0)),"")</f>
        <v>0</v>
      </c>
      <c r="Y12" s="309">
        <f>_xlfn.IFERROR(IF($L$6="","",VLOOKUP($L$6&amp;"_"&amp;$B12,data_entry,COLUMNS($B$11:Y11),0)),"")</f>
        <v>0</v>
      </c>
      <c r="Z12" s="309" t="str">
        <f>_xlfn.IFERROR(IF($L$6="","",VLOOKUP($L$6&amp;"_"&amp;$B12,data_entry,COLUMNS($B$11:Z11),0)),"")</f>
        <v>ONLINE</v>
      </c>
      <c r="AA12" s="309">
        <f>_xlfn.IFERROR(IF($L$6="","",VLOOKUP($L$6&amp;"_"&amp;$B12,data_entry,COLUMNS($B$11:AA11),0)),"")</f>
        <v>0</v>
      </c>
      <c r="AB12" s="309">
        <f>_xlfn.IFERROR(IF($L$6="","",VLOOKUP($L$6&amp;"_"&amp;$B12,data_entry,COLUMNS($B$11:AB11),0)),"")</f>
        <v>0</v>
      </c>
      <c r="AC12" s="309">
        <f>_xlfn.IFERROR(IF($L$6="","",VLOOKUP($L$6&amp;"_"&amp;$B12,data_entry,COLUMNS($B$11:AC11),0)),"")</f>
        <v>0</v>
      </c>
      <c r="AD12" s="309">
        <f>_xlfn.IFERROR(IF($L$6="","",VLOOKUP($L$6&amp;"_"&amp;$B12,data_entry,COLUMNS($B$11:AD11),0)),"")</f>
        <v>0</v>
      </c>
      <c r="AE12" s="309" t="str">
        <f>_xlfn.IFERROR(IF($L$6="","",VLOOKUP($L$6&amp;"_"&amp;$B12,data_entry,COLUMNS($B$11:AE11),0)),"")</f>
        <v>YES</v>
      </c>
      <c r="AF12" s="309" t="str">
        <f>_xlfn.IFERROR(IF($L$6="","",VLOOKUP($L$6&amp;"_"&amp;$B12,data_entry,COLUMNS($B$11:AF11),0)),"")</f>
        <v>YES</v>
      </c>
      <c r="AG12" s="309" t="str">
        <f>_xlfn.IFERROR(IF($L$6="","",VLOOKUP($L$6&amp;"_"&amp;$B12,data_entry,COLUMNS($B$11:AG11),0)),"")</f>
        <v>NO</v>
      </c>
      <c r="AH12" s="309">
        <f>_xlfn.IFERROR(IF($L$6="","",VLOOKUP($L$6&amp;"_"&amp;$B12,data_entry,COLUMNS($B$11:AH11),0)),"")</f>
        <v>0</v>
      </c>
      <c r="AI12" s="309">
        <f>_xlfn.IFERROR(IF($L$6="","",VLOOKUP($L$6&amp;"_"&amp;$B12,data_entry,COLUMNS($B$11:AI11),0)),"")</f>
        <v>0</v>
      </c>
      <c r="AJ12" s="309">
        <f>_xlfn.IFERROR(IF($L$6="","",VLOOKUP($L$6&amp;"_"&amp;$B12,data_entry,COLUMNS($B$11:AJ11),0)),"")</f>
        <v>0</v>
      </c>
      <c r="AK12" s="309">
        <f>_xlfn.IFERROR(IF($L$6="","",VLOOKUP($L$6&amp;"_"&amp;$B12,data_entry,COLUMNS($B$11:AK11),0)),"")</f>
        <v>0</v>
      </c>
      <c r="AL12" s="309">
        <f>_xlfn.IFERROR(IF($L$6="","",VLOOKUP($L$6&amp;"_"&amp;$B12,data_entry,COLUMNS($B$11:AL11),0)),"")</f>
        <v>0</v>
      </c>
      <c r="AM12" s="309" t="str">
        <f>_xlfn.IFERROR(IF($L$6="","",VLOOKUP($L$6&amp;"_"&amp;$B12,data_entry,COLUMNS($B$11:AM11),0)),"")</f>
        <v>YES</v>
      </c>
      <c r="AN12" s="309" t="str">
        <f>_xlfn.IFERROR(IF($L$6="","",VLOOKUP($L$6&amp;"_"&amp;$B12,data_entry,COLUMNS($B$11:AN11),0)),"")</f>
        <v>YES</v>
      </c>
      <c r="AO12" s="309">
        <f>_xlfn.IFERROR(IF($L$6="","",VLOOKUP($L$6&amp;"_"&amp;$B12,data_entry,COLUMNS($B$11:AO11),0)),"")</f>
        <v>0</v>
      </c>
      <c r="AP12" s="309" t="str">
        <f>_xlfn.IFERROR(IF($L$6="","",VLOOKUP($L$6&amp;"_"&amp;$B12,data_entry,COLUMNS($B$11:AP11),0)),"")</f>
        <v>YES</v>
      </c>
      <c r="AQ12" s="309" t="str">
        <f>_xlfn.IFERROR(IF($L$6="","",VLOOKUP($L$6&amp;"_"&amp;$B12,data_entry,COLUMNS($B$11:AQ11),0)),"")</f>
        <v>YES</v>
      </c>
    </row>
    <row r="13" spans="1:43" ht="15">
      <c r="A13" s="9">
        <f aca="true" t="shared" si="0" ref="A13:A76">IF(C13="",0,C13)</f>
        <v>2</v>
      </c>
      <c r="B13" s="307">
        <f>B12+1</f>
        <v>2</v>
      </c>
      <c r="C13" s="309">
        <f>IF(D13="","",ROWS($D$12:D13))</f>
        <v>2</v>
      </c>
      <c r="D13" s="309" t="str">
        <f>_xlfn.IFERROR(IF($L$6="","",VLOOKUP($L$6&amp;"_"&amp;$B13,data_entry,COLUMNS($B$11:D12),0)),"")</f>
        <v>abc2</v>
      </c>
      <c r="E13" s="309" t="str">
        <f>_xlfn.IFERROR(IF($L$6="","",VLOOKUP($L$6&amp;"_"&amp;$B13,data_entry,COLUMNS($B$11:E12),0)),"")</f>
        <v>xyz2</v>
      </c>
      <c r="F13" s="309" t="str">
        <f>_xlfn.IFERROR(IF($L$6="","",VLOOKUP($L$6&amp;"_"&amp;$B13,data_entry,COLUMNS($B$11:F12),0)),"")</f>
        <v>F</v>
      </c>
      <c r="G13" s="309">
        <f>_xlfn.IFERROR(IF($L$6="","",VLOOKUP($L$6&amp;"_"&amp;$B13,data_entry,COLUMNS($B$11:G12),0)),"")</f>
        <v>1</v>
      </c>
      <c r="H13" s="309" t="str">
        <f>_xlfn.IFERROR(IF($L$6="","",VLOOKUP($L$6&amp;"_"&amp;$B13,data_entry,COLUMNS($B$11:H12),0)),"")</f>
        <v>NO</v>
      </c>
      <c r="I13" s="309" t="str">
        <f>_xlfn.IFERROR(IF($L$6="","",VLOOKUP($L$6&amp;"_"&amp;$B13,data_entry,COLUMNS($B$11:I12),0)),"")</f>
        <v>NO</v>
      </c>
      <c r="J13" s="309" t="str">
        <f>_xlfn.IFERROR(IF($L$6="","",VLOOKUP($L$6&amp;"_"&amp;$B13,data_entry,COLUMNS($B$11:J12),0)),"")</f>
        <v>NO</v>
      </c>
      <c r="K13" s="309" t="str">
        <f>_xlfn.IFERROR(IF($L$6="","",VLOOKUP($L$6&amp;"_"&amp;$B13,data_entry,COLUMNS($B$11:K12),0)),"")</f>
        <v>YES</v>
      </c>
      <c r="L13" s="309">
        <f>_xlfn.IFERROR(IF($L$6="","",VLOOKUP($L$6&amp;"_"&amp;$B13,data_entry,COLUMNS($B$11:L12),0)),"")</f>
        <v>0</v>
      </c>
      <c r="M13" s="309">
        <f>_xlfn.IFERROR(IF($L$6="","",VLOOKUP($L$6&amp;"_"&amp;$B13,data_entry,COLUMNS($B$11:M12),0)),"")</f>
        <v>0</v>
      </c>
      <c r="N13" s="309">
        <f>_xlfn.IFERROR(IF($L$6="","",VLOOKUP($L$6&amp;"_"&amp;$B13,data_entry,COLUMNS($B$11:N12),0)),"")</f>
        <v>0</v>
      </c>
      <c r="O13" s="309">
        <f>_xlfn.IFERROR(IF($L$6="","",VLOOKUP($L$6&amp;"_"&amp;$B13,data_entry,COLUMNS($B$11:O12),0)),"")</f>
        <v>0</v>
      </c>
      <c r="P13" s="309">
        <f>_xlfn.IFERROR(IF($L$6="","",VLOOKUP($L$6&amp;"_"&amp;$B13,data_entry,COLUMNS($B$11:P12),0)),"")</f>
        <v>0</v>
      </c>
      <c r="Q13" s="309">
        <f>_xlfn.IFERROR(IF($L$6="","",VLOOKUP($L$6&amp;"_"&amp;$B13,data_entry,COLUMNS($B$11:Q12),0)),"")</f>
        <v>0</v>
      </c>
      <c r="R13" s="309">
        <f>_xlfn.IFERROR(IF($L$6="","",VLOOKUP($L$6&amp;"_"&amp;$B13,data_entry,COLUMNS($B$11:R12),0)),"")</f>
        <v>0</v>
      </c>
      <c r="S13" s="309">
        <f>_xlfn.IFERROR(IF($L$6="","",VLOOKUP($L$6&amp;"_"&amp;$B13,data_entry,COLUMNS($B$11:S12),0)),"")</f>
        <v>0</v>
      </c>
      <c r="T13" s="309">
        <f>_xlfn.IFERROR(IF($L$6="","",VLOOKUP($L$6&amp;"_"&amp;$B13,data_entry,COLUMNS($B$11:T12),0)),"")</f>
        <v>0</v>
      </c>
      <c r="U13" s="309">
        <f>_xlfn.IFERROR(IF($L$6="","",VLOOKUP($L$6&amp;"_"&amp;$B13,data_entry,COLUMNS($B$11:U12),0)),"")</f>
        <v>0</v>
      </c>
      <c r="V13" s="309">
        <f>_xlfn.IFERROR(IF($L$6="","",VLOOKUP($L$6&amp;"_"&amp;$B13,data_entry,COLUMNS($B$11:V12),0)),"")</f>
        <v>0</v>
      </c>
      <c r="W13" s="309">
        <f>_xlfn.IFERROR(IF($L$6="","",VLOOKUP($L$6&amp;"_"&amp;$B13,data_entry,COLUMNS($B$11:W12),0)),"")</f>
        <v>0</v>
      </c>
      <c r="X13" s="309">
        <f>_xlfn.IFERROR(IF($L$6="","",VLOOKUP($L$6&amp;"_"&amp;$B13,data_entry,COLUMNS($B$11:X12),0)),"")</f>
        <v>0</v>
      </c>
      <c r="Y13" s="309">
        <f>_xlfn.IFERROR(IF($L$6="","",VLOOKUP($L$6&amp;"_"&amp;$B13,data_entry,COLUMNS($B$11:Y12),0)),"")</f>
        <v>0</v>
      </c>
      <c r="Z13" s="309">
        <f>_xlfn.IFERROR(IF($L$6="","",VLOOKUP($L$6&amp;"_"&amp;$B13,data_entry,COLUMNS($B$11:Z12),0)),"")</f>
        <v>0</v>
      </c>
      <c r="AA13" s="309">
        <f>_xlfn.IFERROR(IF($L$6="","",VLOOKUP($L$6&amp;"_"&amp;$B13,data_entry,COLUMNS($B$11:AA12),0)),"")</f>
        <v>0</v>
      </c>
      <c r="AB13" s="309">
        <f>_xlfn.IFERROR(IF($L$6="","",VLOOKUP($L$6&amp;"_"&amp;$B13,data_entry,COLUMNS($B$11:AB12),0)),"")</f>
        <v>0</v>
      </c>
      <c r="AC13" s="309">
        <f>_xlfn.IFERROR(IF($L$6="","",VLOOKUP($L$6&amp;"_"&amp;$B13,data_entry,COLUMNS($B$11:AC12),0)),"")</f>
        <v>0</v>
      </c>
      <c r="AD13" s="309">
        <f>_xlfn.IFERROR(IF($L$6="","",VLOOKUP($L$6&amp;"_"&amp;$B13,data_entry,COLUMNS($B$11:AD12),0)),"")</f>
        <v>0</v>
      </c>
      <c r="AE13" s="309"/>
      <c r="AF13" s="309"/>
      <c r="AG13" s="309"/>
      <c r="AH13" s="309"/>
      <c r="AI13" s="309"/>
      <c r="AJ13" s="309">
        <f>_xlfn.IFERROR(IF($L$6="","",VLOOKUP($L$6&amp;"_"&amp;$B13,data_entry,COLUMNS($B$11:AJ12),0)),"")</f>
        <v>0</v>
      </c>
      <c r="AK13" s="309">
        <f>_xlfn.IFERROR(IF($L$6="","",VLOOKUP($L$6&amp;"_"&amp;$B13,data_entry,COLUMNS($B$11:AK12),0)),"")</f>
        <v>0</v>
      </c>
      <c r="AL13" s="309">
        <f>_xlfn.IFERROR(IF($L$6="","",VLOOKUP($L$6&amp;"_"&amp;$B13,data_entry,COLUMNS($B$11:AL12),0)),"")</f>
        <v>0</v>
      </c>
      <c r="AM13" s="309" t="str">
        <f>_xlfn.IFERROR(IF($L$6="","",VLOOKUP($L$6&amp;"_"&amp;$B13,data_entry,COLUMNS($B$11:AM12),0)),"")</f>
        <v>YES</v>
      </c>
      <c r="AN13" s="309">
        <f>_xlfn.IFERROR(IF($L$6="","",VLOOKUP($L$6&amp;"_"&amp;$B13,data_entry,COLUMNS($B$11:AN12),0)),"")</f>
        <v>0</v>
      </c>
      <c r="AO13" s="309">
        <f>_xlfn.IFERROR(IF($L$6="","",VLOOKUP($L$6&amp;"_"&amp;$B13,data_entry,COLUMNS($B$11:AO12),0)),"")</f>
        <v>0</v>
      </c>
      <c r="AP13" s="309" t="str">
        <f>_xlfn.IFERROR(IF($L$6="","",VLOOKUP($L$6&amp;"_"&amp;$B13,data_entry,COLUMNS($B$11:AP12),0)),"")</f>
        <v>YES</v>
      </c>
      <c r="AQ13" s="309">
        <f>_xlfn.IFERROR(IF($L$6="","",VLOOKUP($L$6&amp;"_"&amp;$B13,data_entry,COLUMNS($B$11:AQ12),0)),"")</f>
        <v>0</v>
      </c>
    </row>
    <row r="14" spans="1:43" ht="15">
      <c r="A14" s="9">
        <f t="shared" si="0"/>
        <v>3</v>
      </c>
      <c r="B14" s="307">
        <f aca="true" t="shared" si="1" ref="B14:B77">B13+1</f>
        <v>3</v>
      </c>
      <c r="C14" s="309">
        <f>IF(D14="","",ROWS($D$12:D14))</f>
        <v>3</v>
      </c>
      <c r="D14" s="309" t="str">
        <f>_xlfn.IFERROR(IF(OR($L$6="",'DATA ENTRY'!C9=""),"",VLOOKUP($L$6&amp;"_"&amp;$B14,data_entry,COLUMNS($B$11:D13),0)),"")</f>
        <v>abc3</v>
      </c>
      <c r="E14" s="309" t="str">
        <f>_xlfn.IFERROR(IF($L$6="","",VLOOKUP($L$6&amp;"_"&amp;$B14,data_entry,COLUMNS($B$11:E13),0)),"")</f>
        <v>xyz3</v>
      </c>
      <c r="F14" s="309" t="str">
        <f>_xlfn.IFERROR(IF($L$6="","",VLOOKUP($L$6&amp;"_"&amp;$B14,data_entry,COLUMNS($B$11:F13),0)),"")</f>
        <v>F</v>
      </c>
      <c r="G14" s="309">
        <f>_xlfn.IFERROR(IF($L$6="","",VLOOKUP($L$6&amp;"_"&amp;$B14,data_entry,COLUMNS($B$11:G13),0)),"")</f>
        <v>1</v>
      </c>
      <c r="H14" s="309" t="str">
        <f>_xlfn.IFERROR(IF($L$6="","",VLOOKUP($L$6&amp;"_"&amp;$B14,data_entry,COLUMNS($B$11:H13),0)),"")</f>
        <v>NO</v>
      </c>
      <c r="I14" s="309" t="str">
        <f>_xlfn.IFERROR(IF($L$6="","",VLOOKUP($L$6&amp;"_"&amp;$B14,data_entry,COLUMNS($B$11:I13),0)),"")</f>
        <v>NO</v>
      </c>
      <c r="J14" s="309" t="str">
        <f>_xlfn.IFERROR(IF($L$6="","",VLOOKUP($L$6&amp;"_"&amp;$B14,data_entry,COLUMNS($B$11:J13),0)),"")</f>
        <v>NO</v>
      </c>
      <c r="K14" s="309" t="str">
        <f>_xlfn.IFERROR(IF($L$6="","",VLOOKUP($L$6&amp;"_"&amp;$B14,data_entry,COLUMNS($B$11:K13),0)),"")</f>
        <v>YES</v>
      </c>
      <c r="L14" s="309">
        <f>_xlfn.IFERROR(IF($L$6="","",VLOOKUP($L$6&amp;"_"&amp;$B14,data_entry,COLUMNS($B$11:L13),0)),"")</f>
        <v>0</v>
      </c>
      <c r="M14" s="309">
        <f>_xlfn.IFERROR(IF($L$6="","",VLOOKUP($L$6&amp;"_"&amp;$B14,data_entry,COLUMNS($B$11:M13),0)),"")</f>
        <v>0</v>
      </c>
      <c r="N14" s="309">
        <f>_xlfn.IFERROR(IF($L$6="","",VLOOKUP($L$6&amp;"_"&amp;$B14,data_entry,COLUMNS($B$11:N13),0)),"")</f>
        <v>0</v>
      </c>
      <c r="O14" s="309">
        <f>_xlfn.IFERROR(IF($L$6="","",VLOOKUP($L$6&amp;"_"&amp;$B14,data_entry,COLUMNS($B$11:O13),0)),"")</f>
        <v>0</v>
      </c>
      <c r="P14" s="309">
        <f>_xlfn.IFERROR(IF($L$6="","",VLOOKUP($L$6&amp;"_"&amp;$B14,data_entry,COLUMNS($B$11:P13),0)),"")</f>
        <v>0</v>
      </c>
      <c r="Q14" s="309">
        <f>_xlfn.IFERROR(IF($L$6="","",VLOOKUP($L$6&amp;"_"&amp;$B14,data_entry,COLUMNS($B$11:Q13),0)),"")</f>
        <v>0</v>
      </c>
      <c r="R14" s="309">
        <f>_xlfn.IFERROR(IF($L$6="","",VLOOKUP($L$6&amp;"_"&amp;$B14,data_entry,COLUMNS($B$11:R13),0)),"")</f>
        <v>0</v>
      </c>
      <c r="S14" s="309">
        <f>_xlfn.IFERROR(IF($L$6="","",VLOOKUP($L$6&amp;"_"&amp;$B14,data_entry,COLUMNS($B$11:S13),0)),"")</f>
        <v>0</v>
      </c>
      <c r="T14" s="309">
        <f>_xlfn.IFERROR(IF($L$6="","",VLOOKUP($L$6&amp;"_"&amp;$B14,data_entry,COLUMNS($B$11:T13),0)),"")</f>
        <v>0</v>
      </c>
      <c r="U14" s="309">
        <f>_xlfn.IFERROR(IF($L$6="","",VLOOKUP($L$6&amp;"_"&amp;$B14,data_entry,COLUMNS($B$11:U13),0)),"")</f>
        <v>0</v>
      </c>
      <c r="V14" s="309">
        <f>_xlfn.IFERROR(IF($L$6="","",VLOOKUP($L$6&amp;"_"&amp;$B14,data_entry,COLUMNS($B$11:V13),0)),"")</f>
        <v>0</v>
      </c>
      <c r="W14" s="309">
        <f>_xlfn.IFERROR(IF($L$6="","",VLOOKUP($L$6&amp;"_"&amp;$B14,data_entry,COLUMNS($B$11:W13),0)),"")</f>
        <v>0</v>
      </c>
      <c r="X14" s="309">
        <f>_xlfn.IFERROR(IF($L$6="","",VLOOKUP($L$6&amp;"_"&amp;$B14,data_entry,COLUMNS($B$11:X13),0)),"")</f>
        <v>0</v>
      </c>
      <c r="Y14" s="309">
        <f>_xlfn.IFERROR(IF($L$6="","",VLOOKUP($L$6&amp;"_"&amp;$B14,data_entry,COLUMNS($B$11:Y13),0)),"")</f>
        <v>0</v>
      </c>
      <c r="Z14" s="309">
        <f>_xlfn.IFERROR(IF($L$6="","",VLOOKUP($L$6&amp;"_"&amp;$B14,data_entry,COLUMNS($B$11:Z13),0)),"")</f>
        <v>0</v>
      </c>
      <c r="AA14" s="309">
        <f>_xlfn.IFERROR(IF($L$6="","",VLOOKUP($L$6&amp;"_"&amp;$B14,data_entry,COLUMNS($B$11:AA13),0)),"")</f>
        <v>0</v>
      </c>
      <c r="AB14" s="309">
        <f>_xlfn.IFERROR(IF($L$6="","",VLOOKUP($L$6&amp;"_"&amp;$B14,data_entry,COLUMNS($B$11:AB13),0)),"")</f>
        <v>0</v>
      </c>
      <c r="AC14" s="309">
        <f>_xlfn.IFERROR(IF($L$6="","",VLOOKUP($L$6&amp;"_"&amp;$B14,data_entry,COLUMNS($B$11:AC13),0)),"")</f>
        <v>0</v>
      </c>
      <c r="AD14" s="309">
        <f>_xlfn.IFERROR(IF($L$6="","",VLOOKUP($L$6&amp;"_"&amp;$B14,data_entry,COLUMNS($B$11:AD13),0)),"")</f>
        <v>0</v>
      </c>
      <c r="AE14" s="309"/>
      <c r="AF14" s="309"/>
      <c r="AG14" s="309"/>
      <c r="AH14" s="309"/>
      <c r="AI14" s="309"/>
      <c r="AJ14" s="309">
        <f>_xlfn.IFERROR(IF($L$6="","",VLOOKUP($L$6&amp;"_"&amp;$B14,data_entry,COLUMNS($B$11:AJ13),0)),"")</f>
        <v>0</v>
      </c>
      <c r="AK14" s="309">
        <f>_xlfn.IFERROR(IF($L$6="","",VLOOKUP($L$6&amp;"_"&amp;$B14,data_entry,COLUMNS($B$11:AK13),0)),"")</f>
        <v>0</v>
      </c>
      <c r="AL14" s="309">
        <f>_xlfn.IFERROR(IF($L$6="","",VLOOKUP($L$6&amp;"_"&amp;$B14,data_entry,COLUMNS($B$11:AL13),0)),"")</f>
        <v>0</v>
      </c>
      <c r="AM14" s="309">
        <f>_xlfn.IFERROR(IF($L$6="","",VLOOKUP($L$6&amp;"_"&amp;$B14,data_entry,COLUMNS($B$11:AM13),0)),"")</f>
        <v>0</v>
      </c>
      <c r="AN14" s="309">
        <f>_xlfn.IFERROR(IF($L$6="","",VLOOKUP($L$6&amp;"_"&amp;$B14,data_entry,COLUMNS($B$11:AN13),0)),"")</f>
        <v>0</v>
      </c>
      <c r="AO14" s="309">
        <f>_xlfn.IFERROR(IF($L$6="","",VLOOKUP($L$6&amp;"_"&amp;$B14,data_entry,COLUMNS($B$11:AO13),0)),"")</f>
        <v>0</v>
      </c>
      <c r="AP14" s="309" t="str">
        <f>_xlfn.IFERROR(IF($L$6="","",VLOOKUP($L$6&amp;"_"&amp;$B14,data_entry,COLUMNS($B$11:AP13),0)),"")</f>
        <v>YES</v>
      </c>
      <c r="AQ14" s="309">
        <f>_xlfn.IFERROR(IF($L$6="","",VLOOKUP($L$6&amp;"_"&amp;$B14,data_entry,COLUMNS($B$11:AQ13),0)),"")</f>
        <v>0</v>
      </c>
    </row>
    <row r="15" spans="1:43" ht="15">
      <c r="A15" s="9">
        <f t="shared" si="0"/>
        <v>4</v>
      </c>
      <c r="B15" s="307">
        <f t="shared" si="1"/>
        <v>4</v>
      </c>
      <c r="C15" s="309">
        <f>IF(D15="","",ROWS($D$12:D15))</f>
        <v>4</v>
      </c>
      <c r="D15" s="309" t="str">
        <f>_xlfn.IFERROR(IF(OR($L$6="",'DATA ENTRY'!C10=""),"",VLOOKUP($L$6&amp;"_"&amp;$B15,data_entry,COLUMNS($B$11:D14),0)),"")</f>
        <v>abc4</v>
      </c>
      <c r="E15" s="309" t="str">
        <f>_xlfn.IFERROR(IF($L$6="","",VLOOKUP($L$6&amp;"_"&amp;$B15,data_entry,COLUMNS($B$11:E14),0)),"")</f>
        <v>xyz4</v>
      </c>
      <c r="F15" s="309" t="str">
        <f>_xlfn.IFERROR(IF($L$6="","",VLOOKUP($L$6&amp;"_"&amp;$B15,data_entry,COLUMNS($B$11:F14),0)),"")</f>
        <v>F</v>
      </c>
      <c r="G15" s="309">
        <f>_xlfn.IFERROR(IF($L$6="","",VLOOKUP($L$6&amp;"_"&amp;$B15,data_entry,COLUMNS($B$11:G14),0)),"")</f>
        <v>1</v>
      </c>
      <c r="H15" s="309" t="str">
        <f>_xlfn.IFERROR(IF($L$6="","",VLOOKUP($L$6&amp;"_"&amp;$B15,data_entry,COLUMNS($B$11:H14),0)),"")</f>
        <v>NO</v>
      </c>
      <c r="I15" s="309" t="str">
        <f>_xlfn.IFERROR(IF($L$6="","",VLOOKUP($L$6&amp;"_"&amp;$B15,data_entry,COLUMNS($B$11:I14),0)),"")</f>
        <v>NO</v>
      </c>
      <c r="J15" s="309" t="str">
        <f>_xlfn.IFERROR(IF($L$6="","",VLOOKUP($L$6&amp;"_"&amp;$B15,data_entry,COLUMNS($B$11:J14),0)),"")</f>
        <v>NO</v>
      </c>
      <c r="K15" s="309" t="str">
        <f>_xlfn.IFERROR(IF($L$6="","",VLOOKUP($L$6&amp;"_"&amp;$B15,data_entry,COLUMNS($B$11:K14),0)),"")</f>
        <v>YES</v>
      </c>
      <c r="L15" s="309">
        <f>_xlfn.IFERROR(IF($L$6="","",VLOOKUP($L$6&amp;"_"&amp;$B15,data_entry,COLUMNS($B$11:L14),0)),"")</f>
        <v>0</v>
      </c>
      <c r="M15" s="309">
        <f>_xlfn.IFERROR(IF($L$6="","",VLOOKUP($L$6&amp;"_"&amp;$B15,data_entry,COLUMNS($B$11:M14),0)),"")</f>
        <v>0</v>
      </c>
      <c r="N15" s="309">
        <f>_xlfn.IFERROR(IF($L$6="","",VLOOKUP($L$6&amp;"_"&amp;$B15,data_entry,COLUMNS($B$11:N14),0)),"")</f>
        <v>0</v>
      </c>
      <c r="O15" s="309">
        <f>_xlfn.IFERROR(IF($L$6="","",VLOOKUP($L$6&amp;"_"&amp;$B15,data_entry,COLUMNS($B$11:O14),0)),"")</f>
        <v>0</v>
      </c>
      <c r="P15" s="309">
        <f>_xlfn.IFERROR(IF($L$6="","",VLOOKUP($L$6&amp;"_"&amp;$B15,data_entry,COLUMNS($B$11:P14),0)),"")</f>
        <v>0</v>
      </c>
      <c r="Q15" s="309">
        <f>_xlfn.IFERROR(IF($L$6="","",VLOOKUP($L$6&amp;"_"&amp;$B15,data_entry,COLUMNS($B$11:Q14),0)),"")</f>
        <v>0</v>
      </c>
      <c r="R15" s="309">
        <f>_xlfn.IFERROR(IF($L$6="","",VLOOKUP($L$6&amp;"_"&amp;$B15,data_entry,COLUMNS($B$11:R14),0)),"")</f>
        <v>0</v>
      </c>
      <c r="S15" s="309">
        <f>_xlfn.IFERROR(IF($L$6="","",VLOOKUP($L$6&amp;"_"&amp;$B15,data_entry,COLUMNS($B$11:S14),0)),"")</f>
        <v>0</v>
      </c>
      <c r="T15" s="309">
        <f>_xlfn.IFERROR(IF($L$6="","",VLOOKUP($L$6&amp;"_"&amp;$B15,data_entry,COLUMNS($B$11:T14),0)),"")</f>
        <v>0</v>
      </c>
      <c r="U15" s="309">
        <f>_xlfn.IFERROR(IF($L$6="","",VLOOKUP($L$6&amp;"_"&amp;$B15,data_entry,COLUMNS($B$11:U14),0)),"")</f>
        <v>0</v>
      </c>
      <c r="V15" s="309">
        <f>_xlfn.IFERROR(IF($L$6="","",VLOOKUP($L$6&amp;"_"&amp;$B15,data_entry,COLUMNS($B$11:V14),0)),"")</f>
        <v>0</v>
      </c>
      <c r="W15" s="309">
        <f>_xlfn.IFERROR(IF($L$6="","",VLOOKUP($L$6&amp;"_"&amp;$B15,data_entry,COLUMNS($B$11:W14),0)),"")</f>
        <v>0</v>
      </c>
      <c r="X15" s="309">
        <f>_xlfn.IFERROR(IF($L$6="","",VLOOKUP($L$6&amp;"_"&amp;$B15,data_entry,COLUMNS($B$11:X14),0)),"")</f>
        <v>0</v>
      </c>
      <c r="Y15" s="309">
        <f>_xlfn.IFERROR(IF($L$6="","",VLOOKUP($L$6&amp;"_"&amp;$B15,data_entry,COLUMNS($B$11:Y14),0)),"")</f>
        <v>0</v>
      </c>
      <c r="Z15" s="309">
        <f>_xlfn.IFERROR(IF($L$6="","",VLOOKUP($L$6&amp;"_"&amp;$B15,data_entry,COLUMNS($B$11:Z14),0)),"")</f>
        <v>0</v>
      </c>
      <c r="AA15" s="309">
        <f>_xlfn.IFERROR(IF($L$6="","",VLOOKUP($L$6&amp;"_"&amp;$B15,data_entry,COLUMNS($B$11:AA14),0)),"")</f>
        <v>0</v>
      </c>
      <c r="AB15" s="309">
        <f>_xlfn.IFERROR(IF($L$6="","",VLOOKUP($L$6&amp;"_"&amp;$B15,data_entry,COLUMNS($B$11:AB14),0)),"")</f>
        <v>0</v>
      </c>
      <c r="AC15" s="309">
        <f>_xlfn.IFERROR(IF($L$6="","",VLOOKUP($L$6&amp;"_"&amp;$B15,data_entry,COLUMNS($B$11:AC14),0)),"")</f>
        <v>0</v>
      </c>
      <c r="AD15" s="309">
        <f>_xlfn.IFERROR(IF($L$6="","",VLOOKUP($L$6&amp;"_"&amp;$B15,data_entry,COLUMNS($B$11:AD14),0)),"")</f>
        <v>0</v>
      </c>
      <c r="AE15" s="309"/>
      <c r="AF15" s="309"/>
      <c r="AG15" s="309"/>
      <c r="AH15" s="309"/>
      <c r="AI15" s="309"/>
      <c r="AJ15" s="309">
        <f>_xlfn.IFERROR(IF($L$6="","",VLOOKUP($L$6&amp;"_"&amp;$B15,data_entry,COLUMNS($B$11:AJ14),0)),"")</f>
        <v>0</v>
      </c>
      <c r="AK15" s="309">
        <f>_xlfn.IFERROR(IF($L$6="","",VLOOKUP($L$6&amp;"_"&amp;$B15,data_entry,COLUMNS($B$11:AK14),0)),"")</f>
        <v>0</v>
      </c>
      <c r="AL15" s="309">
        <f>_xlfn.IFERROR(IF($L$6="","",VLOOKUP($L$6&amp;"_"&amp;$B15,data_entry,COLUMNS($B$11:AL14),0)),"")</f>
        <v>0</v>
      </c>
      <c r="AM15" s="309">
        <f>_xlfn.IFERROR(IF($L$6="","",VLOOKUP($L$6&amp;"_"&amp;$B15,data_entry,COLUMNS($B$11:AM14),0)),"")</f>
        <v>0</v>
      </c>
      <c r="AN15" s="309">
        <f>_xlfn.IFERROR(IF($L$6="","",VLOOKUP($L$6&amp;"_"&amp;$B15,data_entry,COLUMNS($B$11:AN14),0)),"")</f>
        <v>0</v>
      </c>
      <c r="AO15" s="309">
        <f>_xlfn.IFERROR(IF($L$6="","",VLOOKUP($L$6&amp;"_"&amp;$B15,data_entry,COLUMNS($B$11:AO14),0)),"")</f>
        <v>0</v>
      </c>
      <c r="AP15" s="309" t="str">
        <f>_xlfn.IFERROR(IF($L$6="","",VLOOKUP($L$6&amp;"_"&amp;$B15,data_entry,COLUMNS($B$11:AP14),0)),"")</f>
        <v>YES</v>
      </c>
      <c r="AQ15" s="309">
        <f>_xlfn.IFERROR(IF($L$6="","",VLOOKUP($L$6&amp;"_"&amp;$B15,data_entry,COLUMNS($B$11:AQ14),0)),"")</f>
        <v>0</v>
      </c>
    </row>
    <row r="16" spans="1:43" ht="15">
      <c r="A16" s="9">
        <f t="shared" si="0"/>
        <v>5</v>
      </c>
      <c r="B16" s="307">
        <f t="shared" si="1"/>
        <v>5</v>
      </c>
      <c r="C16" s="309">
        <f>IF(D16="","",ROWS($D$12:D16))</f>
        <v>5</v>
      </c>
      <c r="D16" s="309" t="str">
        <f>_xlfn.IFERROR(IF(OR($L$6="",'DATA ENTRY'!C11=""),"",VLOOKUP($L$6&amp;"_"&amp;$B16,data_entry,COLUMNS($B$11:D15),0)),"")</f>
        <v>abc5</v>
      </c>
      <c r="E16" s="309" t="str">
        <f>_xlfn.IFERROR(IF($L$6="","",VLOOKUP($L$6&amp;"_"&amp;$B16,data_entry,COLUMNS($B$11:E15),0)),"")</f>
        <v>xyz5</v>
      </c>
      <c r="F16" s="309" t="str">
        <f>_xlfn.IFERROR(IF($L$6="","",VLOOKUP($L$6&amp;"_"&amp;$B16,data_entry,COLUMNS($B$11:F15),0)),"")</f>
        <v>F</v>
      </c>
      <c r="G16" s="309">
        <f>_xlfn.IFERROR(IF($L$6="","",VLOOKUP($L$6&amp;"_"&amp;$B16,data_entry,COLUMNS($B$11:G15),0)),"")</f>
        <v>1</v>
      </c>
      <c r="H16" s="309" t="str">
        <f>_xlfn.IFERROR(IF($L$6="","",VLOOKUP($L$6&amp;"_"&amp;$B16,data_entry,COLUMNS($B$11:H15),0)),"")</f>
        <v>YES</v>
      </c>
      <c r="I16" s="309" t="str">
        <f>_xlfn.IFERROR(IF($L$6="","",VLOOKUP($L$6&amp;"_"&amp;$B16,data_entry,COLUMNS($B$11:I15),0)),"")</f>
        <v>NO</v>
      </c>
      <c r="J16" s="309" t="str">
        <f>_xlfn.IFERROR(IF($L$6="","",VLOOKUP($L$6&amp;"_"&amp;$B16,data_entry,COLUMNS($B$11:J15),0)),"")</f>
        <v>NO</v>
      </c>
      <c r="K16" s="309" t="str">
        <f>_xlfn.IFERROR(IF($L$6="","",VLOOKUP($L$6&amp;"_"&amp;$B16,data_entry,COLUMNS($B$11:K15),0)),"")</f>
        <v>NO</v>
      </c>
      <c r="L16" s="309">
        <f>_xlfn.IFERROR(IF($L$6="","",VLOOKUP($L$6&amp;"_"&amp;$B16,data_entry,COLUMNS($B$11:L15),0)),"")</f>
        <v>0</v>
      </c>
      <c r="M16" s="309">
        <f>_xlfn.IFERROR(IF($L$6="","",VLOOKUP($L$6&amp;"_"&amp;$B16,data_entry,COLUMNS($B$11:M15),0)),"")</f>
        <v>0</v>
      </c>
      <c r="N16" s="309">
        <f>_xlfn.IFERROR(IF($L$6="","",VLOOKUP($L$6&amp;"_"&amp;$B16,data_entry,COLUMNS($B$11:N15),0)),"")</f>
        <v>0</v>
      </c>
      <c r="O16" s="309">
        <f>_xlfn.IFERROR(IF($L$6="","",VLOOKUP($L$6&amp;"_"&amp;$B16,data_entry,COLUMNS($B$11:O15),0)),"")</f>
        <v>0</v>
      </c>
      <c r="P16" s="309">
        <f>_xlfn.IFERROR(IF($L$6="","",VLOOKUP($L$6&amp;"_"&amp;$B16,data_entry,COLUMNS($B$11:P15),0)),"")</f>
        <v>0</v>
      </c>
      <c r="Q16" s="309">
        <f>_xlfn.IFERROR(IF($L$6="","",VLOOKUP($L$6&amp;"_"&amp;$B16,data_entry,COLUMNS($B$11:Q15),0)),"")</f>
        <v>0</v>
      </c>
      <c r="R16" s="309">
        <f>_xlfn.IFERROR(IF($L$6="","",VLOOKUP($L$6&amp;"_"&amp;$B16,data_entry,COLUMNS($B$11:R15),0)),"")</f>
        <v>0</v>
      </c>
      <c r="S16" s="309">
        <f>_xlfn.IFERROR(IF($L$6="","",VLOOKUP($L$6&amp;"_"&amp;$B16,data_entry,COLUMNS($B$11:S15),0)),"")</f>
        <v>0</v>
      </c>
      <c r="T16" s="309">
        <f>_xlfn.IFERROR(IF($L$6="","",VLOOKUP($L$6&amp;"_"&amp;$B16,data_entry,COLUMNS($B$11:T15),0)),"")</f>
        <v>0</v>
      </c>
      <c r="U16" s="309">
        <f>_xlfn.IFERROR(IF($L$6="","",VLOOKUP($L$6&amp;"_"&amp;$B16,data_entry,COLUMNS($B$11:U15),0)),"")</f>
        <v>0</v>
      </c>
      <c r="V16" s="309">
        <f>_xlfn.IFERROR(IF($L$6="","",VLOOKUP($L$6&amp;"_"&amp;$B16,data_entry,COLUMNS($B$11:V15),0)),"")</f>
        <v>0</v>
      </c>
      <c r="W16" s="309">
        <f>_xlfn.IFERROR(IF($L$6="","",VLOOKUP($L$6&amp;"_"&amp;$B16,data_entry,COLUMNS($B$11:W15),0)),"")</f>
        <v>0</v>
      </c>
      <c r="X16" s="309">
        <f>_xlfn.IFERROR(IF($L$6="","",VLOOKUP($L$6&amp;"_"&amp;$B16,data_entry,COLUMNS($B$11:X15),0)),"")</f>
        <v>0</v>
      </c>
      <c r="Y16" s="309">
        <f>_xlfn.IFERROR(IF($L$6="","",VLOOKUP($L$6&amp;"_"&amp;$B16,data_entry,COLUMNS($B$11:Y15),0)),"")</f>
        <v>0</v>
      </c>
      <c r="Z16" s="309">
        <f>_xlfn.IFERROR(IF($L$6="","",VLOOKUP($L$6&amp;"_"&amp;$B16,data_entry,COLUMNS($B$11:Z15),0)),"")</f>
        <v>0</v>
      </c>
      <c r="AA16" s="309">
        <f>_xlfn.IFERROR(IF($L$6="","",VLOOKUP($L$6&amp;"_"&amp;$B16,data_entry,COLUMNS($B$11:AA15),0)),"")</f>
        <v>0</v>
      </c>
      <c r="AB16" s="309">
        <f>_xlfn.IFERROR(IF($L$6="","",VLOOKUP($L$6&amp;"_"&amp;$B16,data_entry,COLUMNS($B$11:AB15),0)),"")</f>
        <v>0</v>
      </c>
      <c r="AC16" s="309">
        <f>_xlfn.IFERROR(IF($L$6="","",VLOOKUP($L$6&amp;"_"&amp;$B16,data_entry,COLUMNS($B$11:AC15),0)),"")</f>
        <v>0</v>
      </c>
      <c r="AD16" s="309">
        <f>_xlfn.IFERROR(IF($L$6="","",VLOOKUP($L$6&amp;"_"&amp;$B16,data_entry,COLUMNS($B$11:AD15),0)),"")</f>
        <v>0</v>
      </c>
      <c r="AE16" s="309"/>
      <c r="AF16" s="309"/>
      <c r="AG16" s="309"/>
      <c r="AH16" s="309"/>
      <c r="AI16" s="309"/>
      <c r="AJ16" s="309">
        <f>_xlfn.IFERROR(IF($L$6="","",VLOOKUP($L$6&amp;"_"&amp;$B16,data_entry,COLUMNS($B$11:AJ15),0)),"")</f>
        <v>0</v>
      </c>
      <c r="AK16" s="309">
        <f>_xlfn.IFERROR(IF($L$6="","",VLOOKUP($L$6&amp;"_"&amp;$B16,data_entry,COLUMNS($B$11:AK15),0)),"")</f>
        <v>0</v>
      </c>
      <c r="AL16" s="309">
        <f>_xlfn.IFERROR(IF($L$6="","",VLOOKUP($L$6&amp;"_"&amp;$B16,data_entry,COLUMNS($B$11:AL15),0)),"")</f>
        <v>0</v>
      </c>
      <c r="AM16" s="309">
        <f>_xlfn.IFERROR(IF($L$6="","",VLOOKUP($L$6&amp;"_"&amp;$B16,data_entry,COLUMNS($B$11:AM15),0)),"")</f>
        <v>0</v>
      </c>
      <c r="AN16" s="309">
        <f>_xlfn.IFERROR(IF($L$6="","",VLOOKUP($L$6&amp;"_"&amp;$B16,data_entry,COLUMNS($B$11:AN15),0)),"")</f>
        <v>0</v>
      </c>
      <c r="AO16" s="309">
        <f>_xlfn.IFERROR(IF($L$6="","",VLOOKUP($L$6&amp;"_"&amp;$B16,data_entry,COLUMNS($B$11:AO15),0)),"")</f>
        <v>0</v>
      </c>
      <c r="AP16" s="309">
        <f>_xlfn.IFERROR(IF($L$6="","",VLOOKUP($L$6&amp;"_"&amp;$B16,data_entry,COLUMNS($B$11:AP15),0)),"")</f>
        <v>0</v>
      </c>
      <c r="AQ16" s="309">
        <f>_xlfn.IFERROR(IF($L$6="","",VLOOKUP($L$6&amp;"_"&amp;$B16,data_entry,COLUMNS($B$11:AQ15),0)),"")</f>
        <v>0</v>
      </c>
    </row>
    <row r="17" spans="1:43" ht="15">
      <c r="A17" s="9">
        <f t="shared" si="0"/>
        <v>6</v>
      </c>
      <c r="B17" s="307">
        <f t="shared" si="1"/>
        <v>6</v>
      </c>
      <c r="C17" s="309">
        <f>IF(D17="","",ROWS($D$12:D17))</f>
        <v>6</v>
      </c>
      <c r="D17" s="309" t="str">
        <f>_xlfn.IFERROR(IF(OR($L$6="",'DATA ENTRY'!C12=""),"",VLOOKUP($L$6&amp;"_"&amp;$B17,data_entry,COLUMNS($B$11:D16),0)),"")</f>
        <v>abc6</v>
      </c>
      <c r="E17" s="309" t="str">
        <f>_xlfn.IFERROR(IF($L$6="","",VLOOKUP($L$6&amp;"_"&amp;$B17,data_entry,COLUMNS($B$11:E16),0)),"")</f>
        <v>xyz6</v>
      </c>
      <c r="F17" s="309" t="str">
        <f>_xlfn.IFERROR(IF($L$6="","",VLOOKUP($L$6&amp;"_"&amp;$B17,data_entry,COLUMNS($B$11:F16),0)),"")</f>
        <v>M</v>
      </c>
      <c r="G17" s="309">
        <f>_xlfn.IFERROR(IF($L$6="","",VLOOKUP($L$6&amp;"_"&amp;$B17,data_entry,COLUMNS($B$11:G16),0)),"")</f>
        <v>1</v>
      </c>
      <c r="H17" s="309" t="str">
        <f>_xlfn.IFERROR(IF($L$6="","",VLOOKUP($L$6&amp;"_"&amp;$B17,data_entry,COLUMNS($B$11:H16),0)),"")</f>
        <v>YES</v>
      </c>
      <c r="I17" s="309" t="str">
        <f>_xlfn.IFERROR(IF($L$6="","",VLOOKUP($L$6&amp;"_"&amp;$B17,data_entry,COLUMNS($B$11:I16),0)),"")</f>
        <v>NO</v>
      </c>
      <c r="J17" s="309" t="str">
        <f>_xlfn.IFERROR(IF($L$6="","",VLOOKUP($L$6&amp;"_"&amp;$B17,data_entry,COLUMNS($B$11:J16),0)),"")</f>
        <v>NO</v>
      </c>
      <c r="K17" s="309" t="str">
        <f>_xlfn.IFERROR(IF($L$6="","",VLOOKUP($L$6&amp;"_"&amp;$B17,data_entry,COLUMNS($B$11:K16),0)),"")</f>
        <v>NO</v>
      </c>
      <c r="L17" s="309">
        <f>_xlfn.IFERROR(IF($L$6="","",VLOOKUP($L$6&amp;"_"&amp;$B17,data_entry,COLUMNS($B$11:L16),0)),"")</f>
        <v>0</v>
      </c>
      <c r="M17" s="309">
        <f>_xlfn.IFERROR(IF($L$6="","",VLOOKUP($L$6&amp;"_"&amp;$B17,data_entry,COLUMNS($B$11:M16),0)),"")</f>
        <v>0</v>
      </c>
      <c r="N17" s="309">
        <f>_xlfn.IFERROR(IF($L$6="","",VLOOKUP($L$6&amp;"_"&amp;$B17,data_entry,COLUMNS($B$11:N16),0)),"")</f>
        <v>0</v>
      </c>
      <c r="O17" s="309">
        <f>_xlfn.IFERROR(IF($L$6="","",VLOOKUP($L$6&amp;"_"&amp;$B17,data_entry,COLUMNS($B$11:O16),0)),"")</f>
        <v>0</v>
      </c>
      <c r="P17" s="309">
        <f>_xlfn.IFERROR(IF($L$6="","",VLOOKUP($L$6&amp;"_"&amp;$B17,data_entry,COLUMNS($B$11:P16),0)),"")</f>
        <v>0</v>
      </c>
      <c r="Q17" s="309">
        <f>_xlfn.IFERROR(IF($L$6="","",VLOOKUP($L$6&amp;"_"&amp;$B17,data_entry,COLUMNS($B$11:Q16),0)),"")</f>
        <v>0</v>
      </c>
      <c r="R17" s="309">
        <f>_xlfn.IFERROR(IF($L$6="","",VLOOKUP($L$6&amp;"_"&amp;$B17,data_entry,COLUMNS($B$11:R16),0)),"")</f>
        <v>0</v>
      </c>
      <c r="S17" s="309">
        <f>_xlfn.IFERROR(IF($L$6="","",VLOOKUP($L$6&amp;"_"&amp;$B17,data_entry,COLUMNS($B$11:S16),0)),"")</f>
        <v>0</v>
      </c>
      <c r="T17" s="309">
        <f>_xlfn.IFERROR(IF($L$6="","",VLOOKUP($L$6&amp;"_"&amp;$B17,data_entry,COLUMNS($B$11:T16),0)),"")</f>
        <v>0</v>
      </c>
      <c r="U17" s="309">
        <f>_xlfn.IFERROR(IF($L$6="","",VLOOKUP($L$6&amp;"_"&amp;$B17,data_entry,COLUMNS($B$11:U16),0)),"")</f>
        <v>0</v>
      </c>
      <c r="V17" s="309">
        <f>_xlfn.IFERROR(IF($L$6="","",VLOOKUP($L$6&amp;"_"&amp;$B17,data_entry,COLUMNS($B$11:V16),0)),"")</f>
        <v>0</v>
      </c>
      <c r="W17" s="309">
        <f>_xlfn.IFERROR(IF($L$6="","",VLOOKUP($L$6&amp;"_"&amp;$B17,data_entry,COLUMNS($B$11:W16),0)),"")</f>
        <v>0</v>
      </c>
      <c r="X17" s="309">
        <f>_xlfn.IFERROR(IF($L$6="","",VLOOKUP($L$6&amp;"_"&amp;$B17,data_entry,COLUMNS($B$11:X16),0)),"")</f>
        <v>0</v>
      </c>
      <c r="Y17" s="309">
        <f>_xlfn.IFERROR(IF($L$6="","",VLOOKUP($L$6&amp;"_"&amp;$B17,data_entry,COLUMNS($B$11:Y16),0)),"")</f>
        <v>0</v>
      </c>
      <c r="Z17" s="309">
        <f>_xlfn.IFERROR(IF($L$6="","",VLOOKUP($L$6&amp;"_"&amp;$B17,data_entry,COLUMNS($B$11:Z16),0)),"")</f>
        <v>0</v>
      </c>
      <c r="AA17" s="309">
        <f>_xlfn.IFERROR(IF($L$6="","",VLOOKUP($L$6&amp;"_"&amp;$B17,data_entry,COLUMNS($B$11:AA16),0)),"")</f>
        <v>0</v>
      </c>
      <c r="AB17" s="309">
        <f>_xlfn.IFERROR(IF($L$6="","",VLOOKUP($L$6&amp;"_"&amp;$B17,data_entry,COLUMNS($B$11:AB16),0)),"")</f>
        <v>0</v>
      </c>
      <c r="AC17" s="309">
        <f>_xlfn.IFERROR(IF($L$6="","",VLOOKUP($L$6&amp;"_"&amp;$B17,data_entry,COLUMNS($B$11:AC16),0)),"")</f>
        <v>0</v>
      </c>
      <c r="AD17" s="309">
        <f>_xlfn.IFERROR(IF($L$6="","",VLOOKUP($L$6&amp;"_"&amp;$B17,data_entry,COLUMNS($B$11:AD16),0)),"")</f>
        <v>0</v>
      </c>
      <c r="AE17" s="309"/>
      <c r="AF17" s="309"/>
      <c r="AG17" s="309"/>
      <c r="AH17" s="309"/>
      <c r="AI17" s="309"/>
      <c r="AJ17" s="309">
        <f>_xlfn.IFERROR(IF($L$6="","",VLOOKUP($L$6&amp;"_"&amp;$B17,data_entry,COLUMNS($B$11:AJ16),0)),"")</f>
        <v>0</v>
      </c>
      <c r="AK17" s="309">
        <f>_xlfn.IFERROR(IF($L$6="","",VLOOKUP($L$6&amp;"_"&amp;$B17,data_entry,COLUMNS($B$11:AK16),0)),"")</f>
        <v>0</v>
      </c>
      <c r="AL17" s="309">
        <f>_xlfn.IFERROR(IF($L$6="","",VLOOKUP($L$6&amp;"_"&amp;$B17,data_entry,COLUMNS($B$11:AL16),0)),"")</f>
        <v>0</v>
      </c>
      <c r="AM17" s="309">
        <f>_xlfn.IFERROR(IF($L$6="","",VLOOKUP($L$6&amp;"_"&amp;$B17,data_entry,COLUMNS($B$11:AM16),0)),"")</f>
        <v>0</v>
      </c>
      <c r="AN17" s="309">
        <f>_xlfn.IFERROR(IF($L$6="","",VLOOKUP($L$6&amp;"_"&amp;$B17,data_entry,COLUMNS($B$11:AN16),0)),"")</f>
        <v>0</v>
      </c>
      <c r="AO17" s="309">
        <f>_xlfn.IFERROR(IF($L$6="","",VLOOKUP($L$6&amp;"_"&amp;$B17,data_entry,COLUMNS($B$11:AO16),0)),"")</f>
        <v>0</v>
      </c>
      <c r="AP17" s="309">
        <f>_xlfn.IFERROR(IF($L$6="","",VLOOKUP($L$6&amp;"_"&amp;$B17,data_entry,COLUMNS($B$11:AP16),0)),"")</f>
        <v>0</v>
      </c>
      <c r="AQ17" s="309">
        <f>_xlfn.IFERROR(IF($L$6="","",VLOOKUP($L$6&amp;"_"&amp;$B17,data_entry,COLUMNS($B$11:AQ16),0)),"")</f>
        <v>0</v>
      </c>
    </row>
    <row r="18" spans="1:43" ht="15">
      <c r="A18" s="9">
        <f t="shared" si="0"/>
        <v>7</v>
      </c>
      <c r="B18" s="307">
        <f t="shared" si="1"/>
        <v>7</v>
      </c>
      <c r="C18" s="309">
        <f>IF(D18="","",ROWS($D$12:D18))</f>
        <v>7</v>
      </c>
      <c r="D18" s="309" t="str">
        <f>_xlfn.IFERROR(IF(OR($L$6="",'DATA ENTRY'!C13=""),"",VLOOKUP($L$6&amp;"_"&amp;$B18,data_entry,COLUMNS($B$11:D17),0)),"")</f>
        <v>abc7</v>
      </c>
      <c r="E18" s="309" t="str">
        <f>_xlfn.IFERROR(IF($L$6="","",VLOOKUP($L$6&amp;"_"&amp;$B18,data_entry,COLUMNS($B$11:E17),0)),"")</f>
        <v>xyz7</v>
      </c>
      <c r="F18" s="309" t="str">
        <f>_xlfn.IFERROR(IF($L$6="","",VLOOKUP($L$6&amp;"_"&amp;$B18,data_entry,COLUMNS($B$11:F17),0)),"")</f>
        <v>F</v>
      </c>
      <c r="G18" s="309">
        <f>_xlfn.IFERROR(IF($L$6="","",VLOOKUP($L$6&amp;"_"&amp;$B18,data_entry,COLUMNS($B$11:G17),0)),"")</f>
        <v>1</v>
      </c>
      <c r="H18" s="309" t="str">
        <f>_xlfn.IFERROR(IF($L$6="","",VLOOKUP($L$6&amp;"_"&amp;$B18,data_entry,COLUMNS($B$11:H17),0)),"")</f>
        <v>NO</v>
      </c>
      <c r="I18" s="309" t="str">
        <f>_xlfn.IFERROR(IF($L$6="","",VLOOKUP($L$6&amp;"_"&amp;$B18,data_entry,COLUMNS($B$11:I17),0)),"")</f>
        <v>NO</v>
      </c>
      <c r="J18" s="309" t="str">
        <f>_xlfn.IFERROR(IF($L$6="","",VLOOKUP($L$6&amp;"_"&amp;$B18,data_entry,COLUMNS($B$11:J17),0)),"")</f>
        <v>NO</v>
      </c>
      <c r="K18" s="309" t="str">
        <f>_xlfn.IFERROR(IF($L$6="","",VLOOKUP($L$6&amp;"_"&amp;$B18,data_entry,COLUMNS($B$11:K17),0)),"")</f>
        <v>YES</v>
      </c>
      <c r="L18" s="309">
        <f>_xlfn.IFERROR(IF($L$6="","",VLOOKUP($L$6&amp;"_"&amp;$B18,data_entry,COLUMNS($B$11:L17),0)),"")</f>
        <v>0</v>
      </c>
      <c r="M18" s="309">
        <f>_xlfn.IFERROR(IF($L$6="","",VLOOKUP($L$6&amp;"_"&amp;$B18,data_entry,COLUMNS($B$11:M17),0)),"")</f>
        <v>0</v>
      </c>
      <c r="N18" s="309">
        <f>_xlfn.IFERROR(IF($L$6="","",VLOOKUP($L$6&amp;"_"&amp;$B18,data_entry,COLUMNS($B$11:N17),0)),"")</f>
        <v>0</v>
      </c>
      <c r="O18" s="309">
        <f>_xlfn.IFERROR(IF($L$6="","",VLOOKUP($L$6&amp;"_"&amp;$B18,data_entry,COLUMNS($B$11:O17),0)),"")</f>
        <v>0</v>
      </c>
      <c r="P18" s="309">
        <f>_xlfn.IFERROR(IF($L$6="","",VLOOKUP($L$6&amp;"_"&amp;$B18,data_entry,COLUMNS($B$11:P17),0)),"")</f>
        <v>0</v>
      </c>
      <c r="Q18" s="309">
        <f>_xlfn.IFERROR(IF($L$6="","",VLOOKUP($L$6&amp;"_"&amp;$B18,data_entry,COLUMNS($B$11:Q17),0)),"")</f>
        <v>0</v>
      </c>
      <c r="R18" s="309">
        <f>_xlfn.IFERROR(IF($L$6="","",VLOOKUP($L$6&amp;"_"&amp;$B18,data_entry,COLUMNS($B$11:R17),0)),"")</f>
        <v>0</v>
      </c>
      <c r="S18" s="309">
        <f>_xlfn.IFERROR(IF($L$6="","",VLOOKUP($L$6&amp;"_"&amp;$B18,data_entry,COLUMNS($B$11:S17),0)),"")</f>
        <v>0</v>
      </c>
      <c r="T18" s="309">
        <f>_xlfn.IFERROR(IF($L$6="","",VLOOKUP($L$6&amp;"_"&amp;$B18,data_entry,COLUMNS($B$11:T17),0)),"")</f>
        <v>0</v>
      </c>
      <c r="U18" s="309">
        <f>_xlfn.IFERROR(IF($L$6="","",VLOOKUP($L$6&amp;"_"&amp;$B18,data_entry,COLUMNS($B$11:U17),0)),"")</f>
        <v>0</v>
      </c>
      <c r="V18" s="309">
        <f>_xlfn.IFERROR(IF($L$6="","",VLOOKUP($L$6&amp;"_"&amp;$B18,data_entry,COLUMNS($B$11:V17),0)),"")</f>
        <v>0</v>
      </c>
      <c r="W18" s="309">
        <f>_xlfn.IFERROR(IF($L$6="","",VLOOKUP($L$6&amp;"_"&amp;$B18,data_entry,COLUMNS($B$11:W17),0)),"")</f>
        <v>0</v>
      </c>
      <c r="X18" s="309">
        <f>_xlfn.IFERROR(IF($L$6="","",VLOOKUP($L$6&amp;"_"&amp;$B18,data_entry,COLUMNS($B$11:X17),0)),"")</f>
        <v>0</v>
      </c>
      <c r="Y18" s="309">
        <f>_xlfn.IFERROR(IF($L$6="","",VLOOKUP($L$6&amp;"_"&amp;$B18,data_entry,COLUMNS($B$11:Y17),0)),"")</f>
        <v>0</v>
      </c>
      <c r="Z18" s="309">
        <f>_xlfn.IFERROR(IF($L$6="","",VLOOKUP($L$6&amp;"_"&amp;$B18,data_entry,COLUMNS($B$11:Z17),0)),"")</f>
        <v>0</v>
      </c>
      <c r="AA18" s="309">
        <f>_xlfn.IFERROR(IF($L$6="","",VLOOKUP($L$6&amp;"_"&amp;$B18,data_entry,COLUMNS($B$11:AA17),0)),"")</f>
        <v>0</v>
      </c>
      <c r="AB18" s="309">
        <f>_xlfn.IFERROR(IF($L$6="","",VLOOKUP($L$6&amp;"_"&amp;$B18,data_entry,COLUMNS($B$11:AB17),0)),"")</f>
        <v>0</v>
      </c>
      <c r="AC18" s="309">
        <f>_xlfn.IFERROR(IF($L$6="","",VLOOKUP($L$6&amp;"_"&amp;$B18,data_entry,COLUMNS($B$11:AC17),0)),"")</f>
        <v>0</v>
      </c>
      <c r="AD18" s="309">
        <f>_xlfn.IFERROR(IF($L$6="","",VLOOKUP($L$6&amp;"_"&amp;$B18,data_entry,COLUMNS($B$11:AD17),0)),"")</f>
        <v>0</v>
      </c>
      <c r="AE18" s="309"/>
      <c r="AF18" s="309"/>
      <c r="AG18" s="309"/>
      <c r="AH18" s="309"/>
      <c r="AI18" s="309"/>
      <c r="AJ18" s="309">
        <f>_xlfn.IFERROR(IF($L$6="","",VLOOKUP($L$6&amp;"_"&amp;$B18,data_entry,COLUMNS($B$11:AJ17),0)),"")</f>
        <v>0</v>
      </c>
      <c r="AK18" s="309">
        <f>_xlfn.IFERROR(IF($L$6="","",VLOOKUP($L$6&amp;"_"&amp;$B18,data_entry,COLUMNS($B$11:AK17),0)),"")</f>
        <v>0</v>
      </c>
      <c r="AL18" s="309">
        <f>_xlfn.IFERROR(IF($L$6="","",VLOOKUP($L$6&amp;"_"&amp;$B18,data_entry,COLUMNS($B$11:AL17),0)),"")</f>
        <v>0</v>
      </c>
      <c r="AM18" s="309">
        <f>_xlfn.IFERROR(IF($L$6="","",VLOOKUP($L$6&amp;"_"&amp;$B18,data_entry,COLUMNS($B$11:AM17),0)),"")</f>
        <v>0</v>
      </c>
      <c r="AN18" s="309">
        <f>_xlfn.IFERROR(IF($L$6="","",VLOOKUP($L$6&amp;"_"&amp;$B18,data_entry,COLUMNS($B$11:AN17),0)),"")</f>
        <v>0</v>
      </c>
      <c r="AO18" s="309">
        <f>_xlfn.IFERROR(IF($L$6="","",VLOOKUP($L$6&amp;"_"&amp;$B18,data_entry,COLUMNS($B$11:AO17),0)),"")</f>
        <v>0</v>
      </c>
      <c r="AP18" s="309">
        <f>_xlfn.IFERROR(IF($L$6="","",VLOOKUP($L$6&amp;"_"&amp;$B18,data_entry,COLUMNS($B$11:AP17),0)),"")</f>
        <v>0</v>
      </c>
      <c r="AQ18" s="309">
        <f>_xlfn.IFERROR(IF($L$6="","",VLOOKUP($L$6&amp;"_"&amp;$B18,data_entry,COLUMNS($B$11:AQ17),0)),"")</f>
        <v>0</v>
      </c>
    </row>
    <row r="19" spans="1:43" ht="15">
      <c r="A19" s="9">
        <f t="shared" si="0"/>
        <v>0</v>
      </c>
      <c r="B19" s="307">
        <f t="shared" si="1"/>
        <v>8</v>
      </c>
      <c r="C19" s="309" t="str">
        <f>IF(D19="","",ROWS($D$12:D19))</f>
        <v/>
      </c>
      <c r="D19" s="309" t="str">
        <f>_xlfn.IFERROR(IF(OR($L$6="",'DATA ENTRY'!C14=""),"",VLOOKUP($L$6&amp;"_"&amp;$B19,data_entry,COLUMNS($B$11:D18),0)),"")</f>
        <v/>
      </c>
      <c r="E19" s="309" t="str">
        <f>_xlfn.IFERROR(IF($L$6="","",VLOOKUP($L$6&amp;"_"&amp;$B19,data_entry,COLUMNS($B$11:E18),0)),"")</f>
        <v/>
      </c>
      <c r="F19" s="309" t="str">
        <f>_xlfn.IFERROR(IF($L$6="","",VLOOKUP($L$6&amp;"_"&amp;$B19,data_entry,COLUMNS($B$11:F18),0)),"")</f>
        <v/>
      </c>
      <c r="G19" s="309" t="str">
        <f>_xlfn.IFERROR(IF($L$6="","",VLOOKUP($L$6&amp;"_"&amp;$B19,data_entry,COLUMNS($B$11:G18),0)),"")</f>
        <v/>
      </c>
      <c r="H19" s="309" t="str">
        <f>_xlfn.IFERROR(IF($L$6="","",VLOOKUP($L$6&amp;"_"&amp;$B19,data_entry,COLUMNS($B$11:H18),0)),"")</f>
        <v/>
      </c>
      <c r="I19" s="309" t="str">
        <f>_xlfn.IFERROR(IF($L$6="","",VLOOKUP($L$6&amp;"_"&amp;$B19,data_entry,COLUMNS($B$11:I18),0)),"")</f>
        <v/>
      </c>
      <c r="J19" s="309" t="str">
        <f>_xlfn.IFERROR(IF($L$6="","",VLOOKUP($L$6&amp;"_"&amp;$B19,data_entry,COLUMNS($B$11:J18),0)),"")</f>
        <v/>
      </c>
      <c r="K19" s="309" t="str">
        <f>_xlfn.IFERROR(IF($L$6="","",VLOOKUP($L$6&amp;"_"&amp;$B19,data_entry,COLUMNS($B$11:K18),0)),"")</f>
        <v/>
      </c>
      <c r="L19" s="309" t="str">
        <f>_xlfn.IFERROR(IF($L$6="","",VLOOKUP($L$6&amp;"_"&amp;$B19,data_entry,COLUMNS($B$11:L18),0)),"")</f>
        <v/>
      </c>
      <c r="M19" s="309" t="str">
        <f>_xlfn.IFERROR(IF($L$6="","",VLOOKUP($L$6&amp;"_"&amp;$B19,data_entry,COLUMNS($B$11:M18),0)),"")</f>
        <v/>
      </c>
      <c r="N19" s="309" t="str">
        <f>_xlfn.IFERROR(IF($L$6="","",VLOOKUP($L$6&amp;"_"&amp;$B19,data_entry,COLUMNS($B$11:N18),0)),"")</f>
        <v/>
      </c>
      <c r="O19" s="309" t="str">
        <f>_xlfn.IFERROR(IF($L$6="","",VLOOKUP($L$6&amp;"_"&amp;$B19,data_entry,COLUMNS($B$11:O18),0)),"")</f>
        <v/>
      </c>
      <c r="P19" s="309" t="str">
        <f>_xlfn.IFERROR(IF($L$6="","",VLOOKUP($L$6&amp;"_"&amp;$B19,data_entry,COLUMNS($B$11:P18),0)),"")</f>
        <v/>
      </c>
      <c r="Q19" s="309" t="str">
        <f>_xlfn.IFERROR(IF($L$6="","",VLOOKUP($L$6&amp;"_"&amp;$B19,data_entry,COLUMNS($B$11:Q18),0)),"")</f>
        <v/>
      </c>
      <c r="R19" s="309" t="str">
        <f>_xlfn.IFERROR(IF($L$6="","",VLOOKUP($L$6&amp;"_"&amp;$B19,data_entry,COLUMNS($B$11:R18),0)),"")</f>
        <v/>
      </c>
      <c r="S19" s="309" t="str">
        <f>_xlfn.IFERROR(IF($L$6="","",VLOOKUP($L$6&amp;"_"&amp;$B19,data_entry,COLUMNS($B$11:S18),0)),"")</f>
        <v/>
      </c>
      <c r="T19" s="309" t="str">
        <f>_xlfn.IFERROR(IF($L$6="","",VLOOKUP($L$6&amp;"_"&amp;$B19,data_entry,COLUMNS($B$11:T18),0)),"")</f>
        <v/>
      </c>
      <c r="U19" s="309" t="str">
        <f>_xlfn.IFERROR(IF($L$6="","",VLOOKUP($L$6&amp;"_"&amp;$B19,data_entry,COLUMNS($B$11:U18),0)),"")</f>
        <v/>
      </c>
      <c r="V19" s="309" t="str">
        <f>_xlfn.IFERROR(IF($L$6="","",VLOOKUP($L$6&amp;"_"&amp;$B19,data_entry,COLUMNS($B$11:V18),0)),"")</f>
        <v/>
      </c>
      <c r="W19" s="309" t="str">
        <f>_xlfn.IFERROR(IF($L$6="","",VLOOKUP($L$6&amp;"_"&amp;$B19,data_entry,COLUMNS($B$11:W18),0)),"")</f>
        <v/>
      </c>
      <c r="X19" s="309" t="str">
        <f>_xlfn.IFERROR(IF($L$6="","",VLOOKUP($L$6&amp;"_"&amp;$B19,data_entry,COLUMNS($B$11:X18),0)),"")</f>
        <v/>
      </c>
      <c r="Y19" s="309" t="str">
        <f>_xlfn.IFERROR(IF($L$6="","",VLOOKUP($L$6&amp;"_"&amp;$B19,data_entry,COLUMNS($B$11:Y18),0)),"")</f>
        <v/>
      </c>
      <c r="Z19" s="309" t="str">
        <f>_xlfn.IFERROR(IF($L$6="","",VLOOKUP($L$6&amp;"_"&amp;$B19,data_entry,COLUMNS($B$11:Z18),0)),"")</f>
        <v/>
      </c>
      <c r="AA19" s="309" t="str">
        <f>_xlfn.IFERROR(IF($L$6="","",VLOOKUP($L$6&amp;"_"&amp;$B19,data_entry,COLUMNS($B$11:AA18),0)),"")</f>
        <v/>
      </c>
      <c r="AB19" s="309" t="str">
        <f>_xlfn.IFERROR(IF($L$6="","",VLOOKUP($L$6&amp;"_"&amp;$B19,data_entry,COLUMNS($B$11:AB18),0)),"")</f>
        <v/>
      </c>
      <c r="AC19" s="309" t="str">
        <f>_xlfn.IFERROR(IF($L$6="","",VLOOKUP($L$6&amp;"_"&amp;$B19,data_entry,COLUMNS($B$11:AC18),0)),"")</f>
        <v/>
      </c>
      <c r="AD19" s="309" t="str">
        <f>_xlfn.IFERROR(IF($L$6="","",VLOOKUP($L$6&amp;"_"&amp;$B19,data_entry,COLUMNS($B$11:AD18),0)),"")</f>
        <v/>
      </c>
      <c r="AE19" s="309"/>
      <c r="AF19" s="309"/>
      <c r="AG19" s="309"/>
      <c r="AH19" s="309"/>
      <c r="AI19" s="309"/>
      <c r="AJ19" s="309" t="str">
        <f>_xlfn.IFERROR(IF($L$6="","",VLOOKUP($L$6&amp;"_"&amp;$B19,data_entry,COLUMNS($B$11:AJ18),0)),"")</f>
        <v/>
      </c>
      <c r="AK19" s="309" t="str">
        <f>_xlfn.IFERROR(IF($L$6="","",VLOOKUP($L$6&amp;"_"&amp;$B19,data_entry,COLUMNS($B$11:AK18),0)),"")</f>
        <v/>
      </c>
      <c r="AL19" s="309" t="str">
        <f>_xlfn.IFERROR(IF($L$6="","",VLOOKUP($L$6&amp;"_"&amp;$B19,data_entry,COLUMNS($B$11:AL18),0)),"")</f>
        <v/>
      </c>
      <c r="AM19" s="309" t="str">
        <f>_xlfn.IFERROR(IF($L$6="","",VLOOKUP($L$6&amp;"_"&amp;$B19,data_entry,COLUMNS($B$11:AM18),0)),"")</f>
        <v/>
      </c>
      <c r="AN19" s="309" t="str">
        <f>_xlfn.IFERROR(IF($L$6="","",VLOOKUP($L$6&amp;"_"&amp;$B19,data_entry,COLUMNS($B$11:AN18),0)),"")</f>
        <v/>
      </c>
      <c r="AO19" s="309" t="str">
        <f>_xlfn.IFERROR(IF($L$6="","",VLOOKUP($L$6&amp;"_"&amp;$B19,data_entry,COLUMNS($B$11:AO18),0)),"")</f>
        <v/>
      </c>
      <c r="AP19" s="309" t="str">
        <f>_xlfn.IFERROR(IF($L$6="","",VLOOKUP($L$6&amp;"_"&amp;$B19,data_entry,COLUMNS($B$11:AP18),0)),"")</f>
        <v/>
      </c>
      <c r="AQ19" s="309" t="str">
        <f>_xlfn.IFERROR(IF($L$6="","",VLOOKUP($L$6&amp;"_"&amp;$B19,data_entry,COLUMNS($B$11:AQ18),0)),"")</f>
        <v/>
      </c>
    </row>
    <row r="20" spans="1:43" ht="15">
      <c r="A20" s="9">
        <f t="shared" si="0"/>
        <v>0</v>
      </c>
      <c r="B20" s="307">
        <f t="shared" si="1"/>
        <v>9</v>
      </c>
      <c r="C20" s="309" t="str">
        <f>IF(D20="","",ROWS($D$12:D20))</f>
        <v/>
      </c>
      <c r="D20" s="309" t="str">
        <f>_xlfn.IFERROR(IF(OR($L$6="",'DATA ENTRY'!C15=""),"",VLOOKUP($L$6&amp;"_"&amp;$B20,data_entry,COLUMNS($B$11:D19),0)),"")</f>
        <v/>
      </c>
      <c r="E20" s="309" t="str">
        <f>_xlfn.IFERROR(IF($L$6="","",VLOOKUP($L$6&amp;"_"&amp;$B20,data_entry,COLUMNS($B$11:E19),0)),"")</f>
        <v/>
      </c>
      <c r="F20" s="309" t="str">
        <f>_xlfn.IFERROR(IF($L$6="","",VLOOKUP($L$6&amp;"_"&amp;$B20,data_entry,COLUMNS($B$11:F19),0)),"")</f>
        <v/>
      </c>
      <c r="G20" s="309" t="str">
        <f>_xlfn.IFERROR(IF($L$6="","",VLOOKUP($L$6&amp;"_"&amp;$B20,data_entry,COLUMNS($B$11:G19),0)),"")</f>
        <v/>
      </c>
      <c r="H20" s="309" t="str">
        <f>_xlfn.IFERROR(IF($L$6="","",VLOOKUP($L$6&amp;"_"&amp;$B20,data_entry,COLUMNS($B$11:H19),0)),"")</f>
        <v/>
      </c>
      <c r="I20" s="309" t="str">
        <f>_xlfn.IFERROR(IF($L$6="","",VLOOKUP($L$6&amp;"_"&amp;$B20,data_entry,COLUMNS($B$11:I19),0)),"")</f>
        <v/>
      </c>
      <c r="J20" s="309" t="str">
        <f>_xlfn.IFERROR(IF($L$6="","",VLOOKUP($L$6&amp;"_"&amp;$B20,data_entry,COLUMNS($B$11:J19),0)),"")</f>
        <v/>
      </c>
      <c r="K20" s="309" t="str">
        <f>_xlfn.IFERROR(IF($L$6="","",VLOOKUP($L$6&amp;"_"&amp;$B20,data_entry,COLUMNS($B$11:K19),0)),"")</f>
        <v/>
      </c>
      <c r="L20" s="309" t="str">
        <f>_xlfn.IFERROR(IF($L$6="","",VLOOKUP($L$6&amp;"_"&amp;$B20,data_entry,COLUMNS($B$11:L19),0)),"")</f>
        <v/>
      </c>
      <c r="M20" s="309" t="str">
        <f>_xlfn.IFERROR(IF($L$6="","",VLOOKUP($L$6&amp;"_"&amp;$B20,data_entry,COLUMNS($B$11:M19),0)),"")</f>
        <v/>
      </c>
      <c r="N20" s="309" t="str">
        <f>_xlfn.IFERROR(IF($L$6="","",VLOOKUP($L$6&amp;"_"&amp;$B20,data_entry,COLUMNS($B$11:N19),0)),"")</f>
        <v/>
      </c>
      <c r="O20" s="309" t="str">
        <f>_xlfn.IFERROR(IF($L$6="","",VLOOKUP($L$6&amp;"_"&amp;$B20,data_entry,COLUMNS($B$11:O19),0)),"")</f>
        <v/>
      </c>
      <c r="P20" s="309" t="str">
        <f>_xlfn.IFERROR(IF($L$6="","",VLOOKUP($L$6&amp;"_"&amp;$B20,data_entry,COLUMNS($B$11:P19),0)),"")</f>
        <v/>
      </c>
      <c r="Q20" s="309" t="str">
        <f>_xlfn.IFERROR(IF($L$6="","",VLOOKUP($L$6&amp;"_"&amp;$B20,data_entry,COLUMNS($B$11:Q19),0)),"")</f>
        <v/>
      </c>
      <c r="R20" s="309" t="str">
        <f>_xlfn.IFERROR(IF($L$6="","",VLOOKUP($L$6&amp;"_"&amp;$B20,data_entry,COLUMNS($B$11:R19),0)),"")</f>
        <v/>
      </c>
      <c r="S20" s="309" t="str">
        <f>_xlfn.IFERROR(IF($L$6="","",VLOOKUP($L$6&amp;"_"&amp;$B20,data_entry,COLUMNS($B$11:S19),0)),"")</f>
        <v/>
      </c>
      <c r="T20" s="309" t="str">
        <f>_xlfn.IFERROR(IF($L$6="","",VLOOKUP($L$6&amp;"_"&amp;$B20,data_entry,COLUMNS($B$11:T19),0)),"")</f>
        <v/>
      </c>
      <c r="U20" s="309" t="str">
        <f>_xlfn.IFERROR(IF($L$6="","",VLOOKUP($L$6&amp;"_"&amp;$B20,data_entry,COLUMNS($B$11:U19),0)),"")</f>
        <v/>
      </c>
      <c r="V20" s="309" t="str">
        <f>_xlfn.IFERROR(IF($L$6="","",VLOOKUP($L$6&amp;"_"&amp;$B20,data_entry,COLUMNS($B$11:V19),0)),"")</f>
        <v/>
      </c>
      <c r="W20" s="309" t="str">
        <f>_xlfn.IFERROR(IF($L$6="","",VLOOKUP($L$6&amp;"_"&amp;$B20,data_entry,COLUMNS($B$11:W19),0)),"")</f>
        <v/>
      </c>
      <c r="X20" s="309" t="str">
        <f>_xlfn.IFERROR(IF($L$6="","",VLOOKUP($L$6&amp;"_"&amp;$B20,data_entry,COLUMNS($B$11:X19),0)),"")</f>
        <v/>
      </c>
      <c r="Y20" s="309" t="str">
        <f>_xlfn.IFERROR(IF($L$6="","",VLOOKUP($L$6&amp;"_"&amp;$B20,data_entry,COLUMNS($B$11:Y19),0)),"")</f>
        <v/>
      </c>
      <c r="Z20" s="309" t="str">
        <f>_xlfn.IFERROR(IF($L$6="","",VLOOKUP($L$6&amp;"_"&amp;$B20,data_entry,COLUMNS($B$11:Z19),0)),"")</f>
        <v/>
      </c>
      <c r="AA20" s="309" t="str">
        <f>_xlfn.IFERROR(IF($L$6="","",VLOOKUP($L$6&amp;"_"&amp;$B20,data_entry,COLUMNS($B$11:AA19),0)),"")</f>
        <v/>
      </c>
      <c r="AB20" s="309" t="str">
        <f>_xlfn.IFERROR(IF($L$6="","",VLOOKUP($L$6&amp;"_"&amp;$B20,data_entry,COLUMNS($B$11:AB19),0)),"")</f>
        <v/>
      </c>
      <c r="AC20" s="309" t="str">
        <f>_xlfn.IFERROR(IF($L$6="","",VLOOKUP($L$6&amp;"_"&amp;$B20,data_entry,COLUMNS($B$11:AC19),0)),"")</f>
        <v/>
      </c>
      <c r="AD20" s="309" t="str">
        <f>_xlfn.IFERROR(IF($L$6="","",VLOOKUP($L$6&amp;"_"&amp;$B20,data_entry,COLUMNS($B$11:AD19),0)),"")</f>
        <v/>
      </c>
      <c r="AE20" s="309"/>
      <c r="AF20" s="309"/>
      <c r="AG20" s="309"/>
      <c r="AH20" s="309"/>
      <c r="AI20" s="309"/>
      <c r="AJ20" s="309" t="str">
        <f>_xlfn.IFERROR(IF($L$6="","",VLOOKUP($L$6&amp;"_"&amp;$B20,data_entry,COLUMNS($B$11:AJ19),0)),"")</f>
        <v/>
      </c>
      <c r="AK20" s="309" t="str">
        <f>_xlfn.IFERROR(IF($L$6="","",VLOOKUP($L$6&amp;"_"&amp;$B20,data_entry,COLUMNS($B$11:AK19),0)),"")</f>
        <v/>
      </c>
      <c r="AL20" s="309" t="str">
        <f>_xlfn.IFERROR(IF($L$6="","",VLOOKUP($L$6&amp;"_"&amp;$B20,data_entry,COLUMNS($B$11:AL19),0)),"")</f>
        <v/>
      </c>
      <c r="AM20" s="309" t="str">
        <f>_xlfn.IFERROR(IF($L$6="","",VLOOKUP($L$6&amp;"_"&amp;$B20,data_entry,COLUMNS($B$11:AM19),0)),"")</f>
        <v/>
      </c>
      <c r="AN20" s="309" t="str">
        <f>_xlfn.IFERROR(IF($L$6="","",VLOOKUP($L$6&amp;"_"&amp;$B20,data_entry,COLUMNS($B$11:AN19),0)),"")</f>
        <v/>
      </c>
      <c r="AO20" s="309" t="str">
        <f>_xlfn.IFERROR(IF($L$6="","",VLOOKUP($L$6&amp;"_"&amp;$B20,data_entry,COLUMNS($B$11:AO19),0)),"")</f>
        <v/>
      </c>
      <c r="AP20" s="309" t="str">
        <f>_xlfn.IFERROR(IF($L$6="","",VLOOKUP($L$6&amp;"_"&amp;$B20,data_entry,COLUMNS($B$11:AP19),0)),"")</f>
        <v/>
      </c>
      <c r="AQ20" s="309" t="str">
        <f>_xlfn.IFERROR(IF($L$6="","",VLOOKUP($L$6&amp;"_"&amp;$B20,data_entry,COLUMNS($B$11:AQ19),0)),"")</f>
        <v/>
      </c>
    </row>
    <row r="21" spans="1:43" ht="15">
      <c r="A21" s="9">
        <f t="shared" si="0"/>
        <v>0</v>
      </c>
      <c r="B21" s="307">
        <f t="shared" si="1"/>
        <v>10</v>
      </c>
      <c r="C21" s="309" t="str">
        <f>IF(D21="","",ROWS($D$12:D21))</f>
        <v/>
      </c>
      <c r="D21" s="309" t="str">
        <f>_xlfn.IFERROR(IF(OR($L$6="",'DATA ENTRY'!C16=""),"",VLOOKUP($L$6&amp;"_"&amp;$B21,data_entry,COLUMNS($B$11:D20),0)),"")</f>
        <v/>
      </c>
      <c r="E21" s="309" t="str">
        <f>_xlfn.IFERROR(IF($L$6="","",VLOOKUP($L$6&amp;"_"&amp;$B21,data_entry,COLUMNS($B$11:E20),0)),"")</f>
        <v/>
      </c>
      <c r="F21" s="309" t="str">
        <f>_xlfn.IFERROR(IF($L$6="","",VLOOKUP($L$6&amp;"_"&amp;$B21,data_entry,COLUMNS($B$11:F20),0)),"")</f>
        <v/>
      </c>
      <c r="G21" s="309" t="str">
        <f>_xlfn.IFERROR(IF($L$6="","",VLOOKUP($L$6&amp;"_"&amp;$B21,data_entry,COLUMNS($B$11:G20),0)),"")</f>
        <v/>
      </c>
      <c r="H21" s="309" t="str">
        <f>_xlfn.IFERROR(IF($L$6="","",VLOOKUP($L$6&amp;"_"&amp;$B21,data_entry,COLUMNS($B$11:H20),0)),"")</f>
        <v/>
      </c>
      <c r="I21" s="309" t="str">
        <f>_xlfn.IFERROR(IF($L$6="","",VLOOKUP($L$6&amp;"_"&amp;$B21,data_entry,COLUMNS($B$11:I20),0)),"")</f>
        <v/>
      </c>
      <c r="J21" s="309" t="str">
        <f>_xlfn.IFERROR(IF($L$6="","",VLOOKUP($L$6&amp;"_"&amp;$B21,data_entry,COLUMNS($B$11:J20),0)),"")</f>
        <v/>
      </c>
      <c r="K21" s="309" t="str">
        <f>_xlfn.IFERROR(IF($L$6="","",VLOOKUP($L$6&amp;"_"&amp;$B21,data_entry,COLUMNS($B$11:K20),0)),"")</f>
        <v/>
      </c>
      <c r="L21" s="309" t="str">
        <f>_xlfn.IFERROR(IF($L$6="","",VLOOKUP($L$6&amp;"_"&amp;$B21,data_entry,COLUMNS($B$11:L20),0)),"")</f>
        <v/>
      </c>
      <c r="M21" s="309" t="str">
        <f>_xlfn.IFERROR(IF($L$6="","",VLOOKUP($L$6&amp;"_"&amp;$B21,data_entry,COLUMNS($B$11:M20),0)),"")</f>
        <v/>
      </c>
      <c r="N21" s="309" t="str">
        <f>_xlfn.IFERROR(IF($L$6="","",VLOOKUP($L$6&amp;"_"&amp;$B21,data_entry,COLUMNS($B$11:N20),0)),"")</f>
        <v/>
      </c>
      <c r="O21" s="309" t="str">
        <f>_xlfn.IFERROR(IF($L$6="","",VLOOKUP($L$6&amp;"_"&amp;$B21,data_entry,COLUMNS($B$11:O20),0)),"")</f>
        <v/>
      </c>
      <c r="P21" s="309" t="str">
        <f>_xlfn.IFERROR(IF($L$6="","",VLOOKUP($L$6&amp;"_"&amp;$B21,data_entry,COLUMNS($B$11:P20),0)),"")</f>
        <v/>
      </c>
      <c r="Q21" s="309" t="str">
        <f>_xlfn.IFERROR(IF($L$6="","",VLOOKUP($L$6&amp;"_"&amp;$B21,data_entry,COLUMNS($B$11:Q20),0)),"")</f>
        <v/>
      </c>
      <c r="R21" s="309" t="str">
        <f>_xlfn.IFERROR(IF($L$6="","",VLOOKUP($L$6&amp;"_"&amp;$B21,data_entry,COLUMNS($B$11:R20),0)),"")</f>
        <v/>
      </c>
      <c r="S21" s="309" t="str">
        <f>_xlfn.IFERROR(IF($L$6="","",VLOOKUP($L$6&amp;"_"&amp;$B21,data_entry,COLUMNS($B$11:S20),0)),"")</f>
        <v/>
      </c>
      <c r="T21" s="309" t="str">
        <f>_xlfn.IFERROR(IF($L$6="","",VLOOKUP($L$6&amp;"_"&amp;$B21,data_entry,COLUMNS($B$11:T20),0)),"")</f>
        <v/>
      </c>
      <c r="U21" s="309" t="str">
        <f>_xlfn.IFERROR(IF($L$6="","",VLOOKUP($L$6&amp;"_"&amp;$B21,data_entry,COLUMNS($B$11:U20),0)),"")</f>
        <v/>
      </c>
      <c r="V21" s="309" t="str">
        <f>_xlfn.IFERROR(IF($L$6="","",VLOOKUP($L$6&amp;"_"&amp;$B21,data_entry,COLUMNS($B$11:V20),0)),"")</f>
        <v/>
      </c>
      <c r="W21" s="309" t="str">
        <f>_xlfn.IFERROR(IF($L$6="","",VLOOKUP($L$6&amp;"_"&amp;$B21,data_entry,COLUMNS($B$11:W20),0)),"")</f>
        <v/>
      </c>
      <c r="X21" s="309" t="str">
        <f>_xlfn.IFERROR(IF($L$6="","",VLOOKUP($L$6&amp;"_"&amp;$B21,data_entry,COLUMNS($B$11:X20),0)),"")</f>
        <v/>
      </c>
      <c r="Y21" s="309" t="str">
        <f>_xlfn.IFERROR(IF($L$6="","",VLOOKUP($L$6&amp;"_"&amp;$B21,data_entry,COLUMNS($B$11:Y20),0)),"")</f>
        <v/>
      </c>
      <c r="Z21" s="309" t="str">
        <f>_xlfn.IFERROR(IF($L$6="","",VLOOKUP($L$6&amp;"_"&amp;$B21,data_entry,COLUMNS($B$11:Z20),0)),"")</f>
        <v/>
      </c>
      <c r="AA21" s="309" t="str">
        <f>_xlfn.IFERROR(IF($L$6="","",VLOOKUP($L$6&amp;"_"&amp;$B21,data_entry,COLUMNS($B$11:AA20),0)),"")</f>
        <v/>
      </c>
      <c r="AB21" s="309" t="str">
        <f>_xlfn.IFERROR(IF($L$6="","",VLOOKUP($L$6&amp;"_"&amp;$B21,data_entry,COLUMNS($B$11:AB20),0)),"")</f>
        <v/>
      </c>
      <c r="AC21" s="309" t="str">
        <f>_xlfn.IFERROR(IF($L$6="","",VLOOKUP($L$6&amp;"_"&amp;$B21,data_entry,COLUMNS($B$11:AC20),0)),"")</f>
        <v/>
      </c>
      <c r="AD21" s="309" t="str">
        <f>_xlfn.IFERROR(IF($L$6="","",VLOOKUP($L$6&amp;"_"&amp;$B21,data_entry,COLUMNS($B$11:AD20),0)),"")</f>
        <v/>
      </c>
      <c r="AE21" s="309"/>
      <c r="AF21" s="309"/>
      <c r="AG21" s="309"/>
      <c r="AH21" s="309"/>
      <c r="AI21" s="309"/>
      <c r="AJ21" s="309" t="str">
        <f>_xlfn.IFERROR(IF($L$6="","",VLOOKUP($L$6&amp;"_"&amp;$B21,data_entry,COLUMNS($B$11:AJ20),0)),"")</f>
        <v/>
      </c>
      <c r="AK21" s="309" t="str">
        <f>_xlfn.IFERROR(IF($L$6="","",VLOOKUP($L$6&amp;"_"&amp;$B21,data_entry,COLUMNS($B$11:AK20),0)),"")</f>
        <v/>
      </c>
      <c r="AL21" s="309" t="str">
        <f>_xlfn.IFERROR(IF($L$6="","",VLOOKUP($L$6&amp;"_"&amp;$B21,data_entry,COLUMNS($B$11:AL20),0)),"")</f>
        <v/>
      </c>
      <c r="AM21" s="309" t="str">
        <f>_xlfn.IFERROR(IF($L$6="","",VLOOKUP($L$6&amp;"_"&amp;$B21,data_entry,COLUMNS($B$11:AM20),0)),"")</f>
        <v/>
      </c>
      <c r="AN21" s="309" t="str">
        <f>_xlfn.IFERROR(IF($L$6="","",VLOOKUP($L$6&amp;"_"&amp;$B21,data_entry,COLUMNS($B$11:AN20),0)),"")</f>
        <v/>
      </c>
      <c r="AO21" s="309" t="str">
        <f>_xlfn.IFERROR(IF($L$6="","",VLOOKUP($L$6&amp;"_"&amp;$B21,data_entry,COLUMNS($B$11:AO20),0)),"")</f>
        <v/>
      </c>
      <c r="AP21" s="309" t="str">
        <f>_xlfn.IFERROR(IF($L$6="","",VLOOKUP($L$6&amp;"_"&amp;$B21,data_entry,COLUMNS($B$11:AP20),0)),"")</f>
        <v/>
      </c>
      <c r="AQ21" s="309" t="str">
        <f>_xlfn.IFERROR(IF($L$6="","",VLOOKUP($L$6&amp;"_"&amp;$B21,data_entry,COLUMNS($B$11:AQ20),0)),"")</f>
        <v/>
      </c>
    </row>
    <row r="22" spans="1:43" ht="15">
      <c r="A22" s="9">
        <f t="shared" si="0"/>
        <v>0</v>
      </c>
      <c r="B22" s="307">
        <f t="shared" si="1"/>
        <v>11</v>
      </c>
      <c r="C22" s="309" t="str">
        <f>IF(D22="","",ROWS($D$12:D22))</f>
        <v/>
      </c>
      <c r="D22" s="309" t="str">
        <f>_xlfn.IFERROR(IF(OR($L$6="",'DATA ENTRY'!C17=""),"",VLOOKUP($L$6&amp;"_"&amp;$B22,data_entry,COLUMNS($B$11:D21),0)),"")</f>
        <v/>
      </c>
      <c r="E22" s="309" t="str">
        <f>_xlfn.IFERROR(IF($L$6="","",VLOOKUP($L$6&amp;"_"&amp;$B22,data_entry,COLUMNS($B$11:E21),0)),"")</f>
        <v/>
      </c>
      <c r="F22" s="309" t="str">
        <f>_xlfn.IFERROR(IF($L$6="","",VLOOKUP($L$6&amp;"_"&amp;$B22,data_entry,COLUMNS($B$11:F21),0)),"")</f>
        <v/>
      </c>
      <c r="G22" s="309" t="str">
        <f>_xlfn.IFERROR(IF($L$6="","",VLOOKUP($L$6&amp;"_"&amp;$B22,data_entry,COLUMNS($B$11:G21),0)),"")</f>
        <v/>
      </c>
      <c r="H22" s="309" t="str">
        <f>_xlfn.IFERROR(IF($L$6="","",VLOOKUP($L$6&amp;"_"&amp;$B22,data_entry,COLUMNS($B$11:H21),0)),"")</f>
        <v/>
      </c>
      <c r="I22" s="309" t="str">
        <f>_xlfn.IFERROR(IF($L$6="","",VLOOKUP($L$6&amp;"_"&amp;$B22,data_entry,COLUMNS($B$11:I21),0)),"")</f>
        <v/>
      </c>
      <c r="J22" s="309" t="str">
        <f>_xlfn.IFERROR(IF($L$6="","",VLOOKUP($L$6&amp;"_"&amp;$B22,data_entry,COLUMNS($B$11:J21),0)),"")</f>
        <v/>
      </c>
      <c r="K22" s="309" t="str">
        <f>_xlfn.IFERROR(IF($L$6="","",VLOOKUP($L$6&amp;"_"&amp;$B22,data_entry,COLUMNS($B$11:K21),0)),"")</f>
        <v/>
      </c>
      <c r="L22" s="309" t="str">
        <f>_xlfn.IFERROR(IF($L$6="","",VLOOKUP($L$6&amp;"_"&amp;$B22,data_entry,COLUMNS($B$11:L21),0)),"")</f>
        <v/>
      </c>
      <c r="M22" s="309" t="str">
        <f>_xlfn.IFERROR(IF($L$6="","",VLOOKUP($L$6&amp;"_"&amp;$B22,data_entry,COLUMNS($B$11:M21),0)),"")</f>
        <v/>
      </c>
      <c r="N22" s="309" t="str">
        <f>_xlfn.IFERROR(IF($L$6="","",VLOOKUP($L$6&amp;"_"&amp;$B22,data_entry,COLUMNS($B$11:N21),0)),"")</f>
        <v/>
      </c>
      <c r="O22" s="309" t="str">
        <f>_xlfn.IFERROR(IF($L$6="","",VLOOKUP($L$6&amp;"_"&amp;$B22,data_entry,COLUMNS($B$11:O21),0)),"")</f>
        <v/>
      </c>
      <c r="P22" s="309" t="str">
        <f>_xlfn.IFERROR(IF($L$6="","",VLOOKUP($L$6&amp;"_"&amp;$B22,data_entry,COLUMNS($B$11:P21),0)),"")</f>
        <v/>
      </c>
      <c r="Q22" s="309" t="str">
        <f>_xlfn.IFERROR(IF($L$6="","",VLOOKUP($L$6&amp;"_"&amp;$B22,data_entry,COLUMNS($B$11:Q21),0)),"")</f>
        <v/>
      </c>
      <c r="R22" s="309" t="str">
        <f>_xlfn.IFERROR(IF($L$6="","",VLOOKUP($L$6&amp;"_"&amp;$B22,data_entry,COLUMNS($B$11:R21),0)),"")</f>
        <v/>
      </c>
      <c r="S22" s="309" t="str">
        <f>_xlfn.IFERROR(IF($L$6="","",VLOOKUP($L$6&amp;"_"&amp;$B22,data_entry,COLUMNS($B$11:S21),0)),"")</f>
        <v/>
      </c>
      <c r="T22" s="309" t="str">
        <f>_xlfn.IFERROR(IF($L$6="","",VLOOKUP($L$6&amp;"_"&amp;$B22,data_entry,COLUMNS($B$11:T21),0)),"")</f>
        <v/>
      </c>
      <c r="U22" s="309" t="str">
        <f>_xlfn.IFERROR(IF($L$6="","",VLOOKUP($L$6&amp;"_"&amp;$B22,data_entry,COLUMNS($B$11:U21),0)),"")</f>
        <v/>
      </c>
      <c r="V22" s="309" t="str">
        <f>_xlfn.IFERROR(IF($L$6="","",VLOOKUP($L$6&amp;"_"&amp;$B22,data_entry,COLUMNS($B$11:V21),0)),"")</f>
        <v/>
      </c>
      <c r="W22" s="309" t="str">
        <f>_xlfn.IFERROR(IF($L$6="","",VLOOKUP($L$6&amp;"_"&amp;$B22,data_entry,COLUMNS($B$11:W21),0)),"")</f>
        <v/>
      </c>
      <c r="X22" s="309" t="str">
        <f>_xlfn.IFERROR(IF($L$6="","",VLOOKUP($L$6&amp;"_"&amp;$B22,data_entry,COLUMNS($B$11:X21),0)),"")</f>
        <v/>
      </c>
      <c r="Y22" s="309" t="str">
        <f>_xlfn.IFERROR(IF($L$6="","",VLOOKUP($L$6&amp;"_"&amp;$B22,data_entry,COLUMNS($B$11:Y21),0)),"")</f>
        <v/>
      </c>
      <c r="Z22" s="309" t="str">
        <f>_xlfn.IFERROR(IF($L$6="","",VLOOKUP($L$6&amp;"_"&amp;$B22,data_entry,COLUMNS($B$11:Z21),0)),"")</f>
        <v/>
      </c>
      <c r="AA22" s="309" t="str">
        <f>_xlfn.IFERROR(IF($L$6="","",VLOOKUP($L$6&amp;"_"&amp;$B22,data_entry,COLUMNS($B$11:AA21),0)),"")</f>
        <v/>
      </c>
      <c r="AB22" s="309" t="str">
        <f>_xlfn.IFERROR(IF($L$6="","",VLOOKUP($L$6&amp;"_"&amp;$B22,data_entry,COLUMNS($B$11:AB21),0)),"")</f>
        <v/>
      </c>
      <c r="AC22" s="309" t="str">
        <f>_xlfn.IFERROR(IF($L$6="","",VLOOKUP($L$6&amp;"_"&amp;$B22,data_entry,COLUMNS($B$11:AC21),0)),"")</f>
        <v/>
      </c>
      <c r="AD22" s="309" t="str">
        <f>_xlfn.IFERROR(IF($L$6="","",VLOOKUP($L$6&amp;"_"&amp;$B22,data_entry,COLUMNS($B$11:AD21),0)),"")</f>
        <v/>
      </c>
      <c r="AE22" s="309"/>
      <c r="AF22" s="309"/>
      <c r="AG22" s="309"/>
      <c r="AH22" s="309"/>
      <c r="AI22" s="309"/>
      <c r="AJ22" s="309" t="str">
        <f>_xlfn.IFERROR(IF($L$6="","",VLOOKUP($L$6&amp;"_"&amp;$B22,data_entry,COLUMNS($B$11:AJ21),0)),"")</f>
        <v/>
      </c>
      <c r="AK22" s="309" t="str">
        <f>_xlfn.IFERROR(IF($L$6="","",VLOOKUP($L$6&amp;"_"&amp;$B22,data_entry,COLUMNS($B$11:AK21),0)),"")</f>
        <v/>
      </c>
      <c r="AL22" s="309" t="str">
        <f>_xlfn.IFERROR(IF($L$6="","",VLOOKUP($L$6&amp;"_"&amp;$B22,data_entry,COLUMNS($B$11:AL21),0)),"")</f>
        <v/>
      </c>
      <c r="AM22" s="309" t="str">
        <f>_xlfn.IFERROR(IF($L$6="","",VLOOKUP($L$6&amp;"_"&amp;$B22,data_entry,COLUMNS($B$11:AM21),0)),"")</f>
        <v/>
      </c>
      <c r="AN22" s="309" t="str">
        <f>_xlfn.IFERROR(IF($L$6="","",VLOOKUP($L$6&amp;"_"&amp;$B22,data_entry,COLUMNS($B$11:AN21),0)),"")</f>
        <v/>
      </c>
      <c r="AO22" s="309" t="str">
        <f>_xlfn.IFERROR(IF($L$6="","",VLOOKUP($L$6&amp;"_"&amp;$B22,data_entry,COLUMNS($B$11:AO21),0)),"")</f>
        <v/>
      </c>
      <c r="AP22" s="309" t="str">
        <f>_xlfn.IFERROR(IF($L$6="","",VLOOKUP($L$6&amp;"_"&amp;$B22,data_entry,COLUMNS($B$11:AP21),0)),"")</f>
        <v/>
      </c>
      <c r="AQ22" s="309" t="str">
        <f>_xlfn.IFERROR(IF($L$6="","",VLOOKUP($L$6&amp;"_"&amp;$B22,data_entry,COLUMNS($B$11:AQ21),0)),"")</f>
        <v/>
      </c>
    </row>
    <row r="23" spans="1:43" ht="15">
      <c r="A23" s="9">
        <f t="shared" si="0"/>
        <v>0</v>
      </c>
      <c r="B23" s="307">
        <f t="shared" si="1"/>
        <v>12</v>
      </c>
      <c r="C23" s="309" t="str">
        <f>IF(D23="","",ROWS($D$12:D23))</f>
        <v/>
      </c>
      <c r="D23" s="309" t="str">
        <f>_xlfn.IFERROR(IF(OR($L$6="",'DATA ENTRY'!C18=""),"",VLOOKUP($L$6&amp;"_"&amp;$B23,data_entry,COLUMNS($B$11:D22),0)),"")</f>
        <v/>
      </c>
      <c r="E23" s="309" t="str">
        <f>_xlfn.IFERROR(IF($L$6="","",VLOOKUP($L$6&amp;"_"&amp;$B23,data_entry,COLUMNS($B$11:E22),0)),"")</f>
        <v/>
      </c>
      <c r="F23" s="309" t="str">
        <f>_xlfn.IFERROR(IF($L$6="","",VLOOKUP($L$6&amp;"_"&amp;$B23,data_entry,COLUMNS($B$11:F22),0)),"")</f>
        <v/>
      </c>
      <c r="G23" s="309" t="str">
        <f>_xlfn.IFERROR(IF($L$6="","",VLOOKUP($L$6&amp;"_"&amp;$B23,data_entry,COLUMNS($B$11:G22),0)),"")</f>
        <v/>
      </c>
      <c r="H23" s="309" t="str">
        <f>_xlfn.IFERROR(IF($L$6="","",VLOOKUP($L$6&amp;"_"&amp;$B23,data_entry,COLUMNS($B$11:H22),0)),"")</f>
        <v/>
      </c>
      <c r="I23" s="309" t="str">
        <f>_xlfn.IFERROR(IF($L$6="","",VLOOKUP($L$6&amp;"_"&amp;$B23,data_entry,COLUMNS($B$11:I22),0)),"")</f>
        <v/>
      </c>
      <c r="J23" s="309" t="str">
        <f>_xlfn.IFERROR(IF($L$6="","",VLOOKUP($L$6&amp;"_"&amp;$B23,data_entry,COLUMNS($B$11:J22),0)),"")</f>
        <v/>
      </c>
      <c r="K23" s="309" t="str">
        <f>_xlfn.IFERROR(IF($L$6="","",VLOOKUP($L$6&amp;"_"&amp;$B23,data_entry,COLUMNS($B$11:K22),0)),"")</f>
        <v/>
      </c>
      <c r="L23" s="309" t="str">
        <f>_xlfn.IFERROR(IF($L$6="","",VLOOKUP($L$6&amp;"_"&amp;$B23,data_entry,COLUMNS($B$11:L22),0)),"")</f>
        <v/>
      </c>
      <c r="M23" s="309" t="str">
        <f>_xlfn.IFERROR(IF($L$6="","",VLOOKUP($L$6&amp;"_"&amp;$B23,data_entry,COLUMNS($B$11:M22),0)),"")</f>
        <v/>
      </c>
      <c r="N23" s="309" t="str">
        <f>_xlfn.IFERROR(IF($L$6="","",VLOOKUP($L$6&amp;"_"&amp;$B23,data_entry,COLUMNS($B$11:N22),0)),"")</f>
        <v/>
      </c>
      <c r="O23" s="309" t="str">
        <f>_xlfn.IFERROR(IF($L$6="","",VLOOKUP($L$6&amp;"_"&amp;$B23,data_entry,COLUMNS($B$11:O22),0)),"")</f>
        <v/>
      </c>
      <c r="P23" s="309" t="str">
        <f>_xlfn.IFERROR(IF($L$6="","",VLOOKUP($L$6&amp;"_"&amp;$B23,data_entry,COLUMNS($B$11:P22),0)),"")</f>
        <v/>
      </c>
      <c r="Q23" s="309" t="str">
        <f>_xlfn.IFERROR(IF($L$6="","",VLOOKUP($L$6&amp;"_"&amp;$B23,data_entry,COLUMNS($B$11:Q22),0)),"")</f>
        <v/>
      </c>
      <c r="R23" s="309" t="str">
        <f>_xlfn.IFERROR(IF($L$6="","",VLOOKUP($L$6&amp;"_"&amp;$B23,data_entry,COLUMNS($B$11:R22),0)),"")</f>
        <v/>
      </c>
      <c r="S23" s="309" t="str">
        <f>_xlfn.IFERROR(IF($L$6="","",VLOOKUP($L$6&amp;"_"&amp;$B23,data_entry,COLUMNS($B$11:S22),0)),"")</f>
        <v/>
      </c>
      <c r="T23" s="309" t="str">
        <f>_xlfn.IFERROR(IF($L$6="","",VLOOKUP($L$6&amp;"_"&amp;$B23,data_entry,COLUMNS($B$11:T22),0)),"")</f>
        <v/>
      </c>
      <c r="U23" s="309" t="str">
        <f>_xlfn.IFERROR(IF($L$6="","",VLOOKUP($L$6&amp;"_"&amp;$B23,data_entry,COLUMNS($B$11:U22),0)),"")</f>
        <v/>
      </c>
      <c r="V23" s="309" t="str">
        <f>_xlfn.IFERROR(IF($L$6="","",VLOOKUP($L$6&amp;"_"&amp;$B23,data_entry,COLUMNS($B$11:V22),0)),"")</f>
        <v/>
      </c>
      <c r="W23" s="309" t="str">
        <f>_xlfn.IFERROR(IF($L$6="","",VLOOKUP($L$6&amp;"_"&amp;$B23,data_entry,COLUMNS($B$11:W22),0)),"")</f>
        <v/>
      </c>
      <c r="X23" s="309" t="str">
        <f>_xlfn.IFERROR(IF($L$6="","",VLOOKUP($L$6&amp;"_"&amp;$B23,data_entry,COLUMNS($B$11:X22),0)),"")</f>
        <v/>
      </c>
      <c r="Y23" s="309" t="str">
        <f>_xlfn.IFERROR(IF($L$6="","",VLOOKUP($L$6&amp;"_"&amp;$B23,data_entry,COLUMNS($B$11:Y22),0)),"")</f>
        <v/>
      </c>
      <c r="Z23" s="309" t="str">
        <f>_xlfn.IFERROR(IF($L$6="","",VLOOKUP($L$6&amp;"_"&amp;$B23,data_entry,COLUMNS($B$11:Z22),0)),"")</f>
        <v/>
      </c>
      <c r="AA23" s="309" t="str">
        <f>_xlfn.IFERROR(IF($L$6="","",VLOOKUP($L$6&amp;"_"&amp;$B23,data_entry,COLUMNS($B$11:AA22),0)),"")</f>
        <v/>
      </c>
      <c r="AB23" s="309" t="str">
        <f>_xlfn.IFERROR(IF($L$6="","",VLOOKUP($L$6&amp;"_"&amp;$B23,data_entry,COLUMNS($B$11:AB22),0)),"")</f>
        <v/>
      </c>
      <c r="AC23" s="309" t="str">
        <f>_xlfn.IFERROR(IF($L$6="","",VLOOKUP($L$6&amp;"_"&amp;$B23,data_entry,COLUMNS($B$11:AC22),0)),"")</f>
        <v/>
      </c>
      <c r="AD23" s="309" t="str">
        <f>_xlfn.IFERROR(IF($L$6="","",VLOOKUP($L$6&amp;"_"&amp;$B23,data_entry,COLUMNS($B$11:AD22),0)),"")</f>
        <v/>
      </c>
      <c r="AE23" s="309"/>
      <c r="AF23" s="309"/>
      <c r="AG23" s="309"/>
      <c r="AH23" s="309"/>
      <c r="AI23" s="309"/>
      <c r="AJ23" s="309" t="str">
        <f>_xlfn.IFERROR(IF($L$6="","",VLOOKUP($L$6&amp;"_"&amp;$B23,data_entry,COLUMNS($B$11:AJ22),0)),"")</f>
        <v/>
      </c>
      <c r="AK23" s="309" t="str">
        <f>_xlfn.IFERROR(IF($L$6="","",VLOOKUP($L$6&amp;"_"&amp;$B23,data_entry,COLUMNS($B$11:AK22),0)),"")</f>
        <v/>
      </c>
      <c r="AL23" s="309" t="str">
        <f>_xlfn.IFERROR(IF($L$6="","",VLOOKUP($L$6&amp;"_"&amp;$B23,data_entry,COLUMNS($B$11:AL22),0)),"")</f>
        <v/>
      </c>
      <c r="AM23" s="309" t="str">
        <f>_xlfn.IFERROR(IF($L$6="","",VLOOKUP($L$6&amp;"_"&amp;$B23,data_entry,COLUMNS($B$11:AM22),0)),"")</f>
        <v/>
      </c>
      <c r="AN23" s="309" t="str">
        <f>_xlfn.IFERROR(IF($L$6="","",VLOOKUP($L$6&amp;"_"&amp;$B23,data_entry,COLUMNS($B$11:AN22),0)),"")</f>
        <v/>
      </c>
      <c r="AO23" s="309" t="str">
        <f>_xlfn.IFERROR(IF($L$6="","",VLOOKUP($L$6&amp;"_"&amp;$B23,data_entry,COLUMNS($B$11:AO22),0)),"")</f>
        <v/>
      </c>
      <c r="AP23" s="309" t="str">
        <f>_xlfn.IFERROR(IF($L$6="","",VLOOKUP($L$6&amp;"_"&amp;$B23,data_entry,COLUMNS($B$11:AP22),0)),"")</f>
        <v/>
      </c>
      <c r="AQ23" s="309" t="str">
        <f>_xlfn.IFERROR(IF($L$6="","",VLOOKUP($L$6&amp;"_"&amp;$B23,data_entry,COLUMNS($B$11:AQ22),0)),"")</f>
        <v/>
      </c>
    </row>
    <row r="24" spans="1:43" ht="15">
      <c r="A24" s="9">
        <f t="shared" si="0"/>
        <v>0</v>
      </c>
      <c r="B24" s="307">
        <f t="shared" si="1"/>
        <v>13</v>
      </c>
      <c r="C24" s="309" t="str">
        <f>IF(D24="","",ROWS($D$12:D24))</f>
        <v/>
      </c>
      <c r="D24" s="309" t="str">
        <f>_xlfn.IFERROR(IF(OR($L$6="",'DATA ENTRY'!C19=""),"",VLOOKUP($L$6&amp;"_"&amp;$B24,data_entry,COLUMNS($B$11:D23),0)),"")</f>
        <v/>
      </c>
      <c r="E24" s="309" t="str">
        <f>_xlfn.IFERROR(IF($L$6="","",VLOOKUP($L$6&amp;"_"&amp;$B24,data_entry,COLUMNS($B$11:E23),0)),"")</f>
        <v/>
      </c>
      <c r="F24" s="309" t="str">
        <f>_xlfn.IFERROR(IF($L$6="","",VLOOKUP($L$6&amp;"_"&amp;$B24,data_entry,COLUMNS($B$11:F23),0)),"")</f>
        <v/>
      </c>
      <c r="G24" s="309" t="str">
        <f>_xlfn.IFERROR(IF($L$6="","",VLOOKUP($L$6&amp;"_"&amp;$B24,data_entry,COLUMNS($B$11:G23),0)),"")</f>
        <v/>
      </c>
      <c r="H24" s="309" t="str">
        <f>_xlfn.IFERROR(IF($L$6="","",VLOOKUP($L$6&amp;"_"&amp;$B24,data_entry,COLUMNS($B$11:H23),0)),"")</f>
        <v/>
      </c>
      <c r="I24" s="309" t="str">
        <f>_xlfn.IFERROR(IF($L$6="","",VLOOKUP($L$6&amp;"_"&amp;$B24,data_entry,COLUMNS($B$11:I23),0)),"")</f>
        <v/>
      </c>
      <c r="J24" s="309" t="str">
        <f>_xlfn.IFERROR(IF($L$6="","",VLOOKUP($L$6&amp;"_"&amp;$B24,data_entry,COLUMNS($B$11:J23),0)),"")</f>
        <v/>
      </c>
      <c r="K24" s="309" t="str">
        <f>_xlfn.IFERROR(IF($L$6="","",VLOOKUP($L$6&amp;"_"&amp;$B24,data_entry,COLUMNS($B$11:K23),0)),"")</f>
        <v/>
      </c>
      <c r="L24" s="309" t="str">
        <f>_xlfn.IFERROR(IF($L$6="","",VLOOKUP($L$6&amp;"_"&amp;$B24,data_entry,COLUMNS($B$11:L23),0)),"")</f>
        <v/>
      </c>
      <c r="M24" s="309" t="str">
        <f>_xlfn.IFERROR(IF($L$6="","",VLOOKUP($L$6&amp;"_"&amp;$B24,data_entry,COLUMNS($B$11:M23),0)),"")</f>
        <v/>
      </c>
      <c r="N24" s="309" t="str">
        <f>_xlfn.IFERROR(IF($L$6="","",VLOOKUP($L$6&amp;"_"&amp;$B24,data_entry,COLUMNS($B$11:N23),0)),"")</f>
        <v/>
      </c>
      <c r="O24" s="309" t="str">
        <f>_xlfn.IFERROR(IF($L$6="","",VLOOKUP($L$6&amp;"_"&amp;$B24,data_entry,COLUMNS($B$11:O23),0)),"")</f>
        <v/>
      </c>
      <c r="P24" s="309" t="str">
        <f>_xlfn.IFERROR(IF($L$6="","",VLOOKUP($L$6&amp;"_"&amp;$B24,data_entry,COLUMNS($B$11:P23),0)),"")</f>
        <v/>
      </c>
      <c r="Q24" s="309" t="str">
        <f>_xlfn.IFERROR(IF($L$6="","",VLOOKUP($L$6&amp;"_"&amp;$B24,data_entry,COLUMNS($B$11:Q23),0)),"")</f>
        <v/>
      </c>
      <c r="R24" s="309" t="str">
        <f>_xlfn.IFERROR(IF($L$6="","",VLOOKUP($L$6&amp;"_"&amp;$B24,data_entry,COLUMNS($B$11:R23),0)),"")</f>
        <v/>
      </c>
      <c r="S24" s="309" t="str">
        <f>_xlfn.IFERROR(IF($L$6="","",VLOOKUP($L$6&amp;"_"&amp;$B24,data_entry,COLUMNS($B$11:S23),0)),"")</f>
        <v/>
      </c>
      <c r="T24" s="309" t="str">
        <f>_xlfn.IFERROR(IF($L$6="","",VLOOKUP($L$6&amp;"_"&amp;$B24,data_entry,COLUMNS($B$11:T23),0)),"")</f>
        <v/>
      </c>
      <c r="U24" s="309" t="str">
        <f>_xlfn.IFERROR(IF($L$6="","",VLOOKUP($L$6&amp;"_"&amp;$B24,data_entry,COLUMNS($B$11:U23),0)),"")</f>
        <v/>
      </c>
      <c r="V24" s="309" t="str">
        <f>_xlfn.IFERROR(IF($L$6="","",VLOOKUP($L$6&amp;"_"&amp;$B24,data_entry,COLUMNS($B$11:V23),0)),"")</f>
        <v/>
      </c>
      <c r="W24" s="309" t="str">
        <f>_xlfn.IFERROR(IF($L$6="","",VLOOKUP($L$6&amp;"_"&amp;$B24,data_entry,COLUMNS($B$11:W23),0)),"")</f>
        <v/>
      </c>
      <c r="X24" s="309" t="str">
        <f>_xlfn.IFERROR(IF($L$6="","",VLOOKUP($L$6&amp;"_"&amp;$B24,data_entry,COLUMNS($B$11:X23),0)),"")</f>
        <v/>
      </c>
      <c r="Y24" s="309" t="str">
        <f>_xlfn.IFERROR(IF($L$6="","",VLOOKUP($L$6&amp;"_"&amp;$B24,data_entry,COLUMNS($B$11:Y23),0)),"")</f>
        <v/>
      </c>
      <c r="Z24" s="309" t="str">
        <f>_xlfn.IFERROR(IF($L$6="","",VLOOKUP($L$6&amp;"_"&amp;$B24,data_entry,COLUMNS($B$11:Z23),0)),"")</f>
        <v/>
      </c>
      <c r="AA24" s="309" t="str">
        <f>_xlfn.IFERROR(IF($L$6="","",VLOOKUP($L$6&amp;"_"&amp;$B24,data_entry,COLUMNS($B$11:AA23),0)),"")</f>
        <v/>
      </c>
      <c r="AB24" s="309" t="str">
        <f>_xlfn.IFERROR(IF($L$6="","",VLOOKUP($L$6&amp;"_"&amp;$B24,data_entry,COLUMNS($B$11:AB23),0)),"")</f>
        <v/>
      </c>
      <c r="AC24" s="309" t="str">
        <f>_xlfn.IFERROR(IF($L$6="","",VLOOKUP($L$6&amp;"_"&amp;$B24,data_entry,COLUMNS($B$11:AC23),0)),"")</f>
        <v/>
      </c>
      <c r="AD24" s="309" t="str">
        <f>_xlfn.IFERROR(IF($L$6="","",VLOOKUP($L$6&amp;"_"&amp;$B24,data_entry,COLUMNS($B$11:AD23),0)),"")</f>
        <v/>
      </c>
      <c r="AE24" s="309"/>
      <c r="AF24" s="309"/>
      <c r="AG24" s="309"/>
      <c r="AH24" s="309"/>
      <c r="AI24" s="309"/>
      <c r="AJ24" s="309" t="str">
        <f>_xlfn.IFERROR(IF($L$6="","",VLOOKUP($L$6&amp;"_"&amp;$B24,data_entry,COLUMNS($B$11:AJ23),0)),"")</f>
        <v/>
      </c>
      <c r="AK24" s="309" t="str">
        <f>_xlfn.IFERROR(IF($L$6="","",VLOOKUP($L$6&amp;"_"&amp;$B24,data_entry,COLUMNS($B$11:AK23),0)),"")</f>
        <v/>
      </c>
      <c r="AL24" s="309" t="str">
        <f>_xlfn.IFERROR(IF($L$6="","",VLOOKUP($L$6&amp;"_"&amp;$B24,data_entry,COLUMNS($B$11:AL23),0)),"")</f>
        <v/>
      </c>
      <c r="AM24" s="309" t="str">
        <f>_xlfn.IFERROR(IF($L$6="","",VLOOKUP($L$6&amp;"_"&amp;$B24,data_entry,COLUMNS($B$11:AM23),0)),"")</f>
        <v/>
      </c>
      <c r="AN24" s="309" t="str">
        <f>_xlfn.IFERROR(IF($L$6="","",VLOOKUP($L$6&amp;"_"&amp;$B24,data_entry,COLUMNS($B$11:AN23),0)),"")</f>
        <v/>
      </c>
      <c r="AO24" s="309" t="str">
        <f>_xlfn.IFERROR(IF($L$6="","",VLOOKUP($L$6&amp;"_"&amp;$B24,data_entry,COLUMNS($B$11:AO23),0)),"")</f>
        <v/>
      </c>
      <c r="AP24" s="309" t="str">
        <f>_xlfn.IFERROR(IF($L$6="","",VLOOKUP($L$6&amp;"_"&amp;$B24,data_entry,COLUMNS($B$11:AP23),0)),"")</f>
        <v/>
      </c>
      <c r="AQ24" s="309" t="str">
        <f>_xlfn.IFERROR(IF($L$6="","",VLOOKUP($L$6&amp;"_"&amp;$B24,data_entry,COLUMNS($B$11:AQ23),0)),"")</f>
        <v/>
      </c>
    </row>
    <row r="25" spans="1:43" ht="15">
      <c r="A25" s="9">
        <f t="shared" si="0"/>
        <v>0</v>
      </c>
      <c r="B25" s="307">
        <f t="shared" si="1"/>
        <v>14</v>
      </c>
      <c r="C25" s="309" t="str">
        <f>IF(D25="","",ROWS($D$12:D25))</f>
        <v/>
      </c>
      <c r="D25" s="309" t="str">
        <f>_xlfn.IFERROR(IF(OR($L$6="",'DATA ENTRY'!C20=""),"",VLOOKUP($L$6&amp;"_"&amp;$B25,data_entry,COLUMNS($B$11:D24),0)),"")</f>
        <v/>
      </c>
      <c r="E25" s="309" t="str">
        <f>_xlfn.IFERROR(IF($L$6="","",VLOOKUP($L$6&amp;"_"&amp;$B25,data_entry,COLUMNS($B$11:E24),0)),"")</f>
        <v/>
      </c>
      <c r="F25" s="309" t="str">
        <f>_xlfn.IFERROR(IF($L$6="","",VLOOKUP($L$6&amp;"_"&amp;$B25,data_entry,COLUMNS($B$11:F24),0)),"")</f>
        <v/>
      </c>
      <c r="G25" s="309" t="str">
        <f>_xlfn.IFERROR(IF($L$6="","",VLOOKUP($L$6&amp;"_"&amp;$B25,data_entry,COLUMNS($B$11:G24),0)),"")</f>
        <v/>
      </c>
      <c r="H25" s="309" t="str">
        <f>_xlfn.IFERROR(IF($L$6="","",VLOOKUP($L$6&amp;"_"&amp;$B25,data_entry,COLUMNS($B$11:H24),0)),"")</f>
        <v/>
      </c>
      <c r="I25" s="309" t="str">
        <f>_xlfn.IFERROR(IF($L$6="","",VLOOKUP($L$6&amp;"_"&amp;$B25,data_entry,COLUMNS($B$11:I24),0)),"")</f>
        <v/>
      </c>
      <c r="J25" s="309" t="str">
        <f>_xlfn.IFERROR(IF($L$6="","",VLOOKUP($L$6&amp;"_"&amp;$B25,data_entry,COLUMNS($B$11:J24),0)),"")</f>
        <v/>
      </c>
      <c r="K25" s="309" t="str">
        <f>_xlfn.IFERROR(IF($L$6="","",VLOOKUP($L$6&amp;"_"&amp;$B25,data_entry,COLUMNS($B$11:K24),0)),"")</f>
        <v/>
      </c>
      <c r="L25" s="309" t="str">
        <f>_xlfn.IFERROR(IF($L$6="","",VLOOKUP($L$6&amp;"_"&amp;$B25,data_entry,COLUMNS($B$11:L24),0)),"")</f>
        <v/>
      </c>
      <c r="M25" s="309" t="str">
        <f>_xlfn.IFERROR(IF($L$6="","",VLOOKUP($L$6&amp;"_"&amp;$B25,data_entry,COLUMNS($B$11:M24),0)),"")</f>
        <v/>
      </c>
      <c r="N25" s="309" t="str">
        <f>_xlfn.IFERROR(IF($L$6="","",VLOOKUP($L$6&amp;"_"&amp;$B25,data_entry,COLUMNS($B$11:N24),0)),"")</f>
        <v/>
      </c>
      <c r="O25" s="309" t="str">
        <f>_xlfn.IFERROR(IF($L$6="","",VLOOKUP($L$6&amp;"_"&amp;$B25,data_entry,COLUMNS($B$11:O24),0)),"")</f>
        <v/>
      </c>
      <c r="P25" s="309" t="str">
        <f>_xlfn.IFERROR(IF($L$6="","",VLOOKUP($L$6&amp;"_"&amp;$B25,data_entry,COLUMNS($B$11:P24),0)),"")</f>
        <v/>
      </c>
      <c r="Q25" s="309" t="str">
        <f>_xlfn.IFERROR(IF($L$6="","",VLOOKUP($L$6&amp;"_"&amp;$B25,data_entry,COLUMNS($B$11:Q24),0)),"")</f>
        <v/>
      </c>
      <c r="R25" s="309" t="str">
        <f>_xlfn.IFERROR(IF($L$6="","",VLOOKUP($L$6&amp;"_"&amp;$B25,data_entry,COLUMNS($B$11:R24),0)),"")</f>
        <v/>
      </c>
      <c r="S25" s="309" t="str">
        <f>_xlfn.IFERROR(IF($L$6="","",VLOOKUP($L$6&amp;"_"&amp;$B25,data_entry,COLUMNS($B$11:S24),0)),"")</f>
        <v/>
      </c>
      <c r="T25" s="309" t="str">
        <f>_xlfn.IFERROR(IF($L$6="","",VLOOKUP($L$6&amp;"_"&amp;$B25,data_entry,COLUMNS($B$11:T24),0)),"")</f>
        <v/>
      </c>
      <c r="U25" s="309" t="str">
        <f>_xlfn.IFERROR(IF($L$6="","",VLOOKUP($L$6&amp;"_"&amp;$B25,data_entry,COLUMNS($B$11:U24),0)),"")</f>
        <v/>
      </c>
      <c r="V25" s="309" t="str">
        <f>_xlfn.IFERROR(IF($L$6="","",VLOOKUP($L$6&amp;"_"&amp;$B25,data_entry,COLUMNS($B$11:V24),0)),"")</f>
        <v/>
      </c>
      <c r="W25" s="309" t="str">
        <f>_xlfn.IFERROR(IF($L$6="","",VLOOKUP($L$6&amp;"_"&amp;$B25,data_entry,COLUMNS($B$11:W24),0)),"")</f>
        <v/>
      </c>
      <c r="X25" s="309" t="str">
        <f>_xlfn.IFERROR(IF($L$6="","",VLOOKUP($L$6&amp;"_"&amp;$B25,data_entry,COLUMNS($B$11:X24),0)),"")</f>
        <v/>
      </c>
      <c r="Y25" s="309" t="str">
        <f>_xlfn.IFERROR(IF($L$6="","",VLOOKUP($L$6&amp;"_"&amp;$B25,data_entry,COLUMNS($B$11:Y24),0)),"")</f>
        <v/>
      </c>
      <c r="Z25" s="309" t="str">
        <f>_xlfn.IFERROR(IF($L$6="","",VLOOKUP($L$6&amp;"_"&amp;$B25,data_entry,COLUMNS($B$11:Z24),0)),"")</f>
        <v/>
      </c>
      <c r="AA25" s="309" t="str">
        <f>_xlfn.IFERROR(IF($L$6="","",VLOOKUP($L$6&amp;"_"&amp;$B25,data_entry,COLUMNS($B$11:AA24),0)),"")</f>
        <v/>
      </c>
      <c r="AB25" s="309" t="str">
        <f>_xlfn.IFERROR(IF($L$6="","",VLOOKUP($L$6&amp;"_"&amp;$B25,data_entry,COLUMNS($B$11:AB24),0)),"")</f>
        <v/>
      </c>
      <c r="AC25" s="309" t="str">
        <f>_xlfn.IFERROR(IF($L$6="","",VLOOKUP($L$6&amp;"_"&amp;$B25,data_entry,COLUMNS($B$11:AC24),0)),"")</f>
        <v/>
      </c>
      <c r="AD25" s="309" t="str">
        <f>_xlfn.IFERROR(IF($L$6="","",VLOOKUP($L$6&amp;"_"&amp;$B25,data_entry,COLUMNS($B$11:AD24),0)),"")</f>
        <v/>
      </c>
      <c r="AE25" s="309"/>
      <c r="AF25" s="309"/>
      <c r="AG25" s="309"/>
      <c r="AH25" s="309"/>
      <c r="AI25" s="309"/>
      <c r="AJ25" s="309" t="str">
        <f>_xlfn.IFERROR(IF($L$6="","",VLOOKUP($L$6&amp;"_"&amp;$B25,data_entry,COLUMNS($B$11:AJ24),0)),"")</f>
        <v/>
      </c>
      <c r="AK25" s="309" t="str">
        <f>_xlfn.IFERROR(IF($L$6="","",VLOOKUP($L$6&amp;"_"&amp;$B25,data_entry,COLUMNS($B$11:AK24),0)),"")</f>
        <v/>
      </c>
      <c r="AL25" s="309" t="str">
        <f>_xlfn.IFERROR(IF($L$6="","",VLOOKUP($L$6&amp;"_"&amp;$B25,data_entry,COLUMNS($B$11:AL24),0)),"")</f>
        <v/>
      </c>
      <c r="AM25" s="309" t="str">
        <f>_xlfn.IFERROR(IF($L$6="","",VLOOKUP($L$6&amp;"_"&amp;$B25,data_entry,COLUMNS($B$11:AM24),0)),"")</f>
        <v/>
      </c>
      <c r="AN25" s="309" t="str">
        <f>_xlfn.IFERROR(IF($L$6="","",VLOOKUP($L$6&amp;"_"&amp;$B25,data_entry,COLUMNS($B$11:AN24),0)),"")</f>
        <v/>
      </c>
      <c r="AO25" s="309" t="str">
        <f>_xlfn.IFERROR(IF($L$6="","",VLOOKUP($L$6&amp;"_"&amp;$B25,data_entry,COLUMNS($B$11:AO24),0)),"")</f>
        <v/>
      </c>
      <c r="AP25" s="309" t="str">
        <f>_xlfn.IFERROR(IF($L$6="","",VLOOKUP($L$6&amp;"_"&amp;$B25,data_entry,COLUMNS($B$11:AP24),0)),"")</f>
        <v/>
      </c>
      <c r="AQ25" s="309" t="str">
        <f>_xlfn.IFERROR(IF($L$6="","",VLOOKUP($L$6&amp;"_"&amp;$B25,data_entry,COLUMNS($B$11:AQ24),0)),"")</f>
        <v/>
      </c>
    </row>
    <row r="26" spans="1:43" ht="15">
      <c r="A26" s="9">
        <f t="shared" si="0"/>
        <v>0</v>
      </c>
      <c r="B26" s="307">
        <f t="shared" si="1"/>
        <v>15</v>
      </c>
      <c r="C26" s="309" t="str">
        <f>IF(D26="","",ROWS($D$12:D26))</f>
        <v/>
      </c>
      <c r="D26" s="309" t="str">
        <f>_xlfn.IFERROR(IF(OR($L$6="",'DATA ENTRY'!C21=""),"",VLOOKUP($L$6&amp;"_"&amp;$B26,data_entry,COLUMNS($B$11:D25),0)),"")</f>
        <v/>
      </c>
      <c r="E26" s="309" t="str">
        <f>_xlfn.IFERROR(IF($L$6="","",VLOOKUP($L$6&amp;"_"&amp;$B26,data_entry,COLUMNS($B$11:E25),0)),"")</f>
        <v/>
      </c>
      <c r="F26" s="309" t="str">
        <f>_xlfn.IFERROR(IF($L$6="","",VLOOKUP($L$6&amp;"_"&amp;$B26,data_entry,COLUMNS($B$11:F25),0)),"")</f>
        <v/>
      </c>
      <c r="G26" s="309" t="str">
        <f>_xlfn.IFERROR(IF($L$6="","",VLOOKUP($L$6&amp;"_"&amp;$B26,data_entry,COLUMNS($B$11:G25),0)),"")</f>
        <v/>
      </c>
      <c r="H26" s="309" t="str">
        <f>_xlfn.IFERROR(IF($L$6="","",VLOOKUP($L$6&amp;"_"&amp;$B26,data_entry,COLUMNS($B$11:H25),0)),"")</f>
        <v/>
      </c>
      <c r="I26" s="309" t="str">
        <f>_xlfn.IFERROR(IF($L$6="","",VLOOKUP($L$6&amp;"_"&amp;$B26,data_entry,COLUMNS($B$11:I25),0)),"")</f>
        <v/>
      </c>
      <c r="J26" s="309" t="str">
        <f>_xlfn.IFERROR(IF($L$6="","",VLOOKUP($L$6&amp;"_"&amp;$B26,data_entry,COLUMNS($B$11:J25),0)),"")</f>
        <v/>
      </c>
      <c r="K26" s="309" t="str">
        <f>_xlfn.IFERROR(IF($L$6="","",VLOOKUP($L$6&amp;"_"&amp;$B26,data_entry,COLUMNS($B$11:K25),0)),"")</f>
        <v/>
      </c>
      <c r="L26" s="309" t="str">
        <f>_xlfn.IFERROR(IF($L$6="","",VLOOKUP($L$6&amp;"_"&amp;$B26,data_entry,COLUMNS($B$11:L25),0)),"")</f>
        <v/>
      </c>
      <c r="M26" s="309" t="str">
        <f>_xlfn.IFERROR(IF($L$6="","",VLOOKUP($L$6&amp;"_"&amp;$B26,data_entry,COLUMNS($B$11:M25),0)),"")</f>
        <v/>
      </c>
      <c r="N26" s="309" t="str">
        <f>_xlfn.IFERROR(IF($L$6="","",VLOOKUP($L$6&amp;"_"&amp;$B26,data_entry,COLUMNS($B$11:N25),0)),"")</f>
        <v/>
      </c>
      <c r="O26" s="309" t="str">
        <f>_xlfn.IFERROR(IF($L$6="","",VLOOKUP($L$6&amp;"_"&amp;$B26,data_entry,COLUMNS($B$11:O25),0)),"")</f>
        <v/>
      </c>
      <c r="P26" s="309" t="str">
        <f>_xlfn.IFERROR(IF($L$6="","",VLOOKUP($L$6&amp;"_"&amp;$B26,data_entry,COLUMNS($B$11:P25),0)),"")</f>
        <v/>
      </c>
      <c r="Q26" s="309" t="str">
        <f>_xlfn.IFERROR(IF($L$6="","",VLOOKUP($L$6&amp;"_"&amp;$B26,data_entry,COLUMNS($B$11:Q25),0)),"")</f>
        <v/>
      </c>
      <c r="R26" s="309" t="str">
        <f>_xlfn.IFERROR(IF($L$6="","",VLOOKUP($L$6&amp;"_"&amp;$B26,data_entry,COLUMNS($B$11:R25),0)),"")</f>
        <v/>
      </c>
      <c r="S26" s="309" t="str">
        <f>_xlfn.IFERROR(IF($L$6="","",VLOOKUP($L$6&amp;"_"&amp;$B26,data_entry,COLUMNS($B$11:S25),0)),"")</f>
        <v/>
      </c>
      <c r="T26" s="309" t="str">
        <f>_xlfn.IFERROR(IF($L$6="","",VLOOKUP($L$6&amp;"_"&amp;$B26,data_entry,COLUMNS($B$11:T25),0)),"")</f>
        <v/>
      </c>
      <c r="U26" s="309" t="str">
        <f>_xlfn.IFERROR(IF($L$6="","",VLOOKUP($L$6&amp;"_"&amp;$B26,data_entry,COLUMNS($B$11:U25),0)),"")</f>
        <v/>
      </c>
      <c r="V26" s="309" t="str">
        <f>_xlfn.IFERROR(IF($L$6="","",VLOOKUP($L$6&amp;"_"&amp;$B26,data_entry,COLUMNS($B$11:V25),0)),"")</f>
        <v/>
      </c>
      <c r="W26" s="309" t="str">
        <f>_xlfn.IFERROR(IF($L$6="","",VLOOKUP($L$6&amp;"_"&amp;$B26,data_entry,COLUMNS($B$11:W25),0)),"")</f>
        <v/>
      </c>
      <c r="X26" s="309" t="str">
        <f>_xlfn.IFERROR(IF($L$6="","",VLOOKUP($L$6&amp;"_"&amp;$B26,data_entry,COLUMNS($B$11:X25),0)),"")</f>
        <v/>
      </c>
      <c r="Y26" s="309" t="str">
        <f>_xlfn.IFERROR(IF($L$6="","",VLOOKUP($L$6&amp;"_"&amp;$B26,data_entry,COLUMNS($B$11:Y25),0)),"")</f>
        <v/>
      </c>
      <c r="Z26" s="309" t="str">
        <f>_xlfn.IFERROR(IF($L$6="","",VLOOKUP($L$6&amp;"_"&amp;$B26,data_entry,COLUMNS($B$11:Z25),0)),"")</f>
        <v/>
      </c>
      <c r="AA26" s="309" t="str">
        <f>_xlfn.IFERROR(IF($L$6="","",VLOOKUP($L$6&amp;"_"&amp;$B26,data_entry,COLUMNS($B$11:AA25),0)),"")</f>
        <v/>
      </c>
      <c r="AB26" s="309" t="str">
        <f>_xlfn.IFERROR(IF($L$6="","",VLOOKUP($L$6&amp;"_"&amp;$B26,data_entry,COLUMNS($B$11:AB25),0)),"")</f>
        <v/>
      </c>
      <c r="AC26" s="309" t="str">
        <f>_xlfn.IFERROR(IF($L$6="","",VLOOKUP($L$6&amp;"_"&amp;$B26,data_entry,COLUMNS($B$11:AC25),0)),"")</f>
        <v/>
      </c>
      <c r="AD26" s="309" t="str">
        <f>_xlfn.IFERROR(IF($L$6="","",VLOOKUP($L$6&amp;"_"&amp;$B26,data_entry,COLUMNS($B$11:AD25),0)),"")</f>
        <v/>
      </c>
      <c r="AE26" s="309"/>
      <c r="AF26" s="309"/>
      <c r="AG26" s="309"/>
      <c r="AH26" s="309"/>
      <c r="AI26" s="309"/>
      <c r="AJ26" s="309" t="str">
        <f>_xlfn.IFERROR(IF($L$6="","",VLOOKUP($L$6&amp;"_"&amp;$B26,data_entry,COLUMNS($B$11:AJ25),0)),"")</f>
        <v/>
      </c>
      <c r="AK26" s="309" t="str">
        <f>_xlfn.IFERROR(IF($L$6="","",VLOOKUP($L$6&amp;"_"&amp;$B26,data_entry,COLUMNS($B$11:AK25),0)),"")</f>
        <v/>
      </c>
      <c r="AL26" s="309" t="str">
        <f>_xlfn.IFERROR(IF($L$6="","",VLOOKUP($L$6&amp;"_"&amp;$B26,data_entry,COLUMNS($B$11:AL25),0)),"")</f>
        <v/>
      </c>
      <c r="AM26" s="309" t="str">
        <f>_xlfn.IFERROR(IF($L$6="","",VLOOKUP($L$6&amp;"_"&amp;$B26,data_entry,COLUMNS($B$11:AM25),0)),"")</f>
        <v/>
      </c>
      <c r="AN26" s="309" t="str">
        <f>_xlfn.IFERROR(IF($L$6="","",VLOOKUP($L$6&amp;"_"&amp;$B26,data_entry,COLUMNS($B$11:AN25),0)),"")</f>
        <v/>
      </c>
      <c r="AO26" s="309" t="str">
        <f>_xlfn.IFERROR(IF($L$6="","",VLOOKUP($L$6&amp;"_"&amp;$B26,data_entry,COLUMNS($B$11:AO25),0)),"")</f>
        <v/>
      </c>
      <c r="AP26" s="309" t="str">
        <f>_xlfn.IFERROR(IF($L$6="","",VLOOKUP($L$6&amp;"_"&amp;$B26,data_entry,COLUMNS($B$11:AP25),0)),"")</f>
        <v/>
      </c>
      <c r="AQ26" s="309" t="str">
        <f>_xlfn.IFERROR(IF($L$6="","",VLOOKUP($L$6&amp;"_"&amp;$B26,data_entry,COLUMNS($B$11:AQ25),0)),"")</f>
        <v/>
      </c>
    </row>
    <row r="27" spans="1:43" ht="15">
      <c r="A27" s="9">
        <f t="shared" si="0"/>
        <v>0</v>
      </c>
      <c r="B27" s="307">
        <f t="shared" si="1"/>
        <v>16</v>
      </c>
      <c r="C27" s="309" t="str">
        <f>IF(D27="","",ROWS($D$12:D27))</f>
        <v/>
      </c>
      <c r="D27" s="309" t="str">
        <f>_xlfn.IFERROR(IF(OR($L$6="",'DATA ENTRY'!C22=""),"",VLOOKUP($L$6&amp;"_"&amp;$B27,data_entry,COLUMNS($B$11:D26),0)),"")</f>
        <v/>
      </c>
      <c r="E27" s="309" t="str">
        <f>_xlfn.IFERROR(IF($L$6="","",VLOOKUP($L$6&amp;"_"&amp;$B27,data_entry,COLUMNS($B$11:E26),0)),"")</f>
        <v/>
      </c>
      <c r="F27" s="309" t="str">
        <f>_xlfn.IFERROR(IF($L$6="","",VLOOKUP($L$6&amp;"_"&amp;$B27,data_entry,COLUMNS($B$11:F26),0)),"")</f>
        <v/>
      </c>
      <c r="G27" s="309" t="str">
        <f>_xlfn.IFERROR(IF($L$6="","",VLOOKUP($L$6&amp;"_"&amp;$B27,data_entry,COLUMNS($B$11:G26),0)),"")</f>
        <v/>
      </c>
      <c r="H27" s="309" t="str">
        <f>_xlfn.IFERROR(IF($L$6="","",VLOOKUP($L$6&amp;"_"&amp;$B27,data_entry,COLUMNS($B$11:H26),0)),"")</f>
        <v/>
      </c>
      <c r="I27" s="309" t="str">
        <f>_xlfn.IFERROR(IF($L$6="","",VLOOKUP($L$6&amp;"_"&amp;$B27,data_entry,COLUMNS($B$11:I26),0)),"")</f>
        <v/>
      </c>
      <c r="J27" s="309" t="str">
        <f>_xlfn.IFERROR(IF($L$6="","",VLOOKUP($L$6&amp;"_"&amp;$B27,data_entry,COLUMNS($B$11:J26),0)),"")</f>
        <v/>
      </c>
      <c r="K27" s="309" t="str">
        <f>_xlfn.IFERROR(IF($L$6="","",VLOOKUP($L$6&amp;"_"&amp;$B27,data_entry,COLUMNS($B$11:K26),0)),"")</f>
        <v/>
      </c>
      <c r="L27" s="309" t="str">
        <f>_xlfn.IFERROR(IF($L$6="","",VLOOKUP($L$6&amp;"_"&amp;$B27,data_entry,COLUMNS($B$11:L26),0)),"")</f>
        <v/>
      </c>
      <c r="M27" s="309" t="str">
        <f>_xlfn.IFERROR(IF($L$6="","",VLOOKUP($L$6&amp;"_"&amp;$B27,data_entry,COLUMNS($B$11:M26),0)),"")</f>
        <v/>
      </c>
      <c r="N27" s="309" t="str">
        <f>_xlfn.IFERROR(IF($L$6="","",VLOOKUP($L$6&amp;"_"&amp;$B27,data_entry,COLUMNS($B$11:N26),0)),"")</f>
        <v/>
      </c>
      <c r="O27" s="309" t="str">
        <f>_xlfn.IFERROR(IF($L$6="","",VLOOKUP($L$6&amp;"_"&amp;$B27,data_entry,COLUMNS($B$11:O26),0)),"")</f>
        <v/>
      </c>
      <c r="P27" s="309" t="str">
        <f>_xlfn.IFERROR(IF($L$6="","",VLOOKUP($L$6&amp;"_"&amp;$B27,data_entry,COLUMNS($B$11:P26),0)),"")</f>
        <v/>
      </c>
      <c r="Q27" s="309" t="str">
        <f>_xlfn.IFERROR(IF($L$6="","",VLOOKUP($L$6&amp;"_"&amp;$B27,data_entry,COLUMNS($B$11:Q26),0)),"")</f>
        <v/>
      </c>
      <c r="R27" s="309" t="str">
        <f>_xlfn.IFERROR(IF($L$6="","",VLOOKUP($L$6&amp;"_"&amp;$B27,data_entry,COLUMNS($B$11:R26),0)),"")</f>
        <v/>
      </c>
      <c r="S27" s="309" t="str">
        <f>_xlfn.IFERROR(IF($L$6="","",VLOOKUP($L$6&amp;"_"&amp;$B27,data_entry,COLUMNS($B$11:S26),0)),"")</f>
        <v/>
      </c>
      <c r="T27" s="309" t="str">
        <f>_xlfn.IFERROR(IF($L$6="","",VLOOKUP($L$6&amp;"_"&amp;$B27,data_entry,COLUMNS($B$11:T26),0)),"")</f>
        <v/>
      </c>
      <c r="U27" s="309" t="str">
        <f>_xlfn.IFERROR(IF($L$6="","",VLOOKUP($L$6&amp;"_"&amp;$B27,data_entry,COLUMNS($B$11:U26),0)),"")</f>
        <v/>
      </c>
      <c r="V27" s="309" t="str">
        <f>_xlfn.IFERROR(IF($L$6="","",VLOOKUP($L$6&amp;"_"&amp;$B27,data_entry,COLUMNS($B$11:V26),0)),"")</f>
        <v/>
      </c>
      <c r="W27" s="309" t="str">
        <f>_xlfn.IFERROR(IF($L$6="","",VLOOKUP($L$6&amp;"_"&amp;$B27,data_entry,COLUMNS($B$11:W26),0)),"")</f>
        <v/>
      </c>
      <c r="X27" s="309" t="str">
        <f>_xlfn.IFERROR(IF($L$6="","",VLOOKUP($L$6&amp;"_"&amp;$B27,data_entry,COLUMNS($B$11:X26),0)),"")</f>
        <v/>
      </c>
      <c r="Y27" s="309" t="str">
        <f>_xlfn.IFERROR(IF($L$6="","",VLOOKUP($L$6&amp;"_"&amp;$B27,data_entry,COLUMNS($B$11:Y26),0)),"")</f>
        <v/>
      </c>
      <c r="Z27" s="309" t="str">
        <f>_xlfn.IFERROR(IF($L$6="","",VLOOKUP($L$6&amp;"_"&amp;$B27,data_entry,COLUMNS($B$11:Z26),0)),"")</f>
        <v/>
      </c>
      <c r="AA27" s="309" t="str">
        <f>_xlfn.IFERROR(IF($L$6="","",VLOOKUP($L$6&amp;"_"&amp;$B27,data_entry,COLUMNS($B$11:AA26),0)),"")</f>
        <v/>
      </c>
      <c r="AB27" s="309" t="str">
        <f>_xlfn.IFERROR(IF($L$6="","",VLOOKUP($L$6&amp;"_"&amp;$B27,data_entry,COLUMNS($B$11:AB26),0)),"")</f>
        <v/>
      </c>
      <c r="AC27" s="309" t="str">
        <f>_xlfn.IFERROR(IF($L$6="","",VLOOKUP($L$6&amp;"_"&amp;$B27,data_entry,COLUMNS($B$11:AC26),0)),"")</f>
        <v/>
      </c>
      <c r="AD27" s="309" t="str">
        <f>_xlfn.IFERROR(IF($L$6="","",VLOOKUP($L$6&amp;"_"&amp;$B27,data_entry,COLUMNS($B$11:AD26),0)),"")</f>
        <v/>
      </c>
      <c r="AE27" s="309"/>
      <c r="AF27" s="309"/>
      <c r="AG27" s="309"/>
      <c r="AH27" s="309"/>
      <c r="AI27" s="309"/>
      <c r="AJ27" s="309" t="str">
        <f>_xlfn.IFERROR(IF($L$6="","",VLOOKUP($L$6&amp;"_"&amp;$B27,data_entry,COLUMNS($B$11:AJ26),0)),"")</f>
        <v/>
      </c>
      <c r="AK27" s="309" t="str">
        <f>_xlfn.IFERROR(IF($L$6="","",VLOOKUP($L$6&amp;"_"&amp;$B27,data_entry,COLUMNS($B$11:AK26),0)),"")</f>
        <v/>
      </c>
      <c r="AL27" s="309" t="str">
        <f>_xlfn.IFERROR(IF($L$6="","",VLOOKUP($L$6&amp;"_"&amp;$B27,data_entry,COLUMNS($B$11:AL26),0)),"")</f>
        <v/>
      </c>
      <c r="AM27" s="309" t="str">
        <f>_xlfn.IFERROR(IF($L$6="","",VLOOKUP($L$6&amp;"_"&amp;$B27,data_entry,COLUMNS($B$11:AM26),0)),"")</f>
        <v/>
      </c>
      <c r="AN27" s="309" t="str">
        <f>_xlfn.IFERROR(IF($L$6="","",VLOOKUP($L$6&amp;"_"&amp;$B27,data_entry,COLUMNS($B$11:AN26),0)),"")</f>
        <v/>
      </c>
      <c r="AO27" s="309" t="str">
        <f>_xlfn.IFERROR(IF($L$6="","",VLOOKUP($L$6&amp;"_"&amp;$B27,data_entry,COLUMNS($B$11:AO26),0)),"")</f>
        <v/>
      </c>
      <c r="AP27" s="309" t="str">
        <f>_xlfn.IFERROR(IF($L$6="","",VLOOKUP($L$6&amp;"_"&amp;$B27,data_entry,COLUMNS($B$11:AP26),0)),"")</f>
        <v/>
      </c>
      <c r="AQ27" s="309" t="str">
        <f>_xlfn.IFERROR(IF($L$6="","",VLOOKUP($L$6&amp;"_"&amp;$B27,data_entry,COLUMNS($B$11:AQ26),0)),"")</f>
        <v/>
      </c>
    </row>
    <row r="28" spans="1:43" ht="15">
      <c r="A28" s="9">
        <f t="shared" si="0"/>
        <v>0</v>
      </c>
      <c r="B28" s="307">
        <f t="shared" si="1"/>
        <v>17</v>
      </c>
      <c r="C28" s="309" t="str">
        <f>IF(D28="","",ROWS($D$12:D28))</f>
        <v/>
      </c>
      <c r="D28" s="309" t="str">
        <f>_xlfn.IFERROR(IF(OR($L$6="",'DATA ENTRY'!C23=""),"",VLOOKUP($L$6&amp;"_"&amp;$B28,data_entry,COLUMNS($B$11:D27),0)),"")</f>
        <v/>
      </c>
      <c r="E28" s="309" t="str">
        <f>_xlfn.IFERROR(IF($L$6="","",VLOOKUP($L$6&amp;"_"&amp;$B28,data_entry,COLUMNS($B$11:E27),0)),"")</f>
        <v/>
      </c>
      <c r="F28" s="309" t="str">
        <f>_xlfn.IFERROR(IF($L$6="","",VLOOKUP($L$6&amp;"_"&amp;$B28,data_entry,COLUMNS($B$11:F27),0)),"")</f>
        <v/>
      </c>
      <c r="G28" s="309" t="str">
        <f>_xlfn.IFERROR(IF($L$6="","",VLOOKUP($L$6&amp;"_"&amp;$B28,data_entry,COLUMNS($B$11:G27),0)),"")</f>
        <v/>
      </c>
      <c r="H28" s="309" t="str">
        <f>_xlfn.IFERROR(IF($L$6="","",VLOOKUP($L$6&amp;"_"&amp;$B28,data_entry,COLUMNS($B$11:H27),0)),"")</f>
        <v/>
      </c>
      <c r="I28" s="309" t="str">
        <f>_xlfn.IFERROR(IF($L$6="","",VLOOKUP($L$6&amp;"_"&amp;$B28,data_entry,COLUMNS($B$11:I27),0)),"")</f>
        <v/>
      </c>
      <c r="J28" s="309" t="str">
        <f>_xlfn.IFERROR(IF($L$6="","",VLOOKUP($L$6&amp;"_"&amp;$B28,data_entry,COLUMNS($B$11:J27),0)),"")</f>
        <v/>
      </c>
      <c r="K28" s="309" t="str">
        <f>_xlfn.IFERROR(IF($L$6="","",VLOOKUP($L$6&amp;"_"&amp;$B28,data_entry,COLUMNS($B$11:K27),0)),"")</f>
        <v/>
      </c>
      <c r="L28" s="309" t="str">
        <f>_xlfn.IFERROR(IF($L$6="","",VLOOKUP($L$6&amp;"_"&amp;$B28,data_entry,COLUMNS($B$11:L27),0)),"")</f>
        <v/>
      </c>
      <c r="M28" s="309" t="str">
        <f>_xlfn.IFERROR(IF($L$6="","",VLOOKUP($L$6&amp;"_"&amp;$B28,data_entry,COLUMNS($B$11:M27),0)),"")</f>
        <v/>
      </c>
      <c r="N28" s="309" t="str">
        <f>_xlfn.IFERROR(IF($L$6="","",VLOOKUP($L$6&amp;"_"&amp;$B28,data_entry,COLUMNS($B$11:N27),0)),"")</f>
        <v/>
      </c>
      <c r="O28" s="309" t="str">
        <f>_xlfn.IFERROR(IF($L$6="","",VLOOKUP($L$6&amp;"_"&amp;$B28,data_entry,COLUMNS($B$11:O27),0)),"")</f>
        <v/>
      </c>
      <c r="P28" s="309" t="str">
        <f>_xlfn.IFERROR(IF($L$6="","",VLOOKUP($L$6&amp;"_"&amp;$B28,data_entry,COLUMNS($B$11:P27),0)),"")</f>
        <v/>
      </c>
      <c r="Q28" s="309" t="str">
        <f>_xlfn.IFERROR(IF($L$6="","",VLOOKUP($L$6&amp;"_"&amp;$B28,data_entry,COLUMNS($B$11:Q27),0)),"")</f>
        <v/>
      </c>
      <c r="R28" s="309" t="str">
        <f>_xlfn.IFERROR(IF($L$6="","",VLOOKUP($L$6&amp;"_"&amp;$B28,data_entry,COLUMNS($B$11:R27),0)),"")</f>
        <v/>
      </c>
      <c r="S28" s="309" t="str">
        <f>_xlfn.IFERROR(IF($L$6="","",VLOOKUP($L$6&amp;"_"&amp;$B28,data_entry,COLUMNS($B$11:S27),0)),"")</f>
        <v/>
      </c>
      <c r="T28" s="309" t="str">
        <f>_xlfn.IFERROR(IF($L$6="","",VLOOKUP($L$6&amp;"_"&amp;$B28,data_entry,COLUMNS($B$11:T27),0)),"")</f>
        <v/>
      </c>
      <c r="U28" s="309" t="str">
        <f>_xlfn.IFERROR(IF($L$6="","",VLOOKUP($L$6&amp;"_"&amp;$B28,data_entry,COLUMNS($B$11:U27),0)),"")</f>
        <v/>
      </c>
      <c r="V28" s="309" t="str">
        <f>_xlfn.IFERROR(IF($L$6="","",VLOOKUP($L$6&amp;"_"&amp;$B28,data_entry,COLUMNS($B$11:V27),0)),"")</f>
        <v/>
      </c>
      <c r="W28" s="309" t="str">
        <f>_xlfn.IFERROR(IF($L$6="","",VLOOKUP($L$6&amp;"_"&amp;$B28,data_entry,COLUMNS($B$11:W27),0)),"")</f>
        <v/>
      </c>
      <c r="X28" s="309" t="str">
        <f>_xlfn.IFERROR(IF($L$6="","",VLOOKUP($L$6&amp;"_"&amp;$B28,data_entry,COLUMNS($B$11:X27),0)),"")</f>
        <v/>
      </c>
      <c r="Y28" s="309" t="str">
        <f>_xlfn.IFERROR(IF($L$6="","",VLOOKUP($L$6&amp;"_"&amp;$B28,data_entry,COLUMNS($B$11:Y27),0)),"")</f>
        <v/>
      </c>
      <c r="Z28" s="309" t="str">
        <f>_xlfn.IFERROR(IF($L$6="","",VLOOKUP($L$6&amp;"_"&amp;$B28,data_entry,COLUMNS($B$11:Z27),0)),"")</f>
        <v/>
      </c>
      <c r="AA28" s="309" t="str">
        <f>_xlfn.IFERROR(IF($L$6="","",VLOOKUP($L$6&amp;"_"&amp;$B28,data_entry,COLUMNS($B$11:AA27),0)),"")</f>
        <v/>
      </c>
      <c r="AB28" s="309" t="str">
        <f>_xlfn.IFERROR(IF($L$6="","",VLOOKUP($L$6&amp;"_"&amp;$B28,data_entry,COLUMNS($B$11:AB27),0)),"")</f>
        <v/>
      </c>
      <c r="AC28" s="309" t="str">
        <f>_xlfn.IFERROR(IF($L$6="","",VLOOKUP($L$6&amp;"_"&amp;$B28,data_entry,COLUMNS($B$11:AC27),0)),"")</f>
        <v/>
      </c>
      <c r="AD28" s="309" t="str">
        <f>_xlfn.IFERROR(IF($L$6="","",VLOOKUP($L$6&amp;"_"&amp;$B28,data_entry,COLUMNS($B$11:AD27),0)),"")</f>
        <v/>
      </c>
      <c r="AE28" s="309"/>
      <c r="AF28" s="309"/>
      <c r="AG28" s="309"/>
      <c r="AH28" s="309"/>
      <c r="AI28" s="309"/>
      <c r="AJ28" s="309" t="str">
        <f>_xlfn.IFERROR(IF($L$6="","",VLOOKUP($L$6&amp;"_"&amp;$B28,data_entry,COLUMNS($B$11:AJ27),0)),"")</f>
        <v/>
      </c>
      <c r="AK28" s="309" t="str">
        <f>_xlfn.IFERROR(IF($L$6="","",VLOOKUP($L$6&amp;"_"&amp;$B28,data_entry,COLUMNS($B$11:AK27),0)),"")</f>
        <v/>
      </c>
      <c r="AL28" s="309" t="str">
        <f>_xlfn.IFERROR(IF($L$6="","",VLOOKUP($L$6&amp;"_"&amp;$B28,data_entry,COLUMNS($B$11:AL27),0)),"")</f>
        <v/>
      </c>
      <c r="AM28" s="309" t="str">
        <f>_xlfn.IFERROR(IF($L$6="","",VLOOKUP($L$6&amp;"_"&amp;$B28,data_entry,COLUMNS($B$11:AM27),0)),"")</f>
        <v/>
      </c>
      <c r="AN28" s="309" t="str">
        <f>_xlfn.IFERROR(IF($L$6="","",VLOOKUP($L$6&amp;"_"&amp;$B28,data_entry,COLUMNS($B$11:AN27),0)),"")</f>
        <v/>
      </c>
      <c r="AO28" s="309" t="str">
        <f>_xlfn.IFERROR(IF($L$6="","",VLOOKUP($L$6&amp;"_"&amp;$B28,data_entry,COLUMNS($B$11:AO27),0)),"")</f>
        <v/>
      </c>
      <c r="AP28" s="309" t="str">
        <f>_xlfn.IFERROR(IF($L$6="","",VLOOKUP($L$6&amp;"_"&amp;$B28,data_entry,COLUMNS($B$11:AP27),0)),"")</f>
        <v/>
      </c>
      <c r="AQ28" s="309" t="str">
        <f>_xlfn.IFERROR(IF($L$6="","",VLOOKUP($L$6&amp;"_"&amp;$B28,data_entry,COLUMNS($B$11:AQ27),0)),"")</f>
        <v/>
      </c>
    </row>
    <row r="29" spans="1:43" ht="15">
      <c r="A29" s="9">
        <f t="shared" si="0"/>
        <v>0</v>
      </c>
      <c r="B29" s="307">
        <f t="shared" si="1"/>
        <v>18</v>
      </c>
      <c r="C29" s="309" t="str">
        <f>IF(D29="","",ROWS($D$12:D29))</f>
        <v/>
      </c>
      <c r="D29" s="309" t="str">
        <f>_xlfn.IFERROR(IF(OR($L$6="",'DATA ENTRY'!C24=""),"",VLOOKUP($L$6&amp;"_"&amp;$B29,data_entry,COLUMNS($B$11:D28),0)),"")</f>
        <v/>
      </c>
      <c r="E29" s="309" t="str">
        <f>_xlfn.IFERROR(IF($L$6="","",VLOOKUP($L$6&amp;"_"&amp;$B29,data_entry,COLUMNS($B$11:E28),0)),"")</f>
        <v/>
      </c>
      <c r="F29" s="309" t="str">
        <f>_xlfn.IFERROR(IF($L$6="","",VLOOKUP($L$6&amp;"_"&amp;$B29,data_entry,COLUMNS($B$11:F28),0)),"")</f>
        <v/>
      </c>
      <c r="G29" s="309" t="str">
        <f>_xlfn.IFERROR(IF($L$6="","",VLOOKUP($L$6&amp;"_"&amp;$B29,data_entry,COLUMNS($B$11:G28),0)),"")</f>
        <v/>
      </c>
      <c r="H29" s="309" t="str">
        <f>_xlfn.IFERROR(IF($L$6="","",VLOOKUP($L$6&amp;"_"&amp;$B29,data_entry,COLUMNS($B$11:H28),0)),"")</f>
        <v/>
      </c>
      <c r="I29" s="309" t="str">
        <f>_xlfn.IFERROR(IF($L$6="","",VLOOKUP($L$6&amp;"_"&amp;$B29,data_entry,COLUMNS($B$11:I28),0)),"")</f>
        <v/>
      </c>
      <c r="J29" s="309" t="str">
        <f>_xlfn.IFERROR(IF($L$6="","",VLOOKUP($L$6&amp;"_"&amp;$B29,data_entry,COLUMNS($B$11:J28),0)),"")</f>
        <v/>
      </c>
      <c r="K29" s="309" t="str">
        <f>_xlfn.IFERROR(IF($L$6="","",VLOOKUP($L$6&amp;"_"&amp;$B29,data_entry,COLUMNS($B$11:K28),0)),"")</f>
        <v/>
      </c>
      <c r="L29" s="309" t="str">
        <f>_xlfn.IFERROR(IF($L$6="","",VLOOKUP($L$6&amp;"_"&amp;$B29,data_entry,COLUMNS($B$11:L28),0)),"")</f>
        <v/>
      </c>
      <c r="M29" s="309" t="str">
        <f>_xlfn.IFERROR(IF($L$6="","",VLOOKUP($L$6&amp;"_"&amp;$B29,data_entry,COLUMNS($B$11:M28),0)),"")</f>
        <v/>
      </c>
      <c r="N29" s="309" t="str">
        <f>_xlfn.IFERROR(IF($L$6="","",VLOOKUP($L$6&amp;"_"&amp;$B29,data_entry,COLUMNS($B$11:N28),0)),"")</f>
        <v/>
      </c>
      <c r="O29" s="309" t="str">
        <f>_xlfn.IFERROR(IF($L$6="","",VLOOKUP($L$6&amp;"_"&amp;$B29,data_entry,COLUMNS($B$11:O28),0)),"")</f>
        <v/>
      </c>
      <c r="P29" s="309" t="str">
        <f>_xlfn.IFERROR(IF($L$6="","",VLOOKUP($L$6&amp;"_"&amp;$B29,data_entry,COLUMNS($B$11:P28),0)),"")</f>
        <v/>
      </c>
      <c r="Q29" s="309" t="str">
        <f>_xlfn.IFERROR(IF($L$6="","",VLOOKUP($L$6&amp;"_"&amp;$B29,data_entry,COLUMNS($B$11:Q28),0)),"")</f>
        <v/>
      </c>
      <c r="R29" s="309" t="str">
        <f>_xlfn.IFERROR(IF($L$6="","",VLOOKUP($L$6&amp;"_"&amp;$B29,data_entry,COLUMNS($B$11:R28),0)),"")</f>
        <v/>
      </c>
      <c r="S29" s="309" t="str">
        <f>_xlfn.IFERROR(IF($L$6="","",VLOOKUP($L$6&amp;"_"&amp;$B29,data_entry,COLUMNS($B$11:S28),0)),"")</f>
        <v/>
      </c>
      <c r="T29" s="309" t="str">
        <f>_xlfn.IFERROR(IF($L$6="","",VLOOKUP($L$6&amp;"_"&amp;$B29,data_entry,COLUMNS($B$11:T28),0)),"")</f>
        <v/>
      </c>
      <c r="U29" s="309" t="str">
        <f>_xlfn.IFERROR(IF($L$6="","",VLOOKUP($L$6&amp;"_"&amp;$B29,data_entry,COLUMNS($B$11:U28),0)),"")</f>
        <v/>
      </c>
      <c r="V29" s="309" t="str">
        <f>_xlfn.IFERROR(IF($L$6="","",VLOOKUP($L$6&amp;"_"&amp;$B29,data_entry,COLUMNS($B$11:V28),0)),"")</f>
        <v/>
      </c>
      <c r="W29" s="309" t="str">
        <f>_xlfn.IFERROR(IF($L$6="","",VLOOKUP($L$6&amp;"_"&amp;$B29,data_entry,COLUMNS($B$11:W28),0)),"")</f>
        <v/>
      </c>
      <c r="X29" s="309" t="str">
        <f>_xlfn.IFERROR(IF($L$6="","",VLOOKUP($L$6&amp;"_"&amp;$B29,data_entry,COLUMNS($B$11:X28),0)),"")</f>
        <v/>
      </c>
      <c r="Y29" s="309" t="str">
        <f>_xlfn.IFERROR(IF($L$6="","",VLOOKUP($L$6&amp;"_"&amp;$B29,data_entry,COLUMNS($B$11:Y28),0)),"")</f>
        <v/>
      </c>
      <c r="Z29" s="309" t="str">
        <f>_xlfn.IFERROR(IF($L$6="","",VLOOKUP($L$6&amp;"_"&amp;$B29,data_entry,COLUMNS($B$11:Z28),0)),"")</f>
        <v/>
      </c>
      <c r="AA29" s="309" t="str">
        <f>_xlfn.IFERROR(IF($L$6="","",VLOOKUP($L$6&amp;"_"&amp;$B29,data_entry,COLUMNS($B$11:AA28),0)),"")</f>
        <v/>
      </c>
      <c r="AB29" s="309" t="str">
        <f>_xlfn.IFERROR(IF($L$6="","",VLOOKUP($L$6&amp;"_"&amp;$B29,data_entry,COLUMNS($B$11:AB28),0)),"")</f>
        <v/>
      </c>
      <c r="AC29" s="309" t="str">
        <f>_xlfn.IFERROR(IF($L$6="","",VLOOKUP($L$6&amp;"_"&amp;$B29,data_entry,COLUMNS($B$11:AC28),0)),"")</f>
        <v/>
      </c>
      <c r="AD29" s="309" t="str">
        <f>_xlfn.IFERROR(IF($L$6="","",VLOOKUP($L$6&amp;"_"&amp;$B29,data_entry,COLUMNS($B$11:AD28),0)),"")</f>
        <v/>
      </c>
      <c r="AE29" s="309"/>
      <c r="AF29" s="309"/>
      <c r="AG29" s="309"/>
      <c r="AH29" s="309"/>
      <c r="AI29" s="309"/>
      <c r="AJ29" s="309" t="str">
        <f>_xlfn.IFERROR(IF($L$6="","",VLOOKUP($L$6&amp;"_"&amp;$B29,data_entry,COLUMNS($B$11:AJ28),0)),"")</f>
        <v/>
      </c>
      <c r="AK29" s="309" t="str">
        <f>_xlfn.IFERROR(IF($L$6="","",VLOOKUP($L$6&amp;"_"&amp;$B29,data_entry,COLUMNS($B$11:AK28),0)),"")</f>
        <v/>
      </c>
      <c r="AL29" s="309" t="str">
        <f>_xlfn.IFERROR(IF($L$6="","",VLOOKUP($L$6&amp;"_"&amp;$B29,data_entry,COLUMNS($B$11:AL28),0)),"")</f>
        <v/>
      </c>
      <c r="AM29" s="309" t="str">
        <f>_xlfn.IFERROR(IF($L$6="","",VLOOKUP($L$6&amp;"_"&amp;$B29,data_entry,COLUMNS($B$11:AM28),0)),"")</f>
        <v/>
      </c>
      <c r="AN29" s="309" t="str">
        <f>_xlfn.IFERROR(IF($L$6="","",VLOOKUP($L$6&amp;"_"&amp;$B29,data_entry,COLUMNS($B$11:AN28),0)),"")</f>
        <v/>
      </c>
      <c r="AO29" s="309" t="str">
        <f>_xlfn.IFERROR(IF($L$6="","",VLOOKUP($L$6&amp;"_"&amp;$B29,data_entry,COLUMNS($B$11:AO28),0)),"")</f>
        <v/>
      </c>
      <c r="AP29" s="309" t="str">
        <f>_xlfn.IFERROR(IF($L$6="","",VLOOKUP($L$6&amp;"_"&amp;$B29,data_entry,COLUMNS($B$11:AP28),0)),"")</f>
        <v/>
      </c>
      <c r="AQ29" s="309" t="str">
        <f>_xlfn.IFERROR(IF($L$6="","",VLOOKUP($L$6&amp;"_"&amp;$B29,data_entry,COLUMNS($B$11:AQ28),0)),"")</f>
        <v/>
      </c>
    </row>
    <row r="30" spans="1:43" ht="15">
      <c r="A30" s="9">
        <f t="shared" si="0"/>
        <v>0</v>
      </c>
      <c r="B30" s="307">
        <f t="shared" si="1"/>
        <v>19</v>
      </c>
      <c r="C30" s="309" t="str">
        <f>IF(D30="","",ROWS($D$12:D30))</f>
        <v/>
      </c>
      <c r="D30" s="309" t="str">
        <f>_xlfn.IFERROR(IF(OR($L$6="",'DATA ENTRY'!C25=""),"",VLOOKUP($L$6&amp;"_"&amp;$B30,data_entry,COLUMNS($B$11:D29),0)),"")</f>
        <v/>
      </c>
      <c r="E30" s="309" t="str">
        <f>_xlfn.IFERROR(IF($L$6="","",VLOOKUP($L$6&amp;"_"&amp;$B30,data_entry,COLUMNS($B$11:E29),0)),"")</f>
        <v/>
      </c>
      <c r="F30" s="309" t="str">
        <f>_xlfn.IFERROR(IF($L$6="","",VLOOKUP($L$6&amp;"_"&amp;$B30,data_entry,COLUMNS($B$11:F29),0)),"")</f>
        <v/>
      </c>
      <c r="G30" s="309" t="str">
        <f>_xlfn.IFERROR(IF($L$6="","",VLOOKUP($L$6&amp;"_"&amp;$B30,data_entry,COLUMNS($B$11:G29),0)),"")</f>
        <v/>
      </c>
      <c r="H30" s="309" t="str">
        <f>_xlfn.IFERROR(IF($L$6="","",VLOOKUP($L$6&amp;"_"&amp;$B30,data_entry,COLUMNS($B$11:H29),0)),"")</f>
        <v/>
      </c>
      <c r="I30" s="309" t="str">
        <f>_xlfn.IFERROR(IF($L$6="","",VLOOKUP($L$6&amp;"_"&amp;$B30,data_entry,COLUMNS($B$11:I29),0)),"")</f>
        <v/>
      </c>
      <c r="J30" s="309" t="str">
        <f>_xlfn.IFERROR(IF($L$6="","",VLOOKUP($L$6&amp;"_"&amp;$B30,data_entry,COLUMNS($B$11:J29),0)),"")</f>
        <v/>
      </c>
      <c r="K30" s="309" t="str">
        <f>_xlfn.IFERROR(IF($L$6="","",VLOOKUP($L$6&amp;"_"&amp;$B30,data_entry,COLUMNS($B$11:K29),0)),"")</f>
        <v/>
      </c>
      <c r="L30" s="309" t="str">
        <f>_xlfn.IFERROR(IF($L$6="","",VLOOKUP($L$6&amp;"_"&amp;$B30,data_entry,COLUMNS($B$11:L29),0)),"")</f>
        <v/>
      </c>
      <c r="M30" s="309" t="str">
        <f>_xlfn.IFERROR(IF($L$6="","",VLOOKUP($L$6&amp;"_"&amp;$B30,data_entry,COLUMNS($B$11:M29),0)),"")</f>
        <v/>
      </c>
      <c r="N30" s="309" t="str">
        <f>_xlfn.IFERROR(IF($L$6="","",VLOOKUP($L$6&amp;"_"&amp;$B30,data_entry,COLUMNS($B$11:N29),0)),"")</f>
        <v/>
      </c>
      <c r="O30" s="309" t="str">
        <f>_xlfn.IFERROR(IF($L$6="","",VLOOKUP($L$6&amp;"_"&amp;$B30,data_entry,COLUMNS($B$11:O29),0)),"")</f>
        <v/>
      </c>
      <c r="P30" s="309" t="str">
        <f>_xlfn.IFERROR(IF($L$6="","",VLOOKUP($L$6&amp;"_"&amp;$B30,data_entry,COLUMNS($B$11:P29),0)),"")</f>
        <v/>
      </c>
      <c r="Q30" s="309" t="str">
        <f>_xlfn.IFERROR(IF($L$6="","",VLOOKUP($L$6&amp;"_"&amp;$B30,data_entry,COLUMNS($B$11:Q29),0)),"")</f>
        <v/>
      </c>
      <c r="R30" s="309" t="str">
        <f>_xlfn.IFERROR(IF($L$6="","",VLOOKUP($L$6&amp;"_"&amp;$B30,data_entry,COLUMNS($B$11:R29),0)),"")</f>
        <v/>
      </c>
      <c r="S30" s="309" t="str">
        <f>_xlfn.IFERROR(IF($L$6="","",VLOOKUP($L$6&amp;"_"&amp;$B30,data_entry,COLUMNS($B$11:S29),0)),"")</f>
        <v/>
      </c>
      <c r="T30" s="309" t="str">
        <f>_xlfn.IFERROR(IF($L$6="","",VLOOKUP($L$6&amp;"_"&amp;$B30,data_entry,COLUMNS($B$11:T29),0)),"")</f>
        <v/>
      </c>
      <c r="U30" s="309" t="str">
        <f>_xlfn.IFERROR(IF($L$6="","",VLOOKUP($L$6&amp;"_"&amp;$B30,data_entry,COLUMNS($B$11:U29),0)),"")</f>
        <v/>
      </c>
      <c r="V30" s="309" t="str">
        <f>_xlfn.IFERROR(IF($L$6="","",VLOOKUP($L$6&amp;"_"&amp;$B30,data_entry,COLUMNS($B$11:V29),0)),"")</f>
        <v/>
      </c>
      <c r="W30" s="309" t="str">
        <f>_xlfn.IFERROR(IF($L$6="","",VLOOKUP($L$6&amp;"_"&amp;$B30,data_entry,COLUMNS($B$11:W29),0)),"")</f>
        <v/>
      </c>
      <c r="X30" s="309" t="str">
        <f>_xlfn.IFERROR(IF($L$6="","",VLOOKUP($L$6&amp;"_"&amp;$B30,data_entry,COLUMNS($B$11:X29),0)),"")</f>
        <v/>
      </c>
      <c r="Y30" s="309" t="str">
        <f>_xlfn.IFERROR(IF($L$6="","",VLOOKUP($L$6&amp;"_"&amp;$B30,data_entry,COLUMNS($B$11:Y29),0)),"")</f>
        <v/>
      </c>
      <c r="Z30" s="309" t="str">
        <f>_xlfn.IFERROR(IF($L$6="","",VLOOKUP($L$6&amp;"_"&amp;$B30,data_entry,COLUMNS($B$11:Z29),0)),"")</f>
        <v/>
      </c>
      <c r="AA30" s="309" t="str">
        <f>_xlfn.IFERROR(IF($L$6="","",VLOOKUP($L$6&amp;"_"&amp;$B30,data_entry,COLUMNS($B$11:AA29),0)),"")</f>
        <v/>
      </c>
      <c r="AB30" s="309" t="str">
        <f>_xlfn.IFERROR(IF($L$6="","",VLOOKUP($L$6&amp;"_"&amp;$B30,data_entry,COLUMNS($B$11:AB29),0)),"")</f>
        <v/>
      </c>
      <c r="AC30" s="309" t="str">
        <f>_xlfn.IFERROR(IF($L$6="","",VLOOKUP($L$6&amp;"_"&amp;$B30,data_entry,COLUMNS($B$11:AC29),0)),"")</f>
        <v/>
      </c>
      <c r="AD30" s="309" t="str">
        <f>_xlfn.IFERROR(IF($L$6="","",VLOOKUP($L$6&amp;"_"&amp;$B30,data_entry,COLUMNS($B$11:AD29),0)),"")</f>
        <v/>
      </c>
      <c r="AE30" s="309" t="str">
        <f>_xlfn.IFERROR(IF($L$6="","",VLOOKUP($L$6&amp;"_"&amp;$B30,data_entry,COLUMNS($B$11:AE29),0)),"")</f>
        <v/>
      </c>
      <c r="AF30" s="309" t="str">
        <f>_xlfn.IFERROR(IF($L$6="","",VLOOKUP($L$6&amp;"_"&amp;$B30,data_entry,COLUMNS($B$11:AF29),0)),"")</f>
        <v/>
      </c>
      <c r="AG30" s="309" t="str">
        <f>_xlfn.IFERROR(IF($L$6="","",VLOOKUP($L$6&amp;"_"&amp;$B30,data_entry,COLUMNS($B$11:AG29),0)),"")</f>
        <v/>
      </c>
      <c r="AH30" s="309" t="str">
        <f>_xlfn.IFERROR(IF($L$6="","",VLOOKUP($L$6&amp;"_"&amp;$B30,data_entry,COLUMNS($B$11:AH29),0)),"")</f>
        <v/>
      </c>
      <c r="AI30" s="309" t="str">
        <f>_xlfn.IFERROR(IF($L$6="","",VLOOKUP($L$6&amp;"_"&amp;$B30,data_entry,COLUMNS($B$11:AI29),0)),"")</f>
        <v/>
      </c>
      <c r="AJ30" s="309" t="str">
        <f>_xlfn.IFERROR(IF($L$6="","",VLOOKUP($L$6&amp;"_"&amp;$B30,data_entry,COLUMNS($B$11:AJ29),0)),"")</f>
        <v/>
      </c>
      <c r="AK30" s="309" t="str">
        <f>_xlfn.IFERROR(IF($L$6="","",VLOOKUP($L$6&amp;"_"&amp;$B30,data_entry,COLUMNS($B$11:AK29),0)),"")</f>
        <v/>
      </c>
      <c r="AL30" s="309" t="str">
        <f>_xlfn.IFERROR(IF($L$6="","",VLOOKUP($L$6&amp;"_"&amp;$B30,data_entry,COLUMNS($B$11:AL29),0)),"")</f>
        <v/>
      </c>
      <c r="AM30" s="309" t="str">
        <f>_xlfn.IFERROR(IF($L$6="","",VLOOKUP($L$6&amp;"_"&amp;$B30,data_entry,COLUMNS($B$11:AM29),0)),"")</f>
        <v/>
      </c>
      <c r="AN30" s="309" t="str">
        <f>_xlfn.IFERROR(IF($L$6="","",VLOOKUP($L$6&amp;"_"&amp;$B30,data_entry,COLUMNS($B$11:AN29),0)),"")</f>
        <v/>
      </c>
      <c r="AO30" s="309" t="str">
        <f>_xlfn.IFERROR(IF($L$6="","",VLOOKUP($L$6&amp;"_"&amp;$B30,data_entry,COLUMNS($B$11:AO29),0)),"")</f>
        <v/>
      </c>
      <c r="AP30" s="309" t="str">
        <f>_xlfn.IFERROR(IF($L$6="","",VLOOKUP($L$6&amp;"_"&amp;$B30,data_entry,COLUMNS($B$11:AP29),0)),"")</f>
        <v/>
      </c>
      <c r="AQ30" s="309" t="str">
        <f>_xlfn.IFERROR(IF($L$6="","",VLOOKUP($L$6&amp;"_"&amp;$B30,data_entry,COLUMNS($B$11:AQ29),0)),"")</f>
        <v/>
      </c>
    </row>
    <row r="31" spans="1:43" ht="15">
      <c r="A31" s="9">
        <f t="shared" si="0"/>
        <v>0</v>
      </c>
      <c r="B31" s="307">
        <f t="shared" si="1"/>
        <v>20</v>
      </c>
      <c r="C31" s="309" t="str">
        <f>IF(D31="","",ROWS($D$12:D31))</f>
        <v/>
      </c>
      <c r="D31" s="309" t="str">
        <f>_xlfn.IFERROR(IF(OR($L$6="",'DATA ENTRY'!C26=""),"",VLOOKUP($L$6&amp;"_"&amp;$B31,data_entry,COLUMNS($B$11:D30),0)),"")</f>
        <v/>
      </c>
      <c r="E31" s="309" t="str">
        <f>_xlfn.IFERROR(IF($L$6="","",VLOOKUP($L$6&amp;"_"&amp;$B31,data_entry,COLUMNS($B$11:E30),0)),"")</f>
        <v/>
      </c>
      <c r="F31" s="309" t="str">
        <f>_xlfn.IFERROR(IF($L$6="","",VLOOKUP($L$6&amp;"_"&amp;$B31,data_entry,COLUMNS($B$11:F30),0)),"")</f>
        <v/>
      </c>
      <c r="G31" s="309" t="str">
        <f>_xlfn.IFERROR(IF($L$6="","",VLOOKUP($L$6&amp;"_"&amp;$B31,data_entry,COLUMNS($B$11:G30),0)),"")</f>
        <v/>
      </c>
      <c r="H31" s="309" t="str">
        <f>_xlfn.IFERROR(IF($L$6="","",VLOOKUP($L$6&amp;"_"&amp;$B31,data_entry,COLUMNS($B$11:H30),0)),"")</f>
        <v/>
      </c>
      <c r="I31" s="309" t="str">
        <f>_xlfn.IFERROR(IF($L$6="","",VLOOKUP($L$6&amp;"_"&amp;$B31,data_entry,COLUMNS($B$11:I30),0)),"")</f>
        <v/>
      </c>
      <c r="J31" s="309" t="str">
        <f>_xlfn.IFERROR(IF($L$6="","",VLOOKUP($L$6&amp;"_"&amp;$B31,data_entry,COLUMNS($B$11:J30),0)),"")</f>
        <v/>
      </c>
      <c r="K31" s="309" t="str">
        <f>_xlfn.IFERROR(IF($L$6="","",VLOOKUP($L$6&amp;"_"&amp;$B31,data_entry,COLUMNS($B$11:K30),0)),"")</f>
        <v/>
      </c>
      <c r="L31" s="309" t="str">
        <f>_xlfn.IFERROR(IF($L$6="","",VLOOKUP($L$6&amp;"_"&amp;$B31,data_entry,COLUMNS($B$11:L30),0)),"")</f>
        <v/>
      </c>
      <c r="M31" s="309" t="str">
        <f>_xlfn.IFERROR(IF($L$6="","",VLOOKUP($L$6&amp;"_"&amp;$B31,data_entry,COLUMNS($B$11:M30),0)),"")</f>
        <v/>
      </c>
      <c r="N31" s="309" t="str">
        <f>_xlfn.IFERROR(IF($L$6="","",VLOOKUP($L$6&amp;"_"&amp;$B31,data_entry,COLUMNS($B$11:N30),0)),"")</f>
        <v/>
      </c>
      <c r="O31" s="309" t="str">
        <f>_xlfn.IFERROR(IF($L$6="","",VLOOKUP($L$6&amp;"_"&amp;$B31,data_entry,COLUMNS($B$11:O30),0)),"")</f>
        <v/>
      </c>
      <c r="P31" s="309" t="str">
        <f>_xlfn.IFERROR(IF($L$6="","",VLOOKUP($L$6&amp;"_"&amp;$B31,data_entry,COLUMNS($B$11:P30),0)),"")</f>
        <v/>
      </c>
      <c r="Q31" s="309" t="str">
        <f>_xlfn.IFERROR(IF($L$6="","",VLOOKUP($L$6&amp;"_"&amp;$B31,data_entry,COLUMNS($B$11:Q30),0)),"")</f>
        <v/>
      </c>
      <c r="R31" s="309" t="str">
        <f>_xlfn.IFERROR(IF($L$6="","",VLOOKUP($L$6&amp;"_"&amp;$B31,data_entry,COLUMNS($B$11:R30),0)),"")</f>
        <v/>
      </c>
      <c r="S31" s="309" t="str">
        <f>_xlfn.IFERROR(IF($L$6="","",VLOOKUP($L$6&amp;"_"&amp;$B31,data_entry,COLUMNS($B$11:S30),0)),"")</f>
        <v/>
      </c>
      <c r="T31" s="309" t="str">
        <f>_xlfn.IFERROR(IF($L$6="","",VLOOKUP($L$6&amp;"_"&amp;$B31,data_entry,COLUMNS($B$11:T30),0)),"")</f>
        <v/>
      </c>
      <c r="U31" s="309" t="str">
        <f>_xlfn.IFERROR(IF($L$6="","",VLOOKUP($L$6&amp;"_"&amp;$B31,data_entry,COLUMNS($B$11:U30),0)),"")</f>
        <v/>
      </c>
      <c r="V31" s="309" t="str">
        <f>_xlfn.IFERROR(IF($L$6="","",VLOOKUP($L$6&amp;"_"&amp;$B31,data_entry,COLUMNS($B$11:V30),0)),"")</f>
        <v/>
      </c>
      <c r="W31" s="309" t="str">
        <f>_xlfn.IFERROR(IF($L$6="","",VLOOKUP($L$6&amp;"_"&amp;$B31,data_entry,COLUMNS($B$11:W30),0)),"")</f>
        <v/>
      </c>
      <c r="X31" s="309" t="str">
        <f>_xlfn.IFERROR(IF($L$6="","",VLOOKUP($L$6&amp;"_"&amp;$B31,data_entry,COLUMNS($B$11:X30),0)),"")</f>
        <v/>
      </c>
      <c r="Y31" s="309" t="str">
        <f>_xlfn.IFERROR(IF($L$6="","",VLOOKUP($L$6&amp;"_"&amp;$B31,data_entry,COLUMNS($B$11:Y30),0)),"")</f>
        <v/>
      </c>
      <c r="Z31" s="309" t="str">
        <f>_xlfn.IFERROR(IF($L$6="","",VLOOKUP($L$6&amp;"_"&amp;$B31,data_entry,COLUMNS($B$11:Z30),0)),"")</f>
        <v/>
      </c>
      <c r="AA31" s="309" t="str">
        <f>_xlfn.IFERROR(IF($L$6="","",VLOOKUP($L$6&amp;"_"&amp;$B31,data_entry,COLUMNS($B$11:AA30),0)),"")</f>
        <v/>
      </c>
      <c r="AB31" s="309" t="str">
        <f>_xlfn.IFERROR(IF($L$6="","",VLOOKUP($L$6&amp;"_"&amp;$B31,data_entry,COLUMNS($B$11:AB30),0)),"")</f>
        <v/>
      </c>
      <c r="AC31" s="309" t="str">
        <f>_xlfn.IFERROR(IF($L$6="","",VLOOKUP($L$6&amp;"_"&amp;$B31,data_entry,COLUMNS($B$11:AC30),0)),"")</f>
        <v/>
      </c>
      <c r="AD31" s="309" t="str">
        <f>_xlfn.IFERROR(IF($L$6="","",VLOOKUP($L$6&amp;"_"&amp;$B31,data_entry,COLUMNS($B$11:AD30),0)),"")</f>
        <v/>
      </c>
      <c r="AE31" s="309"/>
      <c r="AF31" s="309"/>
      <c r="AG31" s="309"/>
      <c r="AH31" s="309"/>
      <c r="AI31" s="309"/>
      <c r="AJ31" s="309" t="str">
        <f>_xlfn.IFERROR(IF($L$6="","",VLOOKUP($L$6&amp;"_"&amp;$B31,data_entry,COLUMNS($B$11:AJ30),0)),"")</f>
        <v/>
      </c>
      <c r="AK31" s="309" t="str">
        <f>_xlfn.IFERROR(IF($L$6="","",VLOOKUP($L$6&amp;"_"&amp;$B31,data_entry,COLUMNS($B$11:AK30),0)),"")</f>
        <v/>
      </c>
      <c r="AL31" s="309" t="str">
        <f>_xlfn.IFERROR(IF($L$6="","",VLOOKUP($L$6&amp;"_"&amp;$B31,data_entry,COLUMNS($B$11:AL30),0)),"")</f>
        <v/>
      </c>
      <c r="AM31" s="309" t="str">
        <f>_xlfn.IFERROR(IF($L$6="","",VLOOKUP($L$6&amp;"_"&amp;$B31,data_entry,COLUMNS($B$11:AM30),0)),"")</f>
        <v/>
      </c>
      <c r="AN31" s="309" t="str">
        <f>_xlfn.IFERROR(IF($L$6="","",VLOOKUP($L$6&amp;"_"&amp;$B31,data_entry,COLUMNS($B$11:AN30),0)),"")</f>
        <v/>
      </c>
      <c r="AO31" s="309" t="str">
        <f>_xlfn.IFERROR(IF($L$6="","",VLOOKUP($L$6&amp;"_"&amp;$B31,data_entry,COLUMNS($B$11:AO30),0)),"")</f>
        <v/>
      </c>
      <c r="AP31" s="309" t="str">
        <f>_xlfn.IFERROR(IF($L$6="","",VLOOKUP($L$6&amp;"_"&amp;$B31,data_entry,COLUMNS($B$11:AP30),0)),"")</f>
        <v/>
      </c>
      <c r="AQ31" s="309" t="str">
        <f>_xlfn.IFERROR(IF($L$6="","",VLOOKUP($L$6&amp;"_"&amp;$B31,data_entry,COLUMNS($B$11:AQ30),0)),"")</f>
        <v/>
      </c>
    </row>
    <row r="32" spans="1:43" ht="15">
      <c r="A32" s="9">
        <f t="shared" si="0"/>
        <v>0</v>
      </c>
      <c r="B32" s="307">
        <f t="shared" si="1"/>
        <v>21</v>
      </c>
      <c r="C32" s="309" t="str">
        <f>IF(D32="","",ROWS($D$12:D32))</f>
        <v/>
      </c>
      <c r="D32" s="309" t="str">
        <f>_xlfn.IFERROR(IF(OR($L$6="",'DATA ENTRY'!C27=""),"",VLOOKUP($L$6&amp;"_"&amp;$B32,data_entry,COLUMNS($B$11:D31),0)),"")</f>
        <v/>
      </c>
      <c r="E32" s="309" t="str">
        <f>_xlfn.IFERROR(IF($L$6="","",VLOOKUP($L$6&amp;"_"&amp;$B32,data_entry,COLUMNS($B$11:E31),0)),"")</f>
        <v/>
      </c>
      <c r="F32" s="309" t="str">
        <f>_xlfn.IFERROR(IF($L$6="","",VLOOKUP($L$6&amp;"_"&amp;$B32,data_entry,COLUMNS($B$11:F31),0)),"")</f>
        <v/>
      </c>
      <c r="G32" s="309" t="str">
        <f>_xlfn.IFERROR(IF($L$6="","",VLOOKUP($L$6&amp;"_"&amp;$B32,data_entry,COLUMNS($B$11:G31),0)),"")</f>
        <v/>
      </c>
      <c r="H32" s="309" t="str">
        <f>_xlfn.IFERROR(IF($L$6="","",VLOOKUP($L$6&amp;"_"&amp;$B32,data_entry,COLUMNS($B$11:H31),0)),"")</f>
        <v/>
      </c>
      <c r="I32" s="309" t="str">
        <f>_xlfn.IFERROR(IF($L$6="","",VLOOKUP($L$6&amp;"_"&amp;$B32,data_entry,COLUMNS($B$11:I31),0)),"")</f>
        <v/>
      </c>
      <c r="J32" s="309" t="str">
        <f>_xlfn.IFERROR(IF($L$6="","",VLOOKUP($L$6&amp;"_"&amp;$B32,data_entry,COLUMNS($B$11:J31),0)),"")</f>
        <v/>
      </c>
      <c r="K32" s="309" t="str">
        <f>_xlfn.IFERROR(IF($L$6="","",VLOOKUP($L$6&amp;"_"&amp;$B32,data_entry,COLUMNS($B$11:K31),0)),"")</f>
        <v/>
      </c>
      <c r="L32" s="309" t="str">
        <f>_xlfn.IFERROR(IF($L$6="","",VLOOKUP($L$6&amp;"_"&amp;$B32,data_entry,COLUMNS($B$11:L31),0)),"")</f>
        <v/>
      </c>
      <c r="M32" s="309" t="str">
        <f>_xlfn.IFERROR(IF($L$6="","",VLOOKUP($L$6&amp;"_"&amp;$B32,data_entry,COLUMNS($B$11:M31),0)),"")</f>
        <v/>
      </c>
      <c r="N32" s="309" t="str">
        <f>_xlfn.IFERROR(IF($L$6="","",VLOOKUP($L$6&amp;"_"&amp;$B32,data_entry,COLUMNS($B$11:N31),0)),"")</f>
        <v/>
      </c>
      <c r="O32" s="309" t="str">
        <f>_xlfn.IFERROR(IF($L$6="","",VLOOKUP($L$6&amp;"_"&amp;$B32,data_entry,COLUMNS($B$11:O31),0)),"")</f>
        <v/>
      </c>
      <c r="P32" s="309" t="str">
        <f>_xlfn.IFERROR(IF($L$6="","",VLOOKUP($L$6&amp;"_"&amp;$B32,data_entry,COLUMNS($B$11:P31),0)),"")</f>
        <v/>
      </c>
      <c r="Q32" s="309" t="str">
        <f>_xlfn.IFERROR(IF($L$6="","",VLOOKUP($L$6&amp;"_"&amp;$B32,data_entry,COLUMNS($B$11:Q31),0)),"")</f>
        <v/>
      </c>
      <c r="R32" s="309" t="str">
        <f>_xlfn.IFERROR(IF($L$6="","",VLOOKUP($L$6&amp;"_"&amp;$B32,data_entry,COLUMNS($B$11:R31),0)),"")</f>
        <v/>
      </c>
      <c r="S32" s="309" t="str">
        <f>_xlfn.IFERROR(IF($L$6="","",VLOOKUP($L$6&amp;"_"&amp;$B32,data_entry,COLUMNS($B$11:S31),0)),"")</f>
        <v/>
      </c>
      <c r="T32" s="309" t="str">
        <f>_xlfn.IFERROR(IF($L$6="","",VLOOKUP($L$6&amp;"_"&amp;$B32,data_entry,COLUMNS($B$11:T31),0)),"")</f>
        <v/>
      </c>
      <c r="U32" s="309" t="str">
        <f>_xlfn.IFERROR(IF($L$6="","",VLOOKUP($L$6&amp;"_"&amp;$B32,data_entry,COLUMNS($B$11:U31),0)),"")</f>
        <v/>
      </c>
      <c r="V32" s="309" t="str">
        <f>_xlfn.IFERROR(IF($L$6="","",VLOOKUP($L$6&amp;"_"&amp;$B32,data_entry,COLUMNS($B$11:V31),0)),"")</f>
        <v/>
      </c>
      <c r="W32" s="309" t="str">
        <f>_xlfn.IFERROR(IF($L$6="","",VLOOKUP($L$6&amp;"_"&amp;$B32,data_entry,COLUMNS($B$11:W31),0)),"")</f>
        <v/>
      </c>
      <c r="X32" s="309" t="str">
        <f>_xlfn.IFERROR(IF($L$6="","",VLOOKUP($L$6&amp;"_"&amp;$B32,data_entry,COLUMNS($B$11:X31),0)),"")</f>
        <v/>
      </c>
      <c r="Y32" s="309" t="str">
        <f>_xlfn.IFERROR(IF($L$6="","",VLOOKUP($L$6&amp;"_"&amp;$B32,data_entry,COLUMNS($B$11:Y31),0)),"")</f>
        <v/>
      </c>
      <c r="Z32" s="309" t="str">
        <f>_xlfn.IFERROR(IF($L$6="","",VLOOKUP($L$6&amp;"_"&amp;$B32,data_entry,COLUMNS($B$11:Z31),0)),"")</f>
        <v/>
      </c>
      <c r="AA32" s="309" t="str">
        <f>_xlfn.IFERROR(IF($L$6="","",VLOOKUP($L$6&amp;"_"&amp;$B32,data_entry,COLUMNS($B$11:AA31),0)),"")</f>
        <v/>
      </c>
      <c r="AB32" s="309" t="str">
        <f>_xlfn.IFERROR(IF($L$6="","",VLOOKUP($L$6&amp;"_"&amp;$B32,data_entry,COLUMNS($B$11:AB31),0)),"")</f>
        <v/>
      </c>
      <c r="AC32" s="309" t="str">
        <f>_xlfn.IFERROR(IF($L$6="","",VLOOKUP($L$6&amp;"_"&amp;$B32,data_entry,COLUMNS($B$11:AC31),0)),"")</f>
        <v/>
      </c>
      <c r="AD32" s="309" t="str">
        <f>_xlfn.IFERROR(IF($L$6="","",VLOOKUP($L$6&amp;"_"&amp;$B32,data_entry,COLUMNS($B$11:AD31),0)),"")</f>
        <v/>
      </c>
      <c r="AE32" s="309"/>
      <c r="AF32" s="309"/>
      <c r="AG32" s="309"/>
      <c r="AH32" s="309"/>
      <c r="AI32" s="309"/>
      <c r="AJ32" s="309" t="str">
        <f>_xlfn.IFERROR(IF($L$6="","",VLOOKUP($L$6&amp;"_"&amp;$B32,data_entry,COLUMNS($B$11:AJ31),0)),"")</f>
        <v/>
      </c>
      <c r="AK32" s="309" t="str">
        <f>_xlfn.IFERROR(IF($L$6="","",VLOOKUP($L$6&amp;"_"&amp;$B32,data_entry,COLUMNS($B$11:AK31),0)),"")</f>
        <v/>
      </c>
      <c r="AL32" s="309" t="str">
        <f>_xlfn.IFERROR(IF($L$6="","",VLOOKUP($L$6&amp;"_"&amp;$B32,data_entry,COLUMNS($B$11:AL31),0)),"")</f>
        <v/>
      </c>
      <c r="AM32" s="309" t="str">
        <f>_xlfn.IFERROR(IF($L$6="","",VLOOKUP($L$6&amp;"_"&amp;$B32,data_entry,COLUMNS($B$11:AM31),0)),"")</f>
        <v/>
      </c>
      <c r="AN32" s="309" t="str">
        <f>_xlfn.IFERROR(IF($L$6="","",VLOOKUP($L$6&amp;"_"&amp;$B32,data_entry,COLUMNS($B$11:AN31),0)),"")</f>
        <v/>
      </c>
      <c r="AO32" s="309" t="str">
        <f>_xlfn.IFERROR(IF($L$6="","",VLOOKUP($L$6&amp;"_"&amp;$B32,data_entry,COLUMNS($B$11:AO31),0)),"")</f>
        <v/>
      </c>
      <c r="AP32" s="309" t="str">
        <f>_xlfn.IFERROR(IF($L$6="","",VLOOKUP($L$6&amp;"_"&amp;$B32,data_entry,COLUMNS($B$11:AP31),0)),"")</f>
        <v/>
      </c>
      <c r="AQ32" s="309" t="str">
        <f>_xlfn.IFERROR(IF($L$6="","",VLOOKUP($L$6&amp;"_"&amp;$B32,data_entry,COLUMNS($B$11:AQ31),0)),"")</f>
        <v/>
      </c>
    </row>
    <row r="33" spans="1:43" ht="15">
      <c r="A33" s="9">
        <f t="shared" si="0"/>
        <v>0</v>
      </c>
      <c r="B33" s="307">
        <f t="shared" si="1"/>
        <v>22</v>
      </c>
      <c r="C33" s="309" t="str">
        <f>IF(D33="","",ROWS($D$12:D33))</f>
        <v/>
      </c>
      <c r="D33" s="309" t="str">
        <f>_xlfn.IFERROR(IF(OR($L$6="",'DATA ENTRY'!C28=""),"",VLOOKUP($L$6&amp;"_"&amp;$B33,data_entry,COLUMNS($B$11:D32),0)),"")</f>
        <v/>
      </c>
      <c r="E33" s="309" t="str">
        <f>_xlfn.IFERROR(IF($L$6="","",VLOOKUP($L$6&amp;"_"&amp;$B33,data_entry,COLUMNS($B$11:E32),0)),"")</f>
        <v/>
      </c>
      <c r="F33" s="309" t="str">
        <f>_xlfn.IFERROR(IF($L$6="","",VLOOKUP($L$6&amp;"_"&amp;$B33,data_entry,COLUMNS($B$11:F32),0)),"")</f>
        <v/>
      </c>
      <c r="G33" s="309" t="str">
        <f>_xlfn.IFERROR(IF($L$6="","",VLOOKUP($L$6&amp;"_"&amp;$B33,data_entry,COLUMNS($B$11:G32),0)),"")</f>
        <v/>
      </c>
      <c r="H33" s="309" t="str">
        <f>_xlfn.IFERROR(IF($L$6="","",VLOOKUP($L$6&amp;"_"&amp;$B33,data_entry,COLUMNS($B$11:H32),0)),"")</f>
        <v/>
      </c>
      <c r="I33" s="309" t="str">
        <f>_xlfn.IFERROR(IF($L$6="","",VLOOKUP($L$6&amp;"_"&amp;$B33,data_entry,COLUMNS($B$11:I32),0)),"")</f>
        <v/>
      </c>
      <c r="J33" s="309" t="str">
        <f>_xlfn.IFERROR(IF($L$6="","",VLOOKUP($L$6&amp;"_"&amp;$B33,data_entry,COLUMNS($B$11:J32),0)),"")</f>
        <v/>
      </c>
      <c r="K33" s="309" t="str">
        <f>_xlfn.IFERROR(IF($L$6="","",VLOOKUP($L$6&amp;"_"&amp;$B33,data_entry,COLUMNS($B$11:K32),0)),"")</f>
        <v/>
      </c>
      <c r="L33" s="309" t="str">
        <f>_xlfn.IFERROR(IF($L$6="","",VLOOKUP($L$6&amp;"_"&amp;$B33,data_entry,COLUMNS($B$11:L32),0)),"")</f>
        <v/>
      </c>
      <c r="M33" s="309" t="str">
        <f>_xlfn.IFERROR(IF($L$6="","",VLOOKUP($L$6&amp;"_"&amp;$B33,data_entry,COLUMNS($B$11:M32),0)),"")</f>
        <v/>
      </c>
      <c r="N33" s="309" t="str">
        <f>_xlfn.IFERROR(IF($L$6="","",VLOOKUP($L$6&amp;"_"&amp;$B33,data_entry,COLUMNS($B$11:N32),0)),"")</f>
        <v/>
      </c>
      <c r="O33" s="309" t="str">
        <f>_xlfn.IFERROR(IF($L$6="","",VLOOKUP($L$6&amp;"_"&amp;$B33,data_entry,COLUMNS($B$11:O32),0)),"")</f>
        <v/>
      </c>
      <c r="P33" s="309" t="str">
        <f>_xlfn.IFERROR(IF($L$6="","",VLOOKUP($L$6&amp;"_"&amp;$B33,data_entry,COLUMNS($B$11:P32),0)),"")</f>
        <v/>
      </c>
      <c r="Q33" s="309" t="str">
        <f>_xlfn.IFERROR(IF($L$6="","",VLOOKUP($L$6&amp;"_"&amp;$B33,data_entry,COLUMNS($B$11:Q32),0)),"")</f>
        <v/>
      </c>
      <c r="R33" s="309" t="str">
        <f>_xlfn.IFERROR(IF($L$6="","",VLOOKUP($L$6&amp;"_"&amp;$B33,data_entry,COLUMNS($B$11:R32),0)),"")</f>
        <v/>
      </c>
      <c r="S33" s="309" t="str">
        <f>_xlfn.IFERROR(IF($L$6="","",VLOOKUP($L$6&amp;"_"&amp;$B33,data_entry,COLUMNS($B$11:S32),0)),"")</f>
        <v/>
      </c>
      <c r="T33" s="309" t="str">
        <f>_xlfn.IFERROR(IF($L$6="","",VLOOKUP($L$6&amp;"_"&amp;$B33,data_entry,COLUMNS($B$11:T32),0)),"")</f>
        <v/>
      </c>
      <c r="U33" s="309" t="str">
        <f>_xlfn.IFERROR(IF($L$6="","",VLOOKUP($L$6&amp;"_"&amp;$B33,data_entry,COLUMNS($B$11:U32),0)),"")</f>
        <v/>
      </c>
      <c r="V33" s="309" t="str">
        <f>_xlfn.IFERROR(IF($L$6="","",VLOOKUP($L$6&amp;"_"&amp;$B33,data_entry,COLUMNS($B$11:V32),0)),"")</f>
        <v/>
      </c>
      <c r="W33" s="309" t="str">
        <f>_xlfn.IFERROR(IF($L$6="","",VLOOKUP($L$6&amp;"_"&amp;$B33,data_entry,COLUMNS($B$11:W32),0)),"")</f>
        <v/>
      </c>
      <c r="X33" s="309" t="str">
        <f>_xlfn.IFERROR(IF($L$6="","",VLOOKUP($L$6&amp;"_"&amp;$B33,data_entry,COLUMNS($B$11:X32),0)),"")</f>
        <v/>
      </c>
      <c r="Y33" s="309" t="str">
        <f>_xlfn.IFERROR(IF($L$6="","",VLOOKUP($L$6&amp;"_"&amp;$B33,data_entry,COLUMNS($B$11:Y32),0)),"")</f>
        <v/>
      </c>
      <c r="Z33" s="309" t="str">
        <f>_xlfn.IFERROR(IF($L$6="","",VLOOKUP($L$6&amp;"_"&amp;$B33,data_entry,COLUMNS($B$11:Z32),0)),"")</f>
        <v/>
      </c>
      <c r="AA33" s="309" t="str">
        <f>_xlfn.IFERROR(IF($L$6="","",VLOOKUP($L$6&amp;"_"&amp;$B33,data_entry,COLUMNS($B$11:AA32),0)),"")</f>
        <v/>
      </c>
      <c r="AB33" s="309" t="str">
        <f>_xlfn.IFERROR(IF($L$6="","",VLOOKUP($L$6&amp;"_"&amp;$B33,data_entry,COLUMNS($B$11:AB32),0)),"")</f>
        <v/>
      </c>
      <c r="AC33" s="309" t="str">
        <f>_xlfn.IFERROR(IF($L$6="","",VLOOKUP($L$6&amp;"_"&amp;$B33,data_entry,COLUMNS($B$11:AC32),0)),"")</f>
        <v/>
      </c>
      <c r="AD33" s="309" t="str">
        <f>_xlfn.IFERROR(IF($L$6="","",VLOOKUP($L$6&amp;"_"&amp;$B33,data_entry,COLUMNS($B$11:AD32),0)),"")</f>
        <v/>
      </c>
      <c r="AE33" s="309"/>
      <c r="AF33" s="309"/>
      <c r="AG33" s="309"/>
      <c r="AH33" s="309"/>
      <c r="AI33" s="309"/>
      <c r="AJ33" s="309" t="str">
        <f>_xlfn.IFERROR(IF($L$6="","",VLOOKUP($L$6&amp;"_"&amp;$B33,data_entry,COLUMNS($B$11:AJ32),0)),"")</f>
        <v/>
      </c>
      <c r="AK33" s="309" t="str">
        <f>_xlfn.IFERROR(IF($L$6="","",VLOOKUP($L$6&amp;"_"&amp;$B33,data_entry,COLUMNS($B$11:AK32),0)),"")</f>
        <v/>
      </c>
      <c r="AL33" s="309" t="str">
        <f>_xlfn.IFERROR(IF($L$6="","",VLOOKUP($L$6&amp;"_"&amp;$B33,data_entry,COLUMNS($B$11:AL32),0)),"")</f>
        <v/>
      </c>
      <c r="AM33" s="309" t="str">
        <f>_xlfn.IFERROR(IF($L$6="","",VLOOKUP($L$6&amp;"_"&amp;$B33,data_entry,COLUMNS($B$11:AM32),0)),"")</f>
        <v/>
      </c>
      <c r="AN33" s="309" t="str">
        <f>_xlfn.IFERROR(IF($L$6="","",VLOOKUP($L$6&amp;"_"&amp;$B33,data_entry,COLUMNS($B$11:AN32),0)),"")</f>
        <v/>
      </c>
      <c r="AO33" s="309" t="str">
        <f>_xlfn.IFERROR(IF($L$6="","",VLOOKUP($L$6&amp;"_"&amp;$B33,data_entry,COLUMNS($B$11:AO32),0)),"")</f>
        <v/>
      </c>
      <c r="AP33" s="309" t="str">
        <f>_xlfn.IFERROR(IF($L$6="","",VLOOKUP($L$6&amp;"_"&amp;$B33,data_entry,COLUMNS($B$11:AP32),0)),"")</f>
        <v/>
      </c>
      <c r="AQ33" s="309" t="str">
        <f>_xlfn.IFERROR(IF($L$6="","",VLOOKUP($L$6&amp;"_"&amp;$B33,data_entry,COLUMNS($B$11:AQ32),0)),"")</f>
        <v/>
      </c>
    </row>
    <row r="34" spans="1:43" ht="15">
      <c r="A34" s="9">
        <f t="shared" si="0"/>
        <v>0</v>
      </c>
      <c r="B34" s="307">
        <f t="shared" si="1"/>
        <v>23</v>
      </c>
      <c r="C34" s="309" t="str">
        <f>IF(D34="","",ROWS($D$12:D34))</f>
        <v/>
      </c>
      <c r="D34" s="309" t="str">
        <f>_xlfn.IFERROR(IF(OR($L$6="",'DATA ENTRY'!C29=""),"",VLOOKUP($L$6&amp;"_"&amp;$B34,data_entry,COLUMNS($B$11:D33),0)),"")</f>
        <v/>
      </c>
      <c r="E34" s="309" t="str">
        <f>_xlfn.IFERROR(IF($L$6="","",VLOOKUP($L$6&amp;"_"&amp;$B34,data_entry,COLUMNS($B$11:E33),0)),"")</f>
        <v/>
      </c>
      <c r="F34" s="309" t="str">
        <f>_xlfn.IFERROR(IF($L$6="","",VLOOKUP($L$6&amp;"_"&amp;$B34,data_entry,COLUMNS($B$11:F33),0)),"")</f>
        <v/>
      </c>
      <c r="G34" s="309" t="str">
        <f>_xlfn.IFERROR(IF($L$6="","",VLOOKUP($L$6&amp;"_"&amp;$B34,data_entry,COLUMNS($B$11:G33),0)),"")</f>
        <v/>
      </c>
      <c r="H34" s="309" t="str">
        <f>_xlfn.IFERROR(IF($L$6="","",VLOOKUP($L$6&amp;"_"&amp;$B34,data_entry,COLUMNS($B$11:H33),0)),"")</f>
        <v/>
      </c>
      <c r="I34" s="309" t="str">
        <f>_xlfn.IFERROR(IF($L$6="","",VLOOKUP($L$6&amp;"_"&amp;$B34,data_entry,COLUMNS($B$11:I33),0)),"")</f>
        <v/>
      </c>
      <c r="J34" s="309" t="str">
        <f>_xlfn.IFERROR(IF($L$6="","",VLOOKUP($L$6&amp;"_"&amp;$B34,data_entry,COLUMNS($B$11:J33),0)),"")</f>
        <v/>
      </c>
      <c r="K34" s="309" t="str">
        <f>_xlfn.IFERROR(IF($L$6="","",VLOOKUP($L$6&amp;"_"&amp;$B34,data_entry,COLUMNS($B$11:K33),0)),"")</f>
        <v/>
      </c>
      <c r="L34" s="309" t="str">
        <f>_xlfn.IFERROR(IF($L$6="","",VLOOKUP($L$6&amp;"_"&amp;$B34,data_entry,COLUMNS($B$11:L33),0)),"")</f>
        <v/>
      </c>
      <c r="M34" s="309" t="str">
        <f>_xlfn.IFERROR(IF($L$6="","",VLOOKUP($L$6&amp;"_"&amp;$B34,data_entry,COLUMNS($B$11:M33),0)),"")</f>
        <v/>
      </c>
      <c r="N34" s="309" t="str">
        <f>_xlfn.IFERROR(IF($L$6="","",VLOOKUP($L$6&amp;"_"&amp;$B34,data_entry,COLUMNS($B$11:N33),0)),"")</f>
        <v/>
      </c>
      <c r="O34" s="309" t="str">
        <f>_xlfn.IFERROR(IF($L$6="","",VLOOKUP($L$6&amp;"_"&amp;$B34,data_entry,COLUMNS($B$11:O33),0)),"")</f>
        <v/>
      </c>
      <c r="P34" s="309" t="str">
        <f>_xlfn.IFERROR(IF($L$6="","",VLOOKUP($L$6&amp;"_"&amp;$B34,data_entry,COLUMNS($B$11:P33),0)),"")</f>
        <v/>
      </c>
      <c r="Q34" s="309" t="str">
        <f>_xlfn.IFERROR(IF($L$6="","",VLOOKUP($L$6&amp;"_"&amp;$B34,data_entry,COLUMNS($B$11:Q33),0)),"")</f>
        <v/>
      </c>
      <c r="R34" s="309" t="str">
        <f>_xlfn.IFERROR(IF($L$6="","",VLOOKUP($L$6&amp;"_"&amp;$B34,data_entry,COLUMNS($B$11:R33),0)),"")</f>
        <v/>
      </c>
      <c r="S34" s="309" t="str">
        <f>_xlfn.IFERROR(IF($L$6="","",VLOOKUP($L$6&amp;"_"&amp;$B34,data_entry,COLUMNS($B$11:S33),0)),"")</f>
        <v/>
      </c>
      <c r="T34" s="309" t="str">
        <f>_xlfn.IFERROR(IF($L$6="","",VLOOKUP($L$6&amp;"_"&amp;$B34,data_entry,COLUMNS($B$11:T33),0)),"")</f>
        <v/>
      </c>
      <c r="U34" s="309" t="str">
        <f>_xlfn.IFERROR(IF($L$6="","",VLOOKUP($L$6&amp;"_"&amp;$B34,data_entry,COLUMNS($B$11:U33),0)),"")</f>
        <v/>
      </c>
      <c r="V34" s="309" t="str">
        <f>_xlfn.IFERROR(IF($L$6="","",VLOOKUP($L$6&amp;"_"&amp;$B34,data_entry,COLUMNS($B$11:V33),0)),"")</f>
        <v/>
      </c>
      <c r="W34" s="309" t="str">
        <f>_xlfn.IFERROR(IF($L$6="","",VLOOKUP($L$6&amp;"_"&amp;$B34,data_entry,COLUMNS($B$11:W33),0)),"")</f>
        <v/>
      </c>
      <c r="X34" s="309" t="str">
        <f>_xlfn.IFERROR(IF($L$6="","",VLOOKUP($L$6&amp;"_"&amp;$B34,data_entry,COLUMNS($B$11:X33),0)),"")</f>
        <v/>
      </c>
      <c r="Y34" s="309" t="str">
        <f>_xlfn.IFERROR(IF($L$6="","",VLOOKUP($L$6&amp;"_"&amp;$B34,data_entry,COLUMNS($B$11:Y33),0)),"")</f>
        <v/>
      </c>
      <c r="Z34" s="309" t="str">
        <f>_xlfn.IFERROR(IF($L$6="","",VLOOKUP($L$6&amp;"_"&amp;$B34,data_entry,COLUMNS($B$11:Z33),0)),"")</f>
        <v/>
      </c>
      <c r="AA34" s="309" t="str">
        <f>_xlfn.IFERROR(IF($L$6="","",VLOOKUP($L$6&amp;"_"&amp;$B34,data_entry,COLUMNS($B$11:AA33),0)),"")</f>
        <v/>
      </c>
      <c r="AB34" s="309" t="str">
        <f>_xlfn.IFERROR(IF($L$6="","",VLOOKUP($L$6&amp;"_"&amp;$B34,data_entry,COLUMNS($B$11:AB33),0)),"")</f>
        <v/>
      </c>
      <c r="AC34" s="309" t="str">
        <f>_xlfn.IFERROR(IF($L$6="","",VLOOKUP($L$6&amp;"_"&amp;$B34,data_entry,COLUMNS($B$11:AC33),0)),"")</f>
        <v/>
      </c>
      <c r="AD34" s="309" t="str">
        <f>_xlfn.IFERROR(IF($L$6="","",VLOOKUP($L$6&amp;"_"&amp;$B34,data_entry,COLUMNS($B$11:AD33),0)),"")</f>
        <v/>
      </c>
      <c r="AE34" s="309"/>
      <c r="AF34" s="309"/>
      <c r="AG34" s="309"/>
      <c r="AH34" s="309"/>
      <c r="AI34" s="309"/>
      <c r="AJ34" s="309" t="str">
        <f>_xlfn.IFERROR(IF($L$6="","",VLOOKUP($L$6&amp;"_"&amp;$B34,data_entry,COLUMNS($B$11:AJ33),0)),"")</f>
        <v/>
      </c>
      <c r="AK34" s="309" t="str">
        <f>_xlfn.IFERROR(IF($L$6="","",VLOOKUP($L$6&amp;"_"&amp;$B34,data_entry,COLUMNS($B$11:AK33),0)),"")</f>
        <v/>
      </c>
      <c r="AL34" s="309" t="str">
        <f>_xlfn.IFERROR(IF($L$6="","",VLOOKUP($L$6&amp;"_"&amp;$B34,data_entry,COLUMNS($B$11:AL33),0)),"")</f>
        <v/>
      </c>
      <c r="AM34" s="309" t="str">
        <f>_xlfn.IFERROR(IF($L$6="","",VLOOKUP($L$6&amp;"_"&amp;$B34,data_entry,COLUMNS($B$11:AM33),0)),"")</f>
        <v/>
      </c>
      <c r="AN34" s="309" t="str">
        <f>_xlfn.IFERROR(IF($L$6="","",VLOOKUP($L$6&amp;"_"&amp;$B34,data_entry,COLUMNS($B$11:AN33),0)),"")</f>
        <v/>
      </c>
      <c r="AO34" s="309" t="str">
        <f>_xlfn.IFERROR(IF($L$6="","",VLOOKUP($L$6&amp;"_"&amp;$B34,data_entry,COLUMNS($B$11:AO33),0)),"")</f>
        <v/>
      </c>
      <c r="AP34" s="309" t="str">
        <f>_xlfn.IFERROR(IF($L$6="","",VLOOKUP($L$6&amp;"_"&amp;$B34,data_entry,COLUMNS($B$11:AP33),0)),"")</f>
        <v/>
      </c>
      <c r="AQ34" s="309" t="str">
        <f>_xlfn.IFERROR(IF($L$6="","",VLOOKUP($L$6&amp;"_"&amp;$B34,data_entry,COLUMNS($B$11:AQ33),0)),"")</f>
        <v/>
      </c>
    </row>
    <row r="35" spans="1:43" ht="15">
      <c r="A35" s="9">
        <f t="shared" si="0"/>
        <v>0</v>
      </c>
      <c r="B35" s="307">
        <f t="shared" si="1"/>
        <v>24</v>
      </c>
      <c r="C35" s="309" t="str">
        <f>IF(D35="","",ROWS($D$12:D35))</f>
        <v/>
      </c>
      <c r="D35" s="309" t="str">
        <f>_xlfn.IFERROR(IF(OR($L$6="",'DATA ENTRY'!C30=""),"",VLOOKUP($L$6&amp;"_"&amp;$B35,data_entry,COLUMNS($B$11:D34),0)),"")</f>
        <v/>
      </c>
      <c r="E35" s="309" t="str">
        <f>_xlfn.IFERROR(IF($L$6="","",VLOOKUP($L$6&amp;"_"&amp;$B35,data_entry,COLUMNS($B$11:E34),0)),"")</f>
        <v/>
      </c>
      <c r="F35" s="309" t="str">
        <f>_xlfn.IFERROR(IF($L$6="","",VLOOKUP($L$6&amp;"_"&amp;$B35,data_entry,COLUMNS($B$11:F34),0)),"")</f>
        <v/>
      </c>
      <c r="G35" s="309" t="str">
        <f>_xlfn.IFERROR(IF($L$6="","",VLOOKUP($L$6&amp;"_"&amp;$B35,data_entry,COLUMNS($B$11:G34),0)),"")</f>
        <v/>
      </c>
      <c r="H35" s="309" t="str">
        <f>_xlfn.IFERROR(IF($L$6="","",VLOOKUP($L$6&amp;"_"&amp;$B35,data_entry,COLUMNS($B$11:H34),0)),"")</f>
        <v/>
      </c>
      <c r="I35" s="309" t="str">
        <f>_xlfn.IFERROR(IF($L$6="","",VLOOKUP($L$6&amp;"_"&amp;$B35,data_entry,COLUMNS($B$11:I34),0)),"")</f>
        <v/>
      </c>
      <c r="J35" s="309" t="str">
        <f>_xlfn.IFERROR(IF($L$6="","",VLOOKUP($L$6&amp;"_"&amp;$B35,data_entry,COLUMNS($B$11:J34),0)),"")</f>
        <v/>
      </c>
      <c r="K35" s="309" t="str">
        <f>_xlfn.IFERROR(IF($L$6="","",VLOOKUP($L$6&amp;"_"&amp;$B35,data_entry,COLUMNS($B$11:K34),0)),"")</f>
        <v/>
      </c>
      <c r="L35" s="309" t="str">
        <f>_xlfn.IFERROR(IF($L$6="","",VLOOKUP($L$6&amp;"_"&amp;$B35,data_entry,COLUMNS($B$11:L34),0)),"")</f>
        <v/>
      </c>
      <c r="M35" s="309" t="str">
        <f>_xlfn.IFERROR(IF($L$6="","",VLOOKUP($L$6&amp;"_"&amp;$B35,data_entry,COLUMNS($B$11:M34),0)),"")</f>
        <v/>
      </c>
      <c r="N35" s="309" t="str">
        <f>_xlfn.IFERROR(IF($L$6="","",VLOOKUP($L$6&amp;"_"&amp;$B35,data_entry,COLUMNS($B$11:N34),0)),"")</f>
        <v/>
      </c>
      <c r="O35" s="309" t="str">
        <f>_xlfn.IFERROR(IF($L$6="","",VLOOKUP($L$6&amp;"_"&amp;$B35,data_entry,COLUMNS($B$11:O34),0)),"")</f>
        <v/>
      </c>
      <c r="P35" s="309" t="str">
        <f>_xlfn.IFERROR(IF($L$6="","",VLOOKUP($L$6&amp;"_"&amp;$B35,data_entry,COLUMNS($B$11:P34),0)),"")</f>
        <v/>
      </c>
      <c r="Q35" s="309" t="str">
        <f>_xlfn.IFERROR(IF($L$6="","",VLOOKUP($L$6&amp;"_"&amp;$B35,data_entry,COLUMNS($B$11:Q34),0)),"")</f>
        <v/>
      </c>
      <c r="R35" s="309" t="str">
        <f>_xlfn.IFERROR(IF($L$6="","",VLOOKUP($L$6&amp;"_"&amp;$B35,data_entry,COLUMNS($B$11:R34),0)),"")</f>
        <v/>
      </c>
      <c r="S35" s="309" t="str">
        <f>_xlfn.IFERROR(IF($L$6="","",VLOOKUP($L$6&amp;"_"&amp;$B35,data_entry,COLUMNS($B$11:S34),0)),"")</f>
        <v/>
      </c>
      <c r="T35" s="309" t="str">
        <f>_xlfn.IFERROR(IF($L$6="","",VLOOKUP($L$6&amp;"_"&amp;$B35,data_entry,COLUMNS($B$11:T34),0)),"")</f>
        <v/>
      </c>
      <c r="U35" s="309" t="str">
        <f>_xlfn.IFERROR(IF($L$6="","",VLOOKUP($L$6&amp;"_"&amp;$B35,data_entry,COLUMNS($B$11:U34),0)),"")</f>
        <v/>
      </c>
      <c r="V35" s="309" t="str">
        <f>_xlfn.IFERROR(IF($L$6="","",VLOOKUP($L$6&amp;"_"&amp;$B35,data_entry,COLUMNS($B$11:V34),0)),"")</f>
        <v/>
      </c>
      <c r="W35" s="309" t="str">
        <f>_xlfn.IFERROR(IF($L$6="","",VLOOKUP($L$6&amp;"_"&amp;$B35,data_entry,COLUMNS($B$11:W34),0)),"")</f>
        <v/>
      </c>
      <c r="X35" s="309" t="str">
        <f>_xlfn.IFERROR(IF($L$6="","",VLOOKUP($L$6&amp;"_"&amp;$B35,data_entry,COLUMNS($B$11:X34),0)),"")</f>
        <v/>
      </c>
      <c r="Y35" s="309" t="str">
        <f>_xlfn.IFERROR(IF($L$6="","",VLOOKUP($L$6&amp;"_"&amp;$B35,data_entry,COLUMNS($B$11:Y34),0)),"")</f>
        <v/>
      </c>
      <c r="Z35" s="309" t="str">
        <f>_xlfn.IFERROR(IF($L$6="","",VLOOKUP($L$6&amp;"_"&amp;$B35,data_entry,COLUMNS($B$11:Z34),0)),"")</f>
        <v/>
      </c>
      <c r="AA35" s="309" t="str">
        <f>_xlfn.IFERROR(IF($L$6="","",VLOOKUP($L$6&amp;"_"&amp;$B35,data_entry,COLUMNS($B$11:AA34),0)),"")</f>
        <v/>
      </c>
      <c r="AB35" s="309" t="str">
        <f>_xlfn.IFERROR(IF($L$6="","",VLOOKUP($L$6&amp;"_"&amp;$B35,data_entry,COLUMNS($B$11:AB34),0)),"")</f>
        <v/>
      </c>
      <c r="AC35" s="309" t="str">
        <f>_xlfn.IFERROR(IF($L$6="","",VLOOKUP($L$6&amp;"_"&amp;$B35,data_entry,COLUMNS($B$11:AC34),0)),"")</f>
        <v/>
      </c>
      <c r="AD35" s="309" t="str">
        <f>_xlfn.IFERROR(IF($L$6="","",VLOOKUP($L$6&amp;"_"&amp;$B35,data_entry,COLUMNS($B$11:AD34),0)),"")</f>
        <v/>
      </c>
      <c r="AE35" s="309"/>
      <c r="AF35" s="309"/>
      <c r="AG35" s="309"/>
      <c r="AH35" s="309"/>
      <c r="AI35" s="309"/>
      <c r="AJ35" s="309" t="str">
        <f>_xlfn.IFERROR(IF($L$6="","",VLOOKUP($L$6&amp;"_"&amp;$B35,data_entry,COLUMNS($B$11:AJ34),0)),"")</f>
        <v/>
      </c>
      <c r="AK35" s="309" t="str">
        <f>_xlfn.IFERROR(IF($L$6="","",VLOOKUP($L$6&amp;"_"&amp;$B35,data_entry,COLUMNS($B$11:AK34),0)),"")</f>
        <v/>
      </c>
      <c r="AL35" s="309" t="str">
        <f>_xlfn.IFERROR(IF($L$6="","",VLOOKUP($L$6&amp;"_"&amp;$B35,data_entry,COLUMNS($B$11:AL34),0)),"")</f>
        <v/>
      </c>
      <c r="AM35" s="309" t="str">
        <f>_xlfn.IFERROR(IF($L$6="","",VLOOKUP($L$6&amp;"_"&amp;$B35,data_entry,COLUMNS($B$11:AM34),0)),"")</f>
        <v/>
      </c>
      <c r="AN35" s="309" t="str">
        <f>_xlfn.IFERROR(IF($L$6="","",VLOOKUP($L$6&amp;"_"&amp;$B35,data_entry,COLUMNS($B$11:AN34),0)),"")</f>
        <v/>
      </c>
      <c r="AO35" s="309" t="str">
        <f>_xlfn.IFERROR(IF($L$6="","",VLOOKUP($L$6&amp;"_"&amp;$B35,data_entry,COLUMNS($B$11:AO34),0)),"")</f>
        <v/>
      </c>
      <c r="AP35" s="309" t="str">
        <f>_xlfn.IFERROR(IF($L$6="","",VLOOKUP($L$6&amp;"_"&amp;$B35,data_entry,COLUMNS($B$11:AP34),0)),"")</f>
        <v/>
      </c>
      <c r="AQ35" s="309" t="str">
        <f>_xlfn.IFERROR(IF($L$6="","",VLOOKUP($L$6&amp;"_"&amp;$B35,data_entry,COLUMNS($B$11:AQ34),0)),"")</f>
        <v/>
      </c>
    </row>
    <row r="36" spans="1:43" ht="15">
      <c r="A36" s="9">
        <f t="shared" si="0"/>
        <v>0</v>
      </c>
      <c r="B36" s="307">
        <f t="shared" si="1"/>
        <v>25</v>
      </c>
      <c r="C36" s="309" t="str">
        <f>IF(D36="","",ROWS($D$12:D36))</f>
        <v/>
      </c>
      <c r="D36" s="309" t="str">
        <f>_xlfn.IFERROR(IF(OR($L$6="",'DATA ENTRY'!C31=""),"",VLOOKUP($L$6&amp;"_"&amp;$B36,data_entry,COLUMNS($B$11:D35),0)),"")</f>
        <v/>
      </c>
      <c r="E36" s="309" t="str">
        <f>_xlfn.IFERROR(IF($L$6="","",VLOOKUP($L$6&amp;"_"&amp;$B36,data_entry,COLUMNS($B$11:E35),0)),"")</f>
        <v/>
      </c>
      <c r="F36" s="309" t="str">
        <f>_xlfn.IFERROR(IF($L$6="","",VLOOKUP($L$6&amp;"_"&amp;$B36,data_entry,COLUMNS($B$11:F35),0)),"")</f>
        <v/>
      </c>
      <c r="G36" s="309" t="str">
        <f>_xlfn.IFERROR(IF($L$6="","",VLOOKUP($L$6&amp;"_"&amp;$B36,data_entry,COLUMNS($B$11:G35),0)),"")</f>
        <v/>
      </c>
      <c r="H36" s="309" t="str">
        <f>_xlfn.IFERROR(IF($L$6="","",VLOOKUP($L$6&amp;"_"&amp;$B36,data_entry,COLUMNS($B$11:H35),0)),"")</f>
        <v/>
      </c>
      <c r="I36" s="309" t="str">
        <f>_xlfn.IFERROR(IF($L$6="","",VLOOKUP($L$6&amp;"_"&amp;$B36,data_entry,COLUMNS($B$11:I35),0)),"")</f>
        <v/>
      </c>
      <c r="J36" s="309" t="str">
        <f>_xlfn.IFERROR(IF($L$6="","",VLOOKUP($L$6&amp;"_"&amp;$B36,data_entry,COLUMNS($B$11:J35),0)),"")</f>
        <v/>
      </c>
      <c r="K36" s="309" t="str">
        <f>_xlfn.IFERROR(IF($L$6="","",VLOOKUP($L$6&amp;"_"&amp;$B36,data_entry,COLUMNS($B$11:K35),0)),"")</f>
        <v/>
      </c>
      <c r="L36" s="309" t="str">
        <f>_xlfn.IFERROR(IF($L$6="","",VLOOKUP($L$6&amp;"_"&amp;$B36,data_entry,COLUMNS($B$11:L35),0)),"")</f>
        <v/>
      </c>
      <c r="M36" s="309" t="str">
        <f>_xlfn.IFERROR(IF($L$6="","",VLOOKUP($L$6&amp;"_"&amp;$B36,data_entry,COLUMNS($B$11:M35),0)),"")</f>
        <v/>
      </c>
      <c r="N36" s="309" t="str">
        <f>_xlfn.IFERROR(IF($L$6="","",VLOOKUP($L$6&amp;"_"&amp;$B36,data_entry,COLUMNS($B$11:N35),0)),"")</f>
        <v/>
      </c>
      <c r="O36" s="309" t="str">
        <f>_xlfn.IFERROR(IF($L$6="","",VLOOKUP($L$6&amp;"_"&amp;$B36,data_entry,COLUMNS($B$11:O35),0)),"")</f>
        <v/>
      </c>
      <c r="P36" s="309" t="str">
        <f>_xlfn.IFERROR(IF($L$6="","",VLOOKUP($L$6&amp;"_"&amp;$B36,data_entry,COLUMNS($B$11:P35),0)),"")</f>
        <v/>
      </c>
      <c r="Q36" s="309" t="str">
        <f>_xlfn.IFERROR(IF($L$6="","",VLOOKUP($L$6&amp;"_"&amp;$B36,data_entry,COLUMNS($B$11:Q35),0)),"")</f>
        <v/>
      </c>
      <c r="R36" s="309" t="str">
        <f>_xlfn.IFERROR(IF($L$6="","",VLOOKUP($L$6&amp;"_"&amp;$B36,data_entry,COLUMNS($B$11:R35),0)),"")</f>
        <v/>
      </c>
      <c r="S36" s="309" t="str">
        <f>_xlfn.IFERROR(IF($L$6="","",VLOOKUP($L$6&amp;"_"&amp;$B36,data_entry,COLUMNS($B$11:S35),0)),"")</f>
        <v/>
      </c>
      <c r="T36" s="309" t="str">
        <f>_xlfn.IFERROR(IF($L$6="","",VLOOKUP($L$6&amp;"_"&amp;$B36,data_entry,COLUMNS($B$11:T35),0)),"")</f>
        <v/>
      </c>
      <c r="U36" s="309" t="str">
        <f>_xlfn.IFERROR(IF($L$6="","",VLOOKUP($L$6&amp;"_"&amp;$B36,data_entry,COLUMNS($B$11:U35),0)),"")</f>
        <v/>
      </c>
      <c r="V36" s="309" t="str">
        <f>_xlfn.IFERROR(IF($L$6="","",VLOOKUP($L$6&amp;"_"&amp;$B36,data_entry,COLUMNS($B$11:V35),0)),"")</f>
        <v/>
      </c>
      <c r="W36" s="309" t="str">
        <f>_xlfn.IFERROR(IF($L$6="","",VLOOKUP($L$6&amp;"_"&amp;$B36,data_entry,COLUMNS($B$11:W35),0)),"")</f>
        <v/>
      </c>
      <c r="X36" s="309" t="str">
        <f>_xlfn.IFERROR(IF($L$6="","",VLOOKUP($L$6&amp;"_"&amp;$B36,data_entry,COLUMNS($B$11:X35),0)),"")</f>
        <v/>
      </c>
      <c r="Y36" s="309" t="str">
        <f>_xlfn.IFERROR(IF($L$6="","",VLOOKUP($L$6&amp;"_"&amp;$B36,data_entry,COLUMNS($B$11:Y35),0)),"")</f>
        <v/>
      </c>
      <c r="Z36" s="309" t="str">
        <f>_xlfn.IFERROR(IF($L$6="","",VLOOKUP($L$6&amp;"_"&amp;$B36,data_entry,COLUMNS($B$11:Z35),0)),"")</f>
        <v/>
      </c>
      <c r="AA36" s="309" t="str">
        <f>_xlfn.IFERROR(IF($L$6="","",VLOOKUP($L$6&amp;"_"&amp;$B36,data_entry,COLUMNS($B$11:AA35),0)),"")</f>
        <v/>
      </c>
      <c r="AB36" s="309" t="str">
        <f>_xlfn.IFERROR(IF($L$6="","",VLOOKUP($L$6&amp;"_"&amp;$B36,data_entry,COLUMNS($B$11:AB35),0)),"")</f>
        <v/>
      </c>
      <c r="AC36" s="309" t="str">
        <f>_xlfn.IFERROR(IF($L$6="","",VLOOKUP($L$6&amp;"_"&amp;$B36,data_entry,COLUMNS($B$11:AC35),0)),"")</f>
        <v/>
      </c>
      <c r="AD36" s="309" t="str">
        <f>_xlfn.IFERROR(IF($L$6="","",VLOOKUP($L$6&amp;"_"&amp;$B36,data_entry,COLUMNS($B$11:AD35),0)),"")</f>
        <v/>
      </c>
      <c r="AE36" s="309"/>
      <c r="AF36" s="309"/>
      <c r="AG36" s="309"/>
      <c r="AH36" s="309"/>
      <c r="AI36" s="309"/>
      <c r="AJ36" s="309" t="str">
        <f>_xlfn.IFERROR(IF($L$6="","",VLOOKUP($L$6&amp;"_"&amp;$B36,data_entry,COLUMNS($B$11:AJ35),0)),"")</f>
        <v/>
      </c>
      <c r="AK36" s="309" t="str">
        <f>_xlfn.IFERROR(IF($L$6="","",VLOOKUP($L$6&amp;"_"&amp;$B36,data_entry,COLUMNS($B$11:AK35),0)),"")</f>
        <v/>
      </c>
      <c r="AL36" s="309" t="str">
        <f>_xlfn.IFERROR(IF($L$6="","",VLOOKUP($L$6&amp;"_"&amp;$B36,data_entry,COLUMNS($B$11:AL35),0)),"")</f>
        <v/>
      </c>
      <c r="AM36" s="309" t="str">
        <f>_xlfn.IFERROR(IF($L$6="","",VLOOKUP($L$6&amp;"_"&amp;$B36,data_entry,COLUMNS($B$11:AM35),0)),"")</f>
        <v/>
      </c>
      <c r="AN36" s="309" t="str">
        <f>_xlfn.IFERROR(IF($L$6="","",VLOOKUP($L$6&amp;"_"&amp;$B36,data_entry,COLUMNS($B$11:AN35),0)),"")</f>
        <v/>
      </c>
      <c r="AO36" s="309" t="str">
        <f>_xlfn.IFERROR(IF($L$6="","",VLOOKUP($L$6&amp;"_"&amp;$B36,data_entry,COLUMNS($B$11:AO35),0)),"")</f>
        <v/>
      </c>
      <c r="AP36" s="309" t="str">
        <f>_xlfn.IFERROR(IF($L$6="","",VLOOKUP($L$6&amp;"_"&amp;$B36,data_entry,COLUMNS($B$11:AP35),0)),"")</f>
        <v/>
      </c>
      <c r="AQ36" s="309" t="str">
        <f>_xlfn.IFERROR(IF($L$6="","",VLOOKUP($L$6&amp;"_"&amp;$B36,data_entry,COLUMNS($B$11:AQ35),0)),"")</f>
        <v/>
      </c>
    </row>
    <row r="37" spans="1:43" ht="15">
      <c r="A37" s="9">
        <f t="shared" si="0"/>
        <v>0</v>
      </c>
      <c r="B37" s="307">
        <f t="shared" si="1"/>
        <v>26</v>
      </c>
      <c r="C37" s="309" t="str">
        <f>IF(D37="","",ROWS($D$12:D37))</f>
        <v/>
      </c>
      <c r="D37" s="309" t="str">
        <f>_xlfn.IFERROR(IF(OR($L$6="",'DATA ENTRY'!C32=""),"",VLOOKUP($L$6&amp;"_"&amp;$B37,data_entry,COLUMNS($B$11:D36),0)),"")</f>
        <v/>
      </c>
      <c r="E37" s="309" t="str">
        <f>_xlfn.IFERROR(IF($L$6="","",VLOOKUP($L$6&amp;"_"&amp;$B37,data_entry,COLUMNS($B$11:E36),0)),"")</f>
        <v/>
      </c>
      <c r="F37" s="309" t="str">
        <f>_xlfn.IFERROR(IF($L$6="","",VLOOKUP($L$6&amp;"_"&amp;$B37,data_entry,COLUMNS($B$11:F36),0)),"")</f>
        <v/>
      </c>
      <c r="G37" s="309" t="str">
        <f>_xlfn.IFERROR(IF($L$6="","",VLOOKUP($L$6&amp;"_"&amp;$B37,data_entry,COLUMNS($B$11:G36),0)),"")</f>
        <v/>
      </c>
      <c r="H37" s="309" t="str">
        <f>_xlfn.IFERROR(IF($L$6="","",VLOOKUP($L$6&amp;"_"&amp;$B37,data_entry,COLUMNS($B$11:H36),0)),"")</f>
        <v/>
      </c>
      <c r="I37" s="309" t="str">
        <f>_xlfn.IFERROR(IF($L$6="","",VLOOKUP($L$6&amp;"_"&amp;$B37,data_entry,COLUMNS($B$11:I36),0)),"")</f>
        <v/>
      </c>
      <c r="J37" s="309" t="str">
        <f>_xlfn.IFERROR(IF($L$6="","",VLOOKUP($L$6&amp;"_"&amp;$B37,data_entry,COLUMNS($B$11:J36),0)),"")</f>
        <v/>
      </c>
      <c r="K37" s="309" t="str">
        <f>_xlfn.IFERROR(IF($L$6="","",VLOOKUP($L$6&amp;"_"&amp;$B37,data_entry,COLUMNS($B$11:K36),0)),"")</f>
        <v/>
      </c>
      <c r="L37" s="309" t="str">
        <f>_xlfn.IFERROR(IF($L$6="","",VLOOKUP($L$6&amp;"_"&amp;$B37,data_entry,COLUMNS($B$11:L36),0)),"")</f>
        <v/>
      </c>
      <c r="M37" s="309" t="str">
        <f>_xlfn.IFERROR(IF($L$6="","",VLOOKUP($L$6&amp;"_"&amp;$B37,data_entry,COLUMNS($B$11:M36),0)),"")</f>
        <v/>
      </c>
      <c r="N37" s="309" t="str">
        <f>_xlfn.IFERROR(IF($L$6="","",VLOOKUP($L$6&amp;"_"&amp;$B37,data_entry,COLUMNS($B$11:N36),0)),"")</f>
        <v/>
      </c>
      <c r="O37" s="309" t="str">
        <f>_xlfn.IFERROR(IF($L$6="","",VLOOKUP($L$6&amp;"_"&amp;$B37,data_entry,COLUMNS($B$11:O36),0)),"")</f>
        <v/>
      </c>
      <c r="P37" s="309" t="str">
        <f>_xlfn.IFERROR(IF($L$6="","",VLOOKUP($L$6&amp;"_"&amp;$B37,data_entry,COLUMNS($B$11:P36),0)),"")</f>
        <v/>
      </c>
      <c r="Q37" s="309" t="str">
        <f>_xlfn.IFERROR(IF($L$6="","",VLOOKUP($L$6&amp;"_"&amp;$B37,data_entry,COLUMNS($B$11:Q36),0)),"")</f>
        <v/>
      </c>
      <c r="R37" s="309" t="str">
        <f>_xlfn.IFERROR(IF($L$6="","",VLOOKUP($L$6&amp;"_"&amp;$B37,data_entry,COLUMNS($B$11:R36),0)),"")</f>
        <v/>
      </c>
      <c r="S37" s="309" t="str">
        <f>_xlfn.IFERROR(IF($L$6="","",VLOOKUP($L$6&amp;"_"&amp;$B37,data_entry,COLUMNS($B$11:S36),0)),"")</f>
        <v/>
      </c>
      <c r="T37" s="309" t="str">
        <f>_xlfn.IFERROR(IF($L$6="","",VLOOKUP($L$6&amp;"_"&amp;$B37,data_entry,COLUMNS($B$11:T36),0)),"")</f>
        <v/>
      </c>
      <c r="U37" s="309" t="str">
        <f>_xlfn.IFERROR(IF($L$6="","",VLOOKUP($L$6&amp;"_"&amp;$B37,data_entry,COLUMNS($B$11:U36),0)),"")</f>
        <v/>
      </c>
      <c r="V37" s="309" t="str">
        <f>_xlfn.IFERROR(IF($L$6="","",VLOOKUP($L$6&amp;"_"&amp;$B37,data_entry,COLUMNS($B$11:V36),0)),"")</f>
        <v/>
      </c>
      <c r="W37" s="309" t="str">
        <f>_xlfn.IFERROR(IF($L$6="","",VLOOKUP($L$6&amp;"_"&amp;$B37,data_entry,COLUMNS($B$11:W36),0)),"")</f>
        <v/>
      </c>
      <c r="X37" s="309" t="str">
        <f>_xlfn.IFERROR(IF($L$6="","",VLOOKUP($L$6&amp;"_"&amp;$B37,data_entry,COLUMNS($B$11:X36),0)),"")</f>
        <v/>
      </c>
      <c r="Y37" s="309" t="str">
        <f>_xlfn.IFERROR(IF($L$6="","",VLOOKUP($L$6&amp;"_"&amp;$B37,data_entry,COLUMNS($B$11:Y36),0)),"")</f>
        <v/>
      </c>
      <c r="Z37" s="309" t="str">
        <f>_xlfn.IFERROR(IF($L$6="","",VLOOKUP($L$6&amp;"_"&amp;$B37,data_entry,COLUMNS($B$11:Z36),0)),"")</f>
        <v/>
      </c>
      <c r="AA37" s="309" t="str">
        <f>_xlfn.IFERROR(IF($L$6="","",VLOOKUP($L$6&amp;"_"&amp;$B37,data_entry,COLUMNS($B$11:AA36),0)),"")</f>
        <v/>
      </c>
      <c r="AB37" s="309" t="str">
        <f>_xlfn.IFERROR(IF($L$6="","",VLOOKUP($L$6&amp;"_"&amp;$B37,data_entry,COLUMNS($B$11:AB36),0)),"")</f>
        <v/>
      </c>
      <c r="AC37" s="309" t="str">
        <f>_xlfn.IFERROR(IF($L$6="","",VLOOKUP($L$6&amp;"_"&amp;$B37,data_entry,COLUMNS($B$11:AC36),0)),"")</f>
        <v/>
      </c>
      <c r="AD37" s="309" t="str">
        <f>_xlfn.IFERROR(IF($L$6="","",VLOOKUP($L$6&amp;"_"&amp;$B37,data_entry,COLUMNS($B$11:AD36),0)),"")</f>
        <v/>
      </c>
      <c r="AE37" s="309"/>
      <c r="AF37" s="309"/>
      <c r="AG37" s="309"/>
      <c r="AH37" s="309"/>
      <c r="AI37" s="309"/>
      <c r="AJ37" s="309" t="str">
        <f>_xlfn.IFERROR(IF($L$6="","",VLOOKUP($L$6&amp;"_"&amp;$B37,data_entry,COLUMNS($B$11:AJ36),0)),"")</f>
        <v/>
      </c>
      <c r="AK37" s="309" t="str">
        <f>_xlfn.IFERROR(IF($L$6="","",VLOOKUP($L$6&amp;"_"&amp;$B37,data_entry,COLUMNS($B$11:AK36),0)),"")</f>
        <v/>
      </c>
      <c r="AL37" s="309" t="str">
        <f>_xlfn.IFERROR(IF($L$6="","",VLOOKUP($L$6&amp;"_"&amp;$B37,data_entry,COLUMNS($B$11:AL36),0)),"")</f>
        <v/>
      </c>
      <c r="AM37" s="309" t="str">
        <f>_xlfn.IFERROR(IF($L$6="","",VLOOKUP($L$6&amp;"_"&amp;$B37,data_entry,COLUMNS($B$11:AM36),0)),"")</f>
        <v/>
      </c>
      <c r="AN37" s="309" t="str">
        <f>_xlfn.IFERROR(IF($L$6="","",VLOOKUP($L$6&amp;"_"&amp;$B37,data_entry,COLUMNS($B$11:AN36),0)),"")</f>
        <v/>
      </c>
      <c r="AO37" s="309" t="str">
        <f>_xlfn.IFERROR(IF($L$6="","",VLOOKUP($L$6&amp;"_"&amp;$B37,data_entry,COLUMNS($B$11:AO36),0)),"")</f>
        <v/>
      </c>
      <c r="AP37" s="309" t="str">
        <f>_xlfn.IFERROR(IF($L$6="","",VLOOKUP($L$6&amp;"_"&amp;$B37,data_entry,COLUMNS($B$11:AP36),0)),"")</f>
        <v/>
      </c>
      <c r="AQ37" s="309" t="str">
        <f>_xlfn.IFERROR(IF($L$6="","",VLOOKUP($L$6&amp;"_"&amp;$B37,data_entry,COLUMNS($B$11:AQ36),0)),"")</f>
        <v/>
      </c>
    </row>
    <row r="38" spans="1:43" ht="15">
      <c r="A38" s="9">
        <f t="shared" si="0"/>
        <v>0</v>
      </c>
      <c r="B38" s="307">
        <f t="shared" si="1"/>
        <v>27</v>
      </c>
      <c r="C38" s="309" t="str">
        <f>IF(D38="","",ROWS($D$12:D38))</f>
        <v/>
      </c>
      <c r="D38" s="309" t="str">
        <f>_xlfn.IFERROR(IF(OR($L$6="",'DATA ENTRY'!C33=""),"",VLOOKUP($L$6&amp;"_"&amp;$B38,data_entry,COLUMNS($B$11:D37),0)),"")</f>
        <v/>
      </c>
      <c r="E38" s="309" t="str">
        <f>_xlfn.IFERROR(IF($L$6="","",VLOOKUP($L$6&amp;"_"&amp;$B38,data_entry,COLUMNS($B$11:E37),0)),"")</f>
        <v/>
      </c>
      <c r="F38" s="309" t="str">
        <f>_xlfn.IFERROR(IF($L$6="","",VLOOKUP($L$6&amp;"_"&amp;$B38,data_entry,COLUMNS($B$11:F37),0)),"")</f>
        <v/>
      </c>
      <c r="G38" s="309" t="str">
        <f>_xlfn.IFERROR(IF($L$6="","",VLOOKUP($L$6&amp;"_"&amp;$B38,data_entry,COLUMNS($B$11:G37),0)),"")</f>
        <v/>
      </c>
      <c r="H38" s="309" t="str">
        <f>_xlfn.IFERROR(IF($L$6="","",VLOOKUP($L$6&amp;"_"&amp;$B38,data_entry,COLUMNS($B$11:H37),0)),"")</f>
        <v/>
      </c>
      <c r="I38" s="309" t="str">
        <f>_xlfn.IFERROR(IF($L$6="","",VLOOKUP($L$6&amp;"_"&amp;$B38,data_entry,COLUMNS($B$11:I37),0)),"")</f>
        <v/>
      </c>
      <c r="J38" s="309" t="str">
        <f>_xlfn.IFERROR(IF($L$6="","",VLOOKUP($L$6&amp;"_"&amp;$B38,data_entry,COLUMNS($B$11:J37),0)),"")</f>
        <v/>
      </c>
      <c r="K38" s="309" t="str">
        <f>_xlfn.IFERROR(IF($L$6="","",VLOOKUP($L$6&amp;"_"&amp;$B38,data_entry,COLUMNS($B$11:K37),0)),"")</f>
        <v/>
      </c>
      <c r="L38" s="309" t="str">
        <f>_xlfn.IFERROR(IF($L$6="","",VLOOKUP($L$6&amp;"_"&amp;$B38,data_entry,COLUMNS($B$11:L37),0)),"")</f>
        <v/>
      </c>
      <c r="M38" s="309" t="str">
        <f>_xlfn.IFERROR(IF($L$6="","",VLOOKUP($L$6&amp;"_"&amp;$B38,data_entry,COLUMNS($B$11:M37),0)),"")</f>
        <v/>
      </c>
      <c r="N38" s="309" t="str">
        <f>_xlfn.IFERROR(IF($L$6="","",VLOOKUP($L$6&amp;"_"&amp;$B38,data_entry,COLUMNS($B$11:N37),0)),"")</f>
        <v/>
      </c>
      <c r="O38" s="309" t="str">
        <f>_xlfn.IFERROR(IF($L$6="","",VLOOKUP($L$6&amp;"_"&amp;$B38,data_entry,COLUMNS($B$11:O37),0)),"")</f>
        <v/>
      </c>
      <c r="P38" s="309" t="str">
        <f>_xlfn.IFERROR(IF($L$6="","",VLOOKUP($L$6&amp;"_"&amp;$B38,data_entry,COLUMNS($B$11:P37),0)),"")</f>
        <v/>
      </c>
      <c r="Q38" s="309" t="str">
        <f>_xlfn.IFERROR(IF($L$6="","",VLOOKUP($L$6&amp;"_"&amp;$B38,data_entry,COLUMNS($B$11:Q37),0)),"")</f>
        <v/>
      </c>
      <c r="R38" s="309" t="str">
        <f>_xlfn.IFERROR(IF($L$6="","",VLOOKUP($L$6&amp;"_"&amp;$B38,data_entry,COLUMNS($B$11:R37),0)),"")</f>
        <v/>
      </c>
      <c r="S38" s="309" t="str">
        <f>_xlfn.IFERROR(IF($L$6="","",VLOOKUP($L$6&amp;"_"&amp;$B38,data_entry,COLUMNS($B$11:S37),0)),"")</f>
        <v/>
      </c>
      <c r="T38" s="309" t="str">
        <f>_xlfn.IFERROR(IF($L$6="","",VLOOKUP($L$6&amp;"_"&amp;$B38,data_entry,COLUMNS($B$11:T37),0)),"")</f>
        <v/>
      </c>
      <c r="U38" s="309" t="str">
        <f>_xlfn.IFERROR(IF($L$6="","",VLOOKUP($L$6&amp;"_"&amp;$B38,data_entry,COLUMNS($B$11:U37),0)),"")</f>
        <v/>
      </c>
      <c r="V38" s="309" t="str">
        <f>_xlfn.IFERROR(IF($L$6="","",VLOOKUP($L$6&amp;"_"&amp;$B38,data_entry,COLUMNS($B$11:V37),0)),"")</f>
        <v/>
      </c>
      <c r="W38" s="309" t="str">
        <f>_xlfn.IFERROR(IF($L$6="","",VLOOKUP($L$6&amp;"_"&amp;$B38,data_entry,COLUMNS($B$11:W37),0)),"")</f>
        <v/>
      </c>
      <c r="X38" s="309" t="str">
        <f>_xlfn.IFERROR(IF($L$6="","",VLOOKUP($L$6&amp;"_"&amp;$B38,data_entry,COLUMNS($B$11:X37),0)),"")</f>
        <v/>
      </c>
      <c r="Y38" s="309" t="str">
        <f>_xlfn.IFERROR(IF($L$6="","",VLOOKUP($L$6&amp;"_"&amp;$B38,data_entry,COLUMNS($B$11:Y37),0)),"")</f>
        <v/>
      </c>
      <c r="Z38" s="309" t="str">
        <f>_xlfn.IFERROR(IF($L$6="","",VLOOKUP($L$6&amp;"_"&amp;$B38,data_entry,COLUMNS($B$11:Z37),0)),"")</f>
        <v/>
      </c>
      <c r="AA38" s="309" t="str">
        <f>_xlfn.IFERROR(IF($L$6="","",VLOOKUP($L$6&amp;"_"&amp;$B38,data_entry,COLUMNS($B$11:AA37),0)),"")</f>
        <v/>
      </c>
      <c r="AB38" s="309" t="str">
        <f>_xlfn.IFERROR(IF($L$6="","",VLOOKUP($L$6&amp;"_"&amp;$B38,data_entry,COLUMNS($B$11:AB37),0)),"")</f>
        <v/>
      </c>
      <c r="AC38" s="309" t="str">
        <f>_xlfn.IFERROR(IF($L$6="","",VLOOKUP($L$6&amp;"_"&amp;$B38,data_entry,COLUMNS($B$11:AC37),0)),"")</f>
        <v/>
      </c>
      <c r="AD38" s="309" t="str">
        <f>_xlfn.IFERROR(IF($L$6="","",VLOOKUP($L$6&amp;"_"&amp;$B38,data_entry,COLUMNS($B$11:AD37),0)),"")</f>
        <v/>
      </c>
      <c r="AE38" s="309"/>
      <c r="AF38" s="309"/>
      <c r="AG38" s="309"/>
      <c r="AH38" s="309"/>
      <c r="AI38" s="309"/>
      <c r="AJ38" s="309" t="str">
        <f>_xlfn.IFERROR(IF($L$6="","",VLOOKUP($L$6&amp;"_"&amp;$B38,data_entry,COLUMNS($B$11:AJ37),0)),"")</f>
        <v/>
      </c>
      <c r="AK38" s="309" t="str">
        <f>_xlfn.IFERROR(IF($L$6="","",VLOOKUP($L$6&amp;"_"&amp;$B38,data_entry,COLUMNS($B$11:AK37),0)),"")</f>
        <v/>
      </c>
      <c r="AL38" s="309" t="str">
        <f>_xlfn.IFERROR(IF($L$6="","",VLOOKUP($L$6&amp;"_"&amp;$B38,data_entry,COLUMNS($B$11:AL37),0)),"")</f>
        <v/>
      </c>
      <c r="AM38" s="309" t="str">
        <f>_xlfn.IFERROR(IF($L$6="","",VLOOKUP($L$6&amp;"_"&amp;$B38,data_entry,COLUMNS($B$11:AM37),0)),"")</f>
        <v/>
      </c>
      <c r="AN38" s="309" t="str">
        <f>_xlfn.IFERROR(IF($L$6="","",VLOOKUP($L$6&amp;"_"&amp;$B38,data_entry,COLUMNS($B$11:AN37),0)),"")</f>
        <v/>
      </c>
      <c r="AO38" s="309" t="str">
        <f>_xlfn.IFERROR(IF($L$6="","",VLOOKUP($L$6&amp;"_"&amp;$B38,data_entry,COLUMNS($B$11:AO37),0)),"")</f>
        <v/>
      </c>
      <c r="AP38" s="309" t="str">
        <f>_xlfn.IFERROR(IF($L$6="","",VLOOKUP($L$6&amp;"_"&amp;$B38,data_entry,COLUMNS($B$11:AP37),0)),"")</f>
        <v/>
      </c>
      <c r="AQ38" s="309" t="str">
        <f>_xlfn.IFERROR(IF($L$6="","",VLOOKUP($L$6&amp;"_"&amp;$B38,data_entry,COLUMNS($B$11:AQ37),0)),"")</f>
        <v/>
      </c>
    </row>
    <row r="39" spans="1:43" ht="15">
      <c r="A39" s="9">
        <f t="shared" si="0"/>
        <v>0</v>
      </c>
      <c r="B39" s="307">
        <f t="shared" si="1"/>
        <v>28</v>
      </c>
      <c r="C39" s="309" t="str">
        <f>IF(D39="","",ROWS($D$12:D39))</f>
        <v/>
      </c>
      <c r="D39" s="309" t="str">
        <f>_xlfn.IFERROR(IF(OR($L$6="",'DATA ENTRY'!C34=""),"",VLOOKUP($L$6&amp;"_"&amp;$B39,data_entry,COLUMNS($B$11:D38),0)),"")</f>
        <v/>
      </c>
      <c r="E39" s="309" t="str">
        <f>_xlfn.IFERROR(IF($L$6="","",VLOOKUP($L$6&amp;"_"&amp;$B39,data_entry,COLUMNS($B$11:E38),0)),"")</f>
        <v/>
      </c>
      <c r="F39" s="309" t="str">
        <f>_xlfn.IFERROR(IF($L$6="","",VLOOKUP($L$6&amp;"_"&amp;$B39,data_entry,COLUMNS($B$11:F38),0)),"")</f>
        <v/>
      </c>
      <c r="G39" s="309" t="str">
        <f>_xlfn.IFERROR(IF($L$6="","",VLOOKUP($L$6&amp;"_"&amp;$B39,data_entry,COLUMNS($B$11:G38),0)),"")</f>
        <v/>
      </c>
      <c r="H39" s="309" t="str">
        <f>_xlfn.IFERROR(IF($L$6="","",VLOOKUP($L$6&amp;"_"&amp;$B39,data_entry,COLUMNS($B$11:H38),0)),"")</f>
        <v/>
      </c>
      <c r="I39" s="309" t="str">
        <f>_xlfn.IFERROR(IF($L$6="","",VLOOKUP($L$6&amp;"_"&amp;$B39,data_entry,COLUMNS($B$11:I38),0)),"")</f>
        <v/>
      </c>
      <c r="J39" s="309" t="str">
        <f>_xlfn.IFERROR(IF($L$6="","",VLOOKUP($L$6&amp;"_"&amp;$B39,data_entry,COLUMNS($B$11:J38),0)),"")</f>
        <v/>
      </c>
      <c r="K39" s="309" t="str">
        <f>_xlfn.IFERROR(IF($L$6="","",VLOOKUP($L$6&amp;"_"&amp;$B39,data_entry,COLUMNS($B$11:K38),0)),"")</f>
        <v/>
      </c>
      <c r="L39" s="309" t="str">
        <f>_xlfn.IFERROR(IF($L$6="","",VLOOKUP($L$6&amp;"_"&amp;$B39,data_entry,COLUMNS($B$11:L38),0)),"")</f>
        <v/>
      </c>
      <c r="M39" s="309" t="str">
        <f>_xlfn.IFERROR(IF($L$6="","",VLOOKUP($L$6&amp;"_"&amp;$B39,data_entry,COLUMNS($B$11:M38),0)),"")</f>
        <v/>
      </c>
      <c r="N39" s="309" t="str">
        <f>_xlfn.IFERROR(IF($L$6="","",VLOOKUP($L$6&amp;"_"&amp;$B39,data_entry,COLUMNS($B$11:N38),0)),"")</f>
        <v/>
      </c>
      <c r="O39" s="309" t="str">
        <f>_xlfn.IFERROR(IF($L$6="","",VLOOKUP($L$6&amp;"_"&amp;$B39,data_entry,COLUMNS($B$11:O38),0)),"")</f>
        <v/>
      </c>
      <c r="P39" s="309" t="str">
        <f>_xlfn.IFERROR(IF($L$6="","",VLOOKUP($L$6&amp;"_"&amp;$B39,data_entry,COLUMNS($B$11:P38),0)),"")</f>
        <v/>
      </c>
      <c r="Q39" s="309" t="str">
        <f>_xlfn.IFERROR(IF($L$6="","",VLOOKUP($L$6&amp;"_"&amp;$B39,data_entry,COLUMNS($B$11:Q38),0)),"")</f>
        <v/>
      </c>
      <c r="R39" s="309" t="str">
        <f>_xlfn.IFERROR(IF($L$6="","",VLOOKUP($L$6&amp;"_"&amp;$B39,data_entry,COLUMNS($B$11:R38),0)),"")</f>
        <v/>
      </c>
      <c r="S39" s="309" t="str">
        <f>_xlfn.IFERROR(IF($L$6="","",VLOOKUP($L$6&amp;"_"&amp;$B39,data_entry,COLUMNS($B$11:S38),0)),"")</f>
        <v/>
      </c>
      <c r="T39" s="309" t="str">
        <f>_xlfn.IFERROR(IF($L$6="","",VLOOKUP($L$6&amp;"_"&amp;$B39,data_entry,COLUMNS($B$11:T38),0)),"")</f>
        <v/>
      </c>
      <c r="U39" s="309" t="str">
        <f>_xlfn.IFERROR(IF($L$6="","",VLOOKUP($L$6&amp;"_"&amp;$B39,data_entry,COLUMNS($B$11:U38),0)),"")</f>
        <v/>
      </c>
      <c r="V39" s="309" t="str">
        <f>_xlfn.IFERROR(IF($L$6="","",VLOOKUP($L$6&amp;"_"&amp;$B39,data_entry,COLUMNS($B$11:V38),0)),"")</f>
        <v/>
      </c>
      <c r="W39" s="309" t="str">
        <f>_xlfn.IFERROR(IF($L$6="","",VLOOKUP($L$6&amp;"_"&amp;$B39,data_entry,COLUMNS($B$11:W38),0)),"")</f>
        <v/>
      </c>
      <c r="X39" s="309" t="str">
        <f>_xlfn.IFERROR(IF($L$6="","",VLOOKUP($L$6&amp;"_"&amp;$B39,data_entry,COLUMNS($B$11:X38),0)),"")</f>
        <v/>
      </c>
      <c r="Y39" s="309" t="str">
        <f>_xlfn.IFERROR(IF($L$6="","",VLOOKUP($L$6&amp;"_"&amp;$B39,data_entry,COLUMNS($B$11:Y38),0)),"")</f>
        <v/>
      </c>
      <c r="Z39" s="309" t="str">
        <f>_xlfn.IFERROR(IF($L$6="","",VLOOKUP($L$6&amp;"_"&amp;$B39,data_entry,COLUMNS($B$11:Z38),0)),"")</f>
        <v/>
      </c>
      <c r="AA39" s="309" t="str">
        <f>_xlfn.IFERROR(IF($L$6="","",VLOOKUP($L$6&amp;"_"&amp;$B39,data_entry,COLUMNS($B$11:AA38),0)),"")</f>
        <v/>
      </c>
      <c r="AB39" s="309" t="str">
        <f>_xlfn.IFERROR(IF($L$6="","",VLOOKUP($L$6&amp;"_"&amp;$B39,data_entry,COLUMNS($B$11:AB38),0)),"")</f>
        <v/>
      </c>
      <c r="AC39" s="309" t="str">
        <f>_xlfn.IFERROR(IF($L$6="","",VLOOKUP($L$6&amp;"_"&amp;$B39,data_entry,COLUMNS($B$11:AC38),0)),"")</f>
        <v/>
      </c>
      <c r="AD39" s="309" t="str">
        <f>_xlfn.IFERROR(IF($L$6="","",VLOOKUP($L$6&amp;"_"&amp;$B39,data_entry,COLUMNS($B$11:AD38),0)),"")</f>
        <v/>
      </c>
      <c r="AE39" s="309"/>
      <c r="AF39" s="309"/>
      <c r="AG39" s="309"/>
      <c r="AH39" s="309"/>
      <c r="AI39" s="309"/>
      <c r="AJ39" s="309" t="str">
        <f>_xlfn.IFERROR(IF($L$6="","",VLOOKUP($L$6&amp;"_"&amp;$B39,data_entry,COLUMNS($B$11:AJ38),0)),"")</f>
        <v/>
      </c>
      <c r="AK39" s="309" t="str">
        <f>_xlfn.IFERROR(IF($L$6="","",VLOOKUP($L$6&amp;"_"&amp;$B39,data_entry,COLUMNS($B$11:AK38),0)),"")</f>
        <v/>
      </c>
      <c r="AL39" s="309" t="str">
        <f>_xlfn.IFERROR(IF($L$6="","",VLOOKUP($L$6&amp;"_"&amp;$B39,data_entry,COLUMNS($B$11:AL38),0)),"")</f>
        <v/>
      </c>
      <c r="AM39" s="309" t="str">
        <f>_xlfn.IFERROR(IF($L$6="","",VLOOKUP($L$6&amp;"_"&amp;$B39,data_entry,COLUMNS($B$11:AM38),0)),"")</f>
        <v/>
      </c>
      <c r="AN39" s="309" t="str">
        <f>_xlfn.IFERROR(IF($L$6="","",VLOOKUP($L$6&amp;"_"&amp;$B39,data_entry,COLUMNS($B$11:AN38),0)),"")</f>
        <v/>
      </c>
      <c r="AO39" s="309" t="str">
        <f>_xlfn.IFERROR(IF($L$6="","",VLOOKUP($L$6&amp;"_"&amp;$B39,data_entry,COLUMNS($B$11:AO38),0)),"")</f>
        <v/>
      </c>
      <c r="AP39" s="309" t="str">
        <f>_xlfn.IFERROR(IF($L$6="","",VLOOKUP($L$6&amp;"_"&amp;$B39,data_entry,COLUMNS($B$11:AP38),0)),"")</f>
        <v/>
      </c>
      <c r="AQ39" s="309" t="str">
        <f>_xlfn.IFERROR(IF($L$6="","",VLOOKUP($L$6&amp;"_"&amp;$B39,data_entry,COLUMNS($B$11:AQ38),0)),"")</f>
        <v/>
      </c>
    </row>
    <row r="40" spans="1:43" ht="15">
      <c r="A40" s="9">
        <f t="shared" si="0"/>
        <v>0</v>
      </c>
      <c r="B40" s="307">
        <f t="shared" si="1"/>
        <v>29</v>
      </c>
      <c r="C40" s="309" t="str">
        <f>IF(D40="","",ROWS($D$12:D40))</f>
        <v/>
      </c>
      <c r="D40" s="309" t="str">
        <f>_xlfn.IFERROR(IF(OR($L$6="",'DATA ENTRY'!C35=""),"",VLOOKUP($L$6&amp;"_"&amp;$B40,data_entry,COLUMNS($B$11:D39),0)),"")</f>
        <v/>
      </c>
      <c r="E40" s="309" t="str">
        <f>_xlfn.IFERROR(IF($L$6="","",VLOOKUP($L$6&amp;"_"&amp;$B40,data_entry,COLUMNS($B$11:E39),0)),"")</f>
        <v/>
      </c>
      <c r="F40" s="309" t="str">
        <f>_xlfn.IFERROR(IF($L$6="","",VLOOKUP($L$6&amp;"_"&amp;$B40,data_entry,COLUMNS($B$11:F39),0)),"")</f>
        <v/>
      </c>
      <c r="G40" s="309" t="str">
        <f>_xlfn.IFERROR(IF($L$6="","",VLOOKUP($L$6&amp;"_"&amp;$B40,data_entry,COLUMNS($B$11:G39),0)),"")</f>
        <v/>
      </c>
      <c r="H40" s="309" t="str">
        <f>_xlfn.IFERROR(IF($L$6="","",VLOOKUP($L$6&amp;"_"&amp;$B40,data_entry,COLUMNS($B$11:H39),0)),"")</f>
        <v/>
      </c>
      <c r="I40" s="309" t="str">
        <f>_xlfn.IFERROR(IF($L$6="","",VLOOKUP($L$6&amp;"_"&amp;$B40,data_entry,COLUMNS($B$11:I39),0)),"")</f>
        <v/>
      </c>
      <c r="J40" s="309" t="str">
        <f>_xlfn.IFERROR(IF($L$6="","",VLOOKUP($L$6&amp;"_"&amp;$B40,data_entry,COLUMNS($B$11:J39),0)),"")</f>
        <v/>
      </c>
      <c r="K40" s="309" t="str">
        <f>_xlfn.IFERROR(IF($L$6="","",VLOOKUP($L$6&amp;"_"&amp;$B40,data_entry,COLUMNS($B$11:K39),0)),"")</f>
        <v/>
      </c>
      <c r="L40" s="309" t="str">
        <f>_xlfn.IFERROR(IF($L$6="","",VLOOKUP($L$6&amp;"_"&amp;$B40,data_entry,COLUMNS($B$11:L39),0)),"")</f>
        <v/>
      </c>
      <c r="M40" s="309" t="str">
        <f>_xlfn.IFERROR(IF($L$6="","",VLOOKUP($L$6&amp;"_"&amp;$B40,data_entry,COLUMNS($B$11:M39),0)),"")</f>
        <v/>
      </c>
      <c r="N40" s="309" t="str">
        <f>_xlfn.IFERROR(IF($L$6="","",VLOOKUP($L$6&amp;"_"&amp;$B40,data_entry,COLUMNS($B$11:N39),0)),"")</f>
        <v/>
      </c>
      <c r="O40" s="309" t="str">
        <f>_xlfn.IFERROR(IF($L$6="","",VLOOKUP($L$6&amp;"_"&amp;$B40,data_entry,COLUMNS($B$11:O39),0)),"")</f>
        <v/>
      </c>
      <c r="P40" s="309" t="str">
        <f>_xlfn.IFERROR(IF($L$6="","",VLOOKUP($L$6&amp;"_"&amp;$B40,data_entry,COLUMNS($B$11:P39),0)),"")</f>
        <v/>
      </c>
      <c r="Q40" s="309" t="str">
        <f>_xlfn.IFERROR(IF($L$6="","",VLOOKUP($L$6&amp;"_"&amp;$B40,data_entry,COLUMNS($B$11:Q39),0)),"")</f>
        <v/>
      </c>
      <c r="R40" s="309" t="str">
        <f>_xlfn.IFERROR(IF($L$6="","",VLOOKUP($L$6&amp;"_"&amp;$B40,data_entry,COLUMNS($B$11:R39),0)),"")</f>
        <v/>
      </c>
      <c r="S40" s="309" t="str">
        <f>_xlfn.IFERROR(IF($L$6="","",VLOOKUP($L$6&amp;"_"&amp;$B40,data_entry,COLUMNS($B$11:S39),0)),"")</f>
        <v/>
      </c>
      <c r="T40" s="309" t="str">
        <f>_xlfn.IFERROR(IF($L$6="","",VLOOKUP($L$6&amp;"_"&amp;$B40,data_entry,COLUMNS($B$11:T39),0)),"")</f>
        <v/>
      </c>
      <c r="U40" s="309" t="str">
        <f>_xlfn.IFERROR(IF($L$6="","",VLOOKUP($L$6&amp;"_"&amp;$B40,data_entry,COLUMNS($B$11:U39),0)),"")</f>
        <v/>
      </c>
      <c r="V40" s="309" t="str">
        <f>_xlfn.IFERROR(IF($L$6="","",VLOOKUP($L$6&amp;"_"&amp;$B40,data_entry,COLUMNS($B$11:V39),0)),"")</f>
        <v/>
      </c>
      <c r="W40" s="309" t="str">
        <f>_xlfn.IFERROR(IF($L$6="","",VLOOKUP($L$6&amp;"_"&amp;$B40,data_entry,COLUMNS($B$11:W39),0)),"")</f>
        <v/>
      </c>
      <c r="X40" s="309" t="str">
        <f>_xlfn.IFERROR(IF($L$6="","",VLOOKUP($L$6&amp;"_"&amp;$B40,data_entry,COLUMNS($B$11:X39),0)),"")</f>
        <v/>
      </c>
      <c r="Y40" s="309" t="str">
        <f>_xlfn.IFERROR(IF($L$6="","",VLOOKUP($L$6&amp;"_"&amp;$B40,data_entry,COLUMNS($B$11:Y39),0)),"")</f>
        <v/>
      </c>
      <c r="Z40" s="309" t="str">
        <f>_xlfn.IFERROR(IF($L$6="","",VLOOKUP($L$6&amp;"_"&amp;$B40,data_entry,COLUMNS($B$11:Z39),0)),"")</f>
        <v/>
      </c>
      <c r="AA40" s="309" t="str">
        <f>_xlfn.IFERROR(IF($L$6="","",VLOOKUP($L$6&amp;"_"&amp;$B40,data_entry,COLUMNS($B$11:AA39),0)),"")</f>
        <v/>
      </c>
      <c r="AB40" s="309" t="str">
        <f>_xlfn.IFERROR(IF($L$6="","",VLOOKUP($L$6&amp;"_"&amp;$B40,data_entry,COLUMNS($B$11:AB39),0)),"")</f>
        <v/>
      </c>
      <c r="AC40" s="309" t="str">
        <f>_xlfn.IFERROR(IF($L$6="","",VLOOKUP($L$6&amp;"_"&amp;$B40,data_entry,COLUMNS($B$11:AC39),0)),"")</f>
        <v/>
      </c>
      <c r="AD40" s="309" t="str">
        <f>_xlfn.IFERROR(IF($L$6="","",VLOOKUP($L$6&amp;"_"&amp;$B40,data_entry,COLUMNS($B$11:AD39),0)),"")</f>
        <v/>
      </c>
      <c r="AE40" s="309"/>
      <c r="AF40" s="309"/>
      <c r="AG40" s="309"/>
      <c r="AH40" s="309"/>
      <c r="AI40" s="309"/>
      <c r="AJ40" s="309" t="str">
        <f>_xlfn.IFERROR(IF($L$6="","",VLOOKUP($L$6&amp;"_"&amp;$B40,data_entry,COLUMNS($B$11:AJ39),0)),"")</f>
        <v/>
      </c>
      <c r="AK40" s="309" t="str">
        <f>_xlfn.IFERROR(IF($L$6="","",VLOOKUP($L$6&amp;"_"&amp;$B40,data_entry,COLUMNS($B$11:AK39),0)),"")</f>
        <v/>
      </c>
      <c r="AL40" s="309" t="str">
        <f>_xlfn.IFERROR(IF($L$6="","",VLOOKUP($L$6&amp;"_"&amp;$B40,data_entry,COLUMNS($B$11:AL39),0)),"")</f>
        <v/>
      </c>
      <c r="AM40" s="309" t="str">
        <f>_xlfn.IFERROR(IF($L$6="","",VLOOKUP($L$6&amp;"_"&amp;$B40,data_entry,COLUMNS($B$11:AM39),0)),"")</f>
        <v/>
      </c>
      <c r="AN40" s="309" t="str">
        <f>_xlfn.IFERROR(IF($L$6="","",VLOOKUP($L$6&amp;"_"&amp;$B40,data_entry,COLUMNS($B$11:AN39),0)),"")</f>
        <v/>
      </c>
      <c r="AO40" s="309" t="str">
        <f>_xlfn.IFERROR(IF($L$6="","",VLOOKUP($L$6&amp;"_"&amp;$B40,data_entry,COLUMNS($B$11:AO39),0)),"")</f>
        <v/>
      </c>
      <c r="AP40" s="309" t="str">
        <f>_xlfn.IFERROR(IF($L$6="","",VLOOKUP($L$6&amp;"_"&amp;$B40,data_entry,COLUMNS($B$11:AP39),0)),"")</f>
        <v/>
      </c>
      <c r="AQ40" s="309" t="str">
        <f>_xlfn.IFERROR(IF($L$6="","",VLOOKUP($L$6&amp;"_"&amp;$B40,data_entry,COLUMNS($B$11:AQ39),0)),"")</f>
        <v/>
      </c>
    </row>
    <row r="41" spans="1:43" ht="15">
      <c r="A41" s="9">
        <f t="shared" si="0"/>
        <v>0</v>
      </c>
      <c r="B41" s="307">
        <f t="shared" si="1"/>
        <v>30</v>
      </c>
      <c r="C41" s="309" t="str">
        <f>IF(D41="","",ROWS($D$12:D41))</f>
        <v/>
      </c>
      <c r="D41" s="309" t="str">
        <f>_xlfn.IFERROR(IF(OR($L$6="",'DATA ENTRY'!C36=""),"",VLOOKUP($L$6&amp;"_"&amp;$B41,data_entry,COLUMNS($B$11:D40),0)),"")</f>
        <v/>
      </c>
      <c r="E41" s="309" t="str">
        <f>_xlfn.IFERROR(IF($L$6="","",VLOOKUP($L$6&amp;"_"&amp;$B41,data_entry,COLUMNS($B$11:E40),0)),"")</f>
        <v/>
      </c>
      <c r="F41" s="309" t="str">
        <f>_xlfn.IFERROR(IF($L$6="","",VLOOKUP($L$6&amp;"_"&amp;$B41,data_entry,COLUMNS($B$11:F40),0)),"")</f>
        <v/>
      </c>
      <c r="G41" s="309" t="str">
        <f>_xlfn.IFERROR(IF($L$6="","",VLOOKUP($L$6&amp;"_"&amp;$B41,data_entry,COLUMNS($B$11:G40),0)),"")</f>
        <v/>
      </c>
      <c r="H41" s="309" t="str">
        <f>_xlfn.IFERROR(IF($L$6="","",VLOOKUP($L$6&amp;"_"&amp;$B41,data_entry,COLUMNS($B$11:H40),0)),"")</f>
        <v/>
      </c>
      <c r="I41" s="309" t="str">
        <f>_xlfn.IFERROR(IF($L$6="","",VLOOKUP($L$6&amp;"_"&amp;$B41,data_entry,COLUMNS($B$11:I40),0)),"")</f>
        <v/>
      </c>
      <c r="J41" s="309" t="str">
        <f>_xlfn.IFERROR(IF($L$6="","",VLOOKUP($L$6&amp;"_"&amp;$B41,data_entry,COLUMNS($B$11:J40),0)),"")</f>
        <v/>
      </c>
      <c r="K41" s="309" t="str">
        <f>_xlfn.IFERROR(IF($L$6="","",VLOOKUP($L$6&amp;"_"&amp;$B41,data_entry,COLUMNS($B$11:K40),0)),"")</f>
        <v/>
      </c>
      <c r="L41" s="309" t="str">
        <f>_xlfn.IFERROR(IF($L$6="","",VLOOKUP($L$6&amp;"_"&amp;$B41,data_entry,COLUMNS($B$11:L40),0)),"")</f>
        <v/>
      </c>
      <c r="M41" s="309" t="str">
        <f>_xlfn.IFERROR(IF($L$6="","",VLOOKUP($L$6&amp;"_"&amp;$B41,data_entry,COLUMNS($B$11:M40),0)),"")</f>
        <v/>
      </c>
      <c r="N41" s="309" t="str">
        <f>_xlfn.IFERROR(IF($L$6="","",VLOOKUP($L$6&amp;"_"&amp;$B41,data_entry,COLUMNS($B$11:N40),0)),"")</f>
        <v/>
      </c>
      <c r="O41" s="309" t="str">
        <f>_xlfn.IFERROR(IF($L$6="","",VLOOKUP($L$6&amp;"_"&amp;$B41,data_entry,COLUMNS($B$11:O40),0)),"")</f>
        <v/>
      </c>
      <c r="P41" s="309" t="str">
        <f>_xlfn.IFERROR(IF($L$6="","",VLOOKUP($L$6&amp;"_"&amp;$B41,data_entry,COLUMNS($B$11:P40),0)),"")</f>
        <v/>
      </c>
      <c r="Q41" s="309" t="str">
        <f>_xlfn.IFERROR(IF($L$6="","",VLOOKUP($L$6&amp;"_"&amp;$B41,data_entry,COLUMNS($B$11:Q40),0)),"")</f>
        <v/>
      </c>
      <c r="R41" s="309" t="str">
        <f>_xlfn.IFERROR(IF($L$6="","",VLOOKUP($L$6&amp;"_"&amp;$B41,data_entry,COLUMNS($B$11:R40),0)),"")</f>
        <v/>
      </c>
      <c r="S41" s="309" t="str">
        <f>_xlfn.IFERROR(IF($L$6="","",VLOOKUP($L$6&amp;"_"&amp;$B41,data_entry,COLUMNS($B$11:S40),0)),"")</f>
        <v/>
      </c>
      <c r="T41" s="309" t="str">
        <f>_xlfn.IFERROR(IF($L$6="","",VLOOKUP($L$6&amp;"_"&amp;$B41,data_entry,COLUMNS($B$11:T40),0)),"")</f>
        <v/>
      </c>
      <c r="U41" s="309" t="str">
        <f>_xlfn.IFERROR(IF($L$6="","",VLOOKUP($L$6&amp;"_"&amp;$B41,data_entry,COLUMNS($B$11:U40),0)),"")</f>
        <v/>
      </c>
      <c r="V41" s="309" t="str">
        <f>_xlfn.IFERROR(IF($L$6="","",VLOOKUP($L$6&amp;"_"&amp;$B41,data_entry,COLUMNS($B$11:V40),0)),"")</f>
        <v/>
      </c>
      <c r="W41" s="309" t="str">
        <f>_xlfn.IFERROR(IF($L$6="","",VLOOKUP($L$6&amp;"_"&amp;$B41,data_entry,COLUMNS($B$11:W40),0)),"")</f>
        <v/>
      </c>
      <c r="X41" s="309" t="str">
        <f>_xlfn.IFERROR(IF($L$6="","",VLOOKUP($L$6&amp;"_"&amp;$B41,data_entry,COLUMNS($B$11:X40),0)),"")</f>
        <v/>
      </c>
      <c r="Y41" s="309" t="str">
        <f>_xlfn.IFERROR(IF($L$6="","",VLOOKUP($L$6&amp;"_"&amp;$B41,data_entry,COLUMNS($B$11:Y40),0)),"")</f>
        <v/>
      </c>
      <c r="Z41" s="309" t="str">
        <f>_xlfn.IFERROR(IF($L$6="","",VLOOKUP($L$6&amp;"_"&amp;$B41,data_entry,COLUMNS($B$11:Z40),0)),"")</f>
        <v/>
      </c>
      <c r="AA41" s="309" t="str">
        <f>_xlfn.IFERROR(IF($L$6="","",VLOOKUP($L$6&amp;"_"&amp;$B41,data_entry,COLUMNS($B$11:AA40),0)),"")</f>
        <v/>
      </c>
      <c r="AB41" s="309" t="str">
        <f>_xlfn.IFERROR(IF($L$6="","",VLOOKUP($L$6&amp;"_"&amp;$B41,data_entry,COLUMNS($B$11:AB40),0)),"")</f>
        <v/>
      </c>
      <c r="AC41" s="309" t="str">
        <f>_xlfn.IFERROR(IF($L$6="","",VLOOKUP($L$6&amp;"_"&amp;$B41,data_entry,COLUMNS($B$11:AC40),0)),"")</f>
        <v/>
      </c>
      <c r="AD41" s="309" t="str">
        <f>_xlfn.IFERROR(IF($L$6="","",VLOOKUP($L$6&amp;"_"&amp;$B41,data_entry,COLUMNS($B$11:AD40),0)),"")</f>
        <v/>
      </c>
      <c r="AE41" s="309"/>
      <c r="AF41" s="309"/>
      <c r="AG41" s="309"/>
      <c r="AH41" s="309"/>
      <c r="AI41" s="309"/>
      <c r="AJ41" s="309" t="str">
        <f>_xlfn.IFERROR(IF($L$6="","",VLOOKUP($L$6&amp;"_"&amp;$B41,data_entry,COLUMNS($B$11:AJ40),0)),"")</f>
        <v/>
      </c>
      <c r="AK41" s="309" t="str">
        <f>_xlfn.IFERROR(IF($L$6="","",VLOOKUP($L$6&amp;"_"&amp;$B41,data_entry,COLUMNS($B$11:AK40),0)),"")</f>
        <v/>
      </c>
      <c r="AL41" s="309" t="str">
        <f>_xlfn.IFERROR(IF($L$6="","",VLOOKUP($L$6&amp;"_"&amp;$B41,data_entry,COLUMNS($B$11:AL40),0)),"")</f>
        <v/>
      </c>
      <c r="AM41" s="309" t="str">
        <f>_xlfn.IFERROR(IF($L$6="","",VLOOKUP($L$6&amp;"_"&amp;$B41,data_entry,COLUMNS($B$11:AM40),0)),"")</f>
        <v/>
      </c>
      <c r="AN41" s="309" t="str">
        <f>_xlfn.IFERROR(IF($L$6="","",VLOOKUP($L$6&amp;"_"&amp;$B41,data_entry,COLUMNS($B$11:AN40),0)),"")</f>
        <v/>
      </c>
      <c r="AO41" s="309" t="str">
        <f>_xlfn.IFERROR(IF($L$6="","",VLOOKUP($L$6&amp;"_"&amp;$B41,data_entry,COLUMNS($B$11:AO40),0)),"")</f>
        <v/>
      </c>
      <c r="AP41" s="309" t="str">
        <f>_xlfn.IFERROR(IF($L$6="","",VLOOKUP($L$6&amp;"_"&amp;$B41,data_entry,COLUMNS($B$11:AP40),0)),"")</f>
        <v/>
      </c>
      <c r="AQ41" s="309" t="str">
        <f>_xlfn.IFERROR(IF($L$6="","",VLOOKUP($L$6&amp;"_"&amp;$B41,data_entry,COLUMNS($B$11:AQ40),0)),"")</f>
        <v/>
      </c>
    </row>
    <row r="42" spans="1:43" ht="15">
      <c r="A42" s="9">
        <f t="shared" si="0"/>
        <v>0</v>
      </c>
      <c r="B42" s="307">
        <f t="shared" si="1"/>
        <v>31</v>
      </c>
      <c r="C42" s="309" t="str">
        <f>IF(D42="","",ROWS($D$12:D42))</f>
        <v/>
      </c>
      <c r="D42" s="309" t="str">
        <f>_xlfn.IFERROR(IF(OR($L$6="",'DATA ENTRY'!C37=""),"",VLOOKUP($L$6&amp;"_"&amp;$B42,data_entry,COLUMNS($B$11:D41),0)),"")</f>
        <v/>
      </c>
      <c r="E42" s="309" t="str">
        <f>_xlfn.IFERROR(IF($L$6="","",VLOOKUP($L$6&amp;"_"&amp;$B42,data_entry,COLUMNS($B$11:E41),0)),"")</f>
        <v/>
      </c>
      <c r="F42" s="309" t="str">
        <f>_xlfn.IFERROR(IF($L$6="","",VLOOKUP($L$6&amp;"_"&amp;$B42,data_entry,COLUMNS($B$11:F41),0)),"")</f>
        <v/>
      </c>
      <c r="G42" s="309" t="str">
        <f>_xlfn.IFERROR(IF($L$6="","",VLOOKUP($L$6&amp;"_"&amp;$B42,data_entry,COLUMNS($B$11:G41),0)),"")</f>
        <v/>
      </c>
      <c r="H42" s="309" t="str">
        <f>_xlfn.IFERROR(IF($L$6="","",VLOOKUP($L$6&amp;"_"&amp;$B42,data_entry,COLUMNS($B$11:H41),0)),"")</f>
        <v/>
      </c>
      <c r="I42" s="309" t="str">
        <f>_xlfn.IFERROR(IF($L$6="","",VLOOKUP($L$6&amp;"_"&amp;$B42,data_entry,COLUMNS($B$11:I41),0)),"")</f>
        <v/>
      </c>
      <c r="J42" s="309" t="str">
        <f>_xlfn.IFERROR(IF($L$6="","",VLOOKUP($L$6&amp;"_"&amp;$B42,data_entry,COLUMNS($B$11:J41),0)),"")</f>
        <v/>
      </c>
      <c r="K42" s="309" t="str">
        <f>_xlfn.IFERROR(IF($L$6="","",VLOOKUP($L$6&amp;"_"&amp;$B42,data_entry,COLUMNS($B$11:K41),0)),"")</f>
        <v/>
      </c>
      <c r="L42" s="309" t="str">
        <f>_xlfn.IFERROR(IF($L$6="","",VLOOKUP($L$6&amp;"_"&amp;$B42,data_entry,COLUMNS($B$11:L41),0)),"")</f>
        <v/>
      </c>
      <c r="M42" s="309" t="str">
        <f>_xlfn.IFERROR(IF($L$6="","",VLOOKUP($L$6&amp;"_"&amp;$B42,data_entry,COLUMNS($B$11:M41),0)),"")</f>
        <v/>
      </c>
      <c r="N42" s="309" t="str">
        <f>_xlfn.IFERROR(IF($L$6="","",VLOOKUP($L$6&amp;"_"&amp;$B42,data_entry,COLUMNS($B$11:N41),0)),"")</f>
        <v/>
      </c>
      <c r="O42" s="309" t="str">
        <f>_xlfn.IFERROR(IF($L$6="","",VLOOKUP($L$6&amp;"_"&amp;$B42,data_entry,COLUMNS($B$11:O41),0)),"")</f>
        <v/>
      </c>
      <c r="P42" s="309" t="str">
        <f>_xlfn.IFERROR(IF($L$6="","",VLOOKUP($L$6&amp;"_"&amp;$B42,data_entry,COLUMNS($B$11:P41),0)),"")</f>
        <v/>
      </c>
      <c r="Q42" s="309" t="str">
        <f>_xlfn.IFERROR(IF($L$6="","",VLOOKUP($L$6&amp;"_"&amp;$B42,data_entry,COLUMNS($B$11:Q41),0)),"")</f>
        <v/>
      </c>
      <c r="R42" s="309" t="str">
        <f>_xlfn.IFERROR(IF($L$6="","",VLOOKUP($L$6&amp;"_"&amp;$B42,data_entry,COLUMNS($B$11:R41),0)),"")</f>
        <v/>
      </c>
      <c r="S42" s="309" t="str">
        <f>_xlfn.IFERROR(IF($L$6="","",VLOOKUP($L$6&amp;"_"&amp;$B42,data_entry,COLUMNS($B$11:S41),0)),"")</f>
        <v/>
      </c>
      <c r="T42" s="309" t="str">
        <f>_xlfn.IFERROR(IF($L$6="","",VLOOKUP($L$6&amp;"_"&amp;$B42,data_entry,COLUMNS($B$11:T41),0)),"")</f>
        <v/>
      </c>
      <c r="U42" s="309" t="str">
        <f>_xlfn.IFERROR(IF($L$6="","",VLOOKUP($L$6&amp;"_"&amp;$B42,data_entry,COLUMNS($B$11:U41),0)),"")</f>
        <v/>
      </c>
      <c r="V42" s="309" t="str">
        <f>_xlfn.IFERROR(IF($L$6="","",VLOOKUP($L$6&amp;"_"&amp;$B42,data_entry,COLUMNS($B$11:V41),0)),"")</f>
        <v/>
      </c>
      <c r="W42" s="309" t="str">
        <f>_xlfn.IFERROR(IF($L$6="","",VLOOKUP($L$6&amp;"_"&amp;$B42,data_entry,COLUMNS($B$11:W41),0)),"")</f>
        <v/>
      </c>
      <c r="X42" s="309" t="str">
        <f>_xlfn.IFERROR(IF($L$6="","",VLOOKUP($L$6&amp;"_"&amp;$B42,data_entry,COLUMNS($B$11:X41),0)),"")</f>
        <v/>
      </c>
      <c r="Y42" s="309" t="str">
        <f>_xlfn.IFERROR(IF($L$6="","",VLOOKUP($L$6&amp;"_"&amp;$B42,data_entry,COLUMNS($B$11:Y41),0)),"")</f>
        <v/>
      </c>
      <c r="Z42" s="309" t="str">
        <f>_xlfn.IFERROR(IF($L$6="","",VLOOKUP($L$6&amp;"_"&amp;$B42,data_entry,COLUMNS($B$11:Z41),0)),"")</f>
        <v/>
      </c>
      <c r="AA42" s="309" t="str">
        <f>_xlfn.IFERROR(IF($L$6="","",VLOOKUP($L$6&amp;"_"&amp;$B42,data_entry,COLUMNS($B$11:AA41),0)),"")</f>
        <v/>
      </c>
      <c r="AB42" s="309" t="str">
        <f>_xlfn.IFERROR(IF($L$6="","",VLOOKUP($L$6&amp;"_"&amp;$B42,data_entry,COLUMNS($B$11:AB41),0)),"")</f>
        <v/>
      </c>
      <c r="AC42" s="309" t="str">
        <f>_xlfn.IFERROR(IF($L$6="","",VLOOKUP($L$6&amp;"_"&amp;$B42,data_entry,COLUMNS($B$11:AC41),0)),"")</f>
        <v/>
      </c>
      <c r="AD42" s="309" t="str">
        <f>_xlfn.IFERROR(IF($L$6="","",VLOOKUP($L$6&amp;"_"&amp;$B42,data_entry,COLUMNS($B$11:AD41),0)),"")</f>
        <v/>
      </c>
      <c r="AE42" s="309"/>
      <c r="AF42" s="309"/>
      <c r="AG42" s="309"/>
      <c r="AH42" s="309"/>
      <c r="AI42" s="309"/>
      <c r="AJ42" s="309" t="str">
        <f>_xlfn.IFERROR(IF($L$6="","",VLOOKUP($L$6&amp;"_"&amp;$B42,data_entry,COLUMNS($B$11:AJ41),0)),"")</f>
        <v/>
      </c>
      <c r="AK42" s="309" t="str">
        <f>_xlfn.IFERROR(IF($L$6="","",VLOOKUP($L$6&amp;"_"&amp;$B42,data_entry,COLUMNS($B$11:AK41),0)),"")</f>
        <v/>
      </c>
      <c r="AL42" s="309" t="str">
        <f>_xlfn.IFERROR(IF($L$6="","",VLOOKUP($L$6&amp;"_"&amp;$B42,data_entry,COLUMNS($B$11:AL41),0)),"")</f>
        <v/>
      </c>
      <c r="AM42" s="309" t="str">
        <f>_xlfn.IFERROR(IF($L$6="","",VLOOKUP($L$6&amp;"_"&amp;$B42,data_entry,COLUMNS($B$11:AM41),0)),"")</f>
        <v/>
      </c>
      <c r="AN42" s="309" t="str">
        <f>_xlfn.IFERROR(IF($L$6="","",VLOOKUP($L$6&amp;"_"&amp;$B42,data_entry,COLUMNS($B$11:AN41),0)),"")</f>
        <v/>
      </c>
      <c r="AO42" s="309" t="str">
        <f>_xlfn.IFERROR(IF($L$6="","",VLOOKUP($L$6&amp;"_"&amp;$B42,data_entry,COLUMNS($B$11:AO41),0)),"")</f>
        <v/>
      </c>
      <c r="AP42" s="309" t="str">
        <f>_xlfn.IFERROR(IF($L$6="","",VLOOKUP($L$6&amp;"_"&amp;$B42,data_entry,COLUMNS($B$11:AP41),0)),"")</f>
        <v/>
      </c>
      <c r="AQ42" s="309" t="str">
        <f>_xlfn.IFERROR(IF($L$6="","",VLOOKUP($L$6&amp;"_"&amp;$B42,data_entry,COLUMNS($B$11:AQ41),0)),"")</f>
        <v/>
      </c>
    </row>
    <row r="43" spans="1:43" ht="15">
      <c r="A43" s="9">
        <f t="shared" si="0"/>
        <v>0</v>
      </c>
      <c r="B43" s="307">
        <f t="shared" si="1"/>
        <v>32</v>
      </c>
      <c r="C43" s="309" t="str">
        <f>IF(D43="","",ROWS($D$12:D43))</f>
        <v/>
      </c>
      <c r="D43" s="309" t="str">
        <f>_xlfn.IFERROR(IF(OR($L$6="",'DATA ENTRY'!C38=""),"",VLOOKUP($L$6&amp;"_"&amp;$B43,data_entry,COLUMNS($B$11:D42),0)),"")</f>
        <v/>
      </c>
      <c r="E43" s="309" t="str">
        <f>_xlfn.IFERROR(IF($L$6="","",VLOOKUP($L$6&amp;"_"&amp;$B43,data_entry,COLUMNS($B$11:E42),0)),"")</f>
        <v/>
      </c>
      <c r="F43" s="309" t="str">
        <f>_xlfn.IFERROR(IF($L$6="","",VLOOKUP($L$6&amp;"_"&amp;$B43,data_entry,COLUMNS($B$11:F42),0)),"")</f>
        <v/>
      </c>
      <c r="G43" s="309" t="str">
        <f>_xlfn.IFERROR(IF($L$6="","",VLOOKUP($L$6&amp;"_"&amp;$B43,data_entry,COLUMNS($B$11:G42),0)),"")</f>
        <v/>
      </c>
      <c r="H43" s="309" t="str">
        <f>_xlfn.IFERROR(IF($L$6="","",VLOOKUP($L$6&amp;"_"&amp;$B43,data_entry,COLUMNS($B$11:H42),0)),"")</f>
        <v/>
      </c>
      <c r="I43" s="309" t="str">
        <f>_xlfn.IFERROR(IF($L$6="","",VLOOKUP($L$6&amp;"_"&amp;$B43,data_entry,COLUMNS($B$11:I42),0)),"")</f>
        <v/>
      </c>
      <c r="J43" s="309" t="str">
        <f>_xlfn.IFERROR(IF($L$6="","",VLOOKUP($L$6&amp;"_"&amp;$B43,data_entry,COLUMNS($B$11:J42),0)),"")</f>
        <v/>
      </c>
      <c r="K43" s="309" t="str">
        <f>_xlfn.IFERROR(IF($L$6="","",VLOOKUP($L$6&amp;"_"&amp;$B43,data_entry,COLUMNS($B$11:K42),0)),"")</f>
        <v/>
      </c>
      <c r="L43" s="309" t="str">
        <f>_xlfn.IFERROR(IF($L$6="","",VLOOKUP($L$6&amp;"_"&amp;$B43,data_entry,COLUMNS($B$11:L42),0)),"")</f>
        <v/>
      </c>
      <c r="M43" s="309" t="str">
        <f>_xlfn.IFERROR(IF($L$6="","",VLOOKUP($L$6&amp;"_"&amp;$B43,data_entry,COLUMNS($B$11:M42),0)),"")</f>
        <v/>
      </c>
      <c r="N43" s="309" t="str">
        <f>_xlfn.IFERROR(IF($L$6="","",VLOOKUP($L$6&amp;"_"&amp;$B43,data_entry,COLUMNS($B$11:N42),0)),"")</f>
        <v/>
      </c>
      <c r="O43" s="309" t="str">
        <f>_xlfn.IFERROR(IF($L$6="","",VLOOKUP($L$6&amp;"_"&amp;$B43,data_entry,COLUMNS($B$11:O42),0)),"")</f>
        <v/>
      </c>
      <c r="P43" s="309" t="str">
        <f>_xlfn.IFERROR(IF($L$6="","",VLOOKUP($L$6&amp;"_"&amp;$B43,data_entry,COLUMNS($B$11:P42),0)),"")</f>
        <v/>
      </c>
      <c r="Q43" s="309" t="str">
        <f>_xlfn.IFERROR(IF($L$6="","",VLOOKUP($L$6&amp;"_"&amp;$B43,data_entry,COLUMNS($B$11:Q42),0)),"")</f>
        <v/>
      </c>
      <c r="R43" s="309" t="str">
        <f>_xlfn.IFERROR(IF($L$6="","",VLOOKUP($L$6&amp;"_"&amp;$B43,data_entry,COLUMNS($B$11:R42),0)),"")</f>
        <v/>
      </c>
      <c r="S43" s="309" t="str">
        <f>_xlfn.IFERROR(IF($L$6="","",VLOOKUP($L$6&amp;"_"&amp;$B43,data_entry,COLUMNS($B$11:S42),0)),"")</f>
        <v/>
      </c>
      <c r="T43" s="309" t="str">
        <f>_xlfn.IFERROR(IF($L$6="","",VLOOKUP($L$6&amp;"_"&amp;$B43,data_entry,COLUMNS($B$11:T42),0)),"")</f>
        <v/>
      </c>
      <c r="U43" s="309" t="str">
        <f>_xlfn.IFERROR(IF($L$6="","",VLOOKUP($L$6&amp;"_"&amp;$B43,data_entry,COLUMNS($B$11:U42),0)),"")</f>
        <v/>
      </c>
      <c r="V43" s="309" t="str">
        <f>_xlfn.IFERROR(IF($L$6="","",VLOOKUP($L$6&amp;"_"&amp;$B43,data_entry,COLUMNS($B$11:V42),0)),"")</f>
        <v/>
      </c>
      <c r="W43" s="309" t="str">
        <f>_xlfn.IFERROR(IF($L$6="","",VLOOKUP($L$6&amp;"_"&amp;$B43,data_entry,COLUMNS($B$11:W42),0)),"")</f>
        <v/>
      </c>
      <c r="X43" s="309" t="str">
        <f>_xlfn.IFERROR(IF($L$6="","",VLOOKUP($L$6&amp;"_"&amp;$B43,data_entry,COLUMNS($B$11:X42),0)),"")</f>
        <v/>
      </c>
      <c r="Y43" s="309" t="str">
        <f>_xlfn.IFERROR(IF($L$6="","",VLOOKUP($L$6&amp;"_"&amp;$B43,data_entry,COLUMNS($B$11:Y42),0)),"")</f>
        <v/>
      </c>
      <c r="Z43" s="309" t="str">
        <f>_xlfn.IFERROR(IF($L$6="","",VLOOKUP($L$6&amp;"_"&amp;$B43,data_entry,COLUMNS($B$11:Z42),0)),"")</f>
        <v/>
      </c>
      <c r="AA43" s="309" t="str">
        <f>_xlfn.IFERROR(IF($L$6="","",VLOOKUP($L$6&amp;"_"&amp;$B43,data_entry,COLUMNS($B$11:AA42),0)),"")</f>
        <v/>
      </c>
      <c r="AB43" s="309" t="str">
        <f>_xlfn.IFERROR(IF($L$6="","",VLOOKUP($L$6&amp;"_"&amp;$B43,data_entry,COLUMNS($B$11:AB42),0)),"")</f>
        <v/>
      </c>
      <c r="AC43" s="309" t="str">
        <f>_xlfn.IFERROR(IF($L$6="","",VLOOKUP($L$6&amp;"_"&amp;$B43,data_entry,COLUMNS($B$11:AC42),0)),"")</f>
        <v/>
      </c>
      <c r="AD43" s="309" t="str">
        <f>_xlfn.IFERROR(IF($L$6="","",VLOOKUP($L$6&amp;"_"&amp;$B43,data_entry,COLUMNS($B$11:AD42),0)),"")</f>
        <v/>
      </c>
      <c r="AE43" s="309"/>
      <c r="AF43" s="309"/>
      <c r="AG43" s="309"/>
      <c r="AH43" s="309"/>
      <c r="AI43" s="309"/>
      <c r="AJ43" s="309" t="str">
        <f>_xlfn.IFERROR(IF($L$6="","",VLOOKUP($L$6&amp;"_"&amp;$B43,data_entry,COLUMNS($B$11:AJ42),0)),"")</f>
        <v/>
      </c>
      <c r="AK43" s="309" t="str">
        <f>_xlfn.IFERROR(IF($L$6="","",VLOOKUP($L$6&amp;"_"&amp;$B43,data_entry,COLUMNS($B$11:AK42),0)),"")</f>
        <v/>
      </c>
      <c r="AL43" s="309" t="str">
        <f>_xlfn.IFERROR(IF($L$6="","",VLOOKUP($L$6&amp;"_"&amp;$B43,data_entry,COLUMNS($B$11:AL42),0)),"")</f>
        <v/>
      </c>
      <c r="AM43" s="309" t="str">
        <f>_xlfn.IFERROR(IF($L$6="","",VLOOKUP($L$6&amp;"_"&amp;$B43,data_entry,COLUMNS($B$11:AM42),0)),"")</f>
        <v/>
      </c>
      <c r="AN43" s="309" t="str">
        <f>_xlfn.IFERROR(IF($L$6="","",VLOOKUP($L$6&amp;"_"&amp;$B43,data_entry,COLUMNS($B$11:AN42),0)),"")</f>
        <v/>
      </c>
      <c r="AO43" s="309" t="str">
        <f>_xlfn.IFERROR(IF($L$6="","",VLOOKUP($L$6&amp;"_"&amp;$B43,data_entry,COLUMNS($B$11:AO42),0)),"")</f>
        <v/>
      </c>
      <c r="AP43" s="309" t="str">
        <f>_xlfn.IFERROR(IF($L$6="","",VLOOKUP($L$6&amp;"_"&amp;$B43,data_entry,COLUMNS($B$11:AP42),0)),"")</f>
        <v/>
      </c>
      <c r="AQ43" s="309" t="str">
        <f>_xlfn.IFERROR(IF($L$6="","",VLOOKUP($L$6&amp;"_"&amp;$B43,data_entry,COLUMNS($B$11:AQ42),0)),"")</f>
        <v/>
      </c>
    </row>
    <row r="44" spans="1:43" ht="15">
      <c r="A44" s="9">
        <f t="shared" si="0"/>
        <v>0</v>
      </c>
      <c r="B44" s="307">
        <f t="shared" si="1"/>
        <v>33</v>
      </c>
      <c r="C44" s="309" t="str">
        <f>IF(D44="","",ROWS($D$12:D44))</f>
        <v/>
      </c>
      <c r="D44" s="309" t="str">
        <f>_xlfn.IFERROR(IF(OR($L$6="",'DATA ENTRY'!C39=""),"",VLOOKUP($L$6&amp;"_"&amp;$B44,data_entry,COLUMNS($B$11:D43),0)),"")</f>
        <v/>
      </c>
      <c r="E44" s="309" t="str">
        <f>_xlfn.IFERROR(IF($L$6="","",VLOOKUP($L$6&amp;"_"&amp;$B44,data_entry,COLUMNS($B$11:E43),0)),"")</f>
        <v/>
      </c>
      <c r="F44" s="309" t="str">
        <f>_xlfn.IFERROR(IF($L$6="","",VLOOKUP($L$6&amp;"_"&amp;$B44,data_entry,COLUMNS($B$11:F43),0)),"")</f>
        <v/>
      </c>
      <c r="G44" s="309" t="str">
        <f>_xlfn.IFERROR(IF($L$6="","",VLOOKUP($L$6&amp;"_"&amp;$B44,data_entry,COLUMNS($B$11:G43),0)),"")</f>
        <v/>
      </c>
      <c r="H44" s="309" t="str">
        <f>_xlfn.IFERROR(IF($L$6="","",VLOOKUP($L$6&amp;"_"&amp;$B44,data_entry,COLUMNS($B$11:H43),0)),"")</f>
        <v/>
      </c>
      <c r="I44" s="309" t="str">
        <f>_xlfn.IFERROR(IF($L$6="","",VLOOKUP($L$6&amp;"_"&amp;$B44,data_entry,COLUMNS($B$11:I43),0)),"")</f>
        <v/>
      </c>
      <c r="J44" s="309" t="str">
        <f>_xlfn.IFERROR(IF($L$6="","",VLOOKUP($L$6&amp;"_"&amp;$B44,data_entry,COLUMNS($B$11:J43),0)),"")</f>
        <v/>
      </c>
      <c r="K44" s="309" t="str">
        <f>_xlfn.IFERROR(IF($L$6="","",VLOOKUP($L$6&amp;"_"&amp;$B44,data_entry,COLUMNS($B$11:K43),0)),"")</f>
        <v/>
      </c>
      <c r="L44" s="309" t="str">
        <f>_xlfn.IFERROR(IF($L$6="","",VLOOKUP($L$6&amp;"_"&amp;$B44,data_entry,COLUMNS($B$11:L43),0)),"")</f>
        <v/>
      </c>
      <c r="M44" s="309" t="str">
        <f>_xlfn.IFERROR(IF($L$6="","",VLOOKUP($L$6&amp;"_"&amp;$B44,data_entry,COLUMNS($B$11:M43),0)),"")</f>
        <v/>
      </c>
      <c r="N44" s="309" t="str">
        <f>_xlfn.IFERROR(IF($L$6="","",VLOOKUP($L$6&amp;"_"&amp;$B44,data_entry,COLUMNS($B$11:N43),0)),"")</f>
        <v/>
      </c>
      <c r="O44" s="309" t="str">
        <f>_xlfn.IFERROR(IF($L$6="","",VLOOKUP($L$6&amp;"_"&amp;$B44,data_entry,COLUMNS($B$11:O43),0)),"")</f>
        <v/>
      </c>
      <c r="P44" s="309" t="str">
        <f>_xlfn.IFERROR(IF($L$6="","",VLOOKUP($L$6&amp;"_"&amp;$B44,data_entry,COLUMNS($B$11:P43),0)),"")</f>
        <v/>
      </c>
      <c r="Q44" s="309" t="str">
        <f>_xlfn.IFERROR(IF($L$6="","",VLOOKUP($L$6&amp;"_"&amp;$B44,data_entry,COLUMNS($B$11:Q43),0)),"")</f>
        <v/>
      </c>
      <c r="R44" s="309" t="str">
        <f>_xlfn.IFERROR(IF($L$6="","",VLOOKUP($L$6&amp;"_"&amp;$B44,data_entry,COLUMNS($B$11:R43),0)),"")</f>
        <v/>
      </c>
      <c r="S44" s="309" t="str">
        <f>_xlfn.IFERROR(IF($L$6="","",VLOOKUP($L$6&amp;"_"&amp;$B44,data_entry,COLUMNS($B$11:S43),0)),"")</f>
        <v/>
      </c>
      <c r="T44" s="309" t="str">
        <f>_xlfn.IFERROR(IF($L$6="","",VLOOKUP($L$6&amp;"_"&amp;$B44,data_entry,COLUMNS($B$11:T43),0)),"")</f>
        <v/>
      </c>
      <c r="U44" s="309" t="str">
        <f>_xlfn.IFERROR(IF($L$6="","",VLOOKUP($L$6&amp;"_"&amp;$B44,data_entry,COLUMNS($B$11:U43),0)),"")</f>
        <v/>
      </c>
      <c r="V44" s="309" t="str">
        <f>_xlfn.IFERROR(IF($L$6="","",VLOOKUP($L$6&amp;"_"&amp;$B44,data_entry,COLUMNS($B$11:V43),0)),"")</f>
        <v/>
      </c>
      <c r="W44" s="309" t="str">
        <f>_xlfn.IFERROR(IF($L$6="","",VLOOKUP($L$6&amp;"_"&amp;$B44,data_entry,COLUMNS($B$11:W43),0)),"")</f>
        <v/>
      </c>
      <c r="X44" s="309" t="str">
        <f>_xlfn.IFERROR(IF($L$6="","",VLOOKUP($L$6&amp;"_"&amp;$B44,data_entry,COLUMNS($B$11:X43),0)),"")</f>
        <v/>
      </c>
      <c r="Y44" s="309" t="str">
        <f>_xlfn.IFERROR(IF($L$6="","",VLOOKUP($L$6&amp;"_"&amp;$B44,data_entry,COLUMNS($B$11:Y43),0)),"")</f>
        <v/>
      </c>
      <c r="Z44" s="309" t="str">
        <f>_xlfn.IFERROR(IF($L$6="","",VLOOKUP($L$6&amp;"_"&amp;$B44,data_entry,COLUMNS($B$11:Z43),0)),"")</f>
        <v/>
      </c>
      <c r="AA44" s="309" t="str">
        <f>_xlfn.IFERROR(IF($L$6="","",VLOOKUP($L$6&amp;"_"&amp;$B44,data_entry,COLUMNS($B$11:AA43),0)),"")</f>
        <v/>
      </c>
      <c r="AB44" s="309" t="str">
        <f>_xlfn.IFERROR(IF($L$6="","",VLOOKUP($L$6&amp;"_"&amp;$B44,data_entry,COLUMNS($B$11:AB43),0)),"")</f>
        <v/>
      </c>
      <c r="AC44" s="309" t="str">
        <f>_xlfn.IFERROR(IF($L$6="","",VLOOKUP($L$6&amp;"_"&amp;$B44,data_entry,COLUMNS($B$11:AC43),0)),"")</f>
        <v/>
      </c>
      <c r="AD44" s="309" t="str">
        <f>_xlfn.IFERROR(IF($L$6="","",VLOOKUP($L$6&amp;"_"&amp;$B44,data_entry,COLUMNS($B$11:AD43),0)),"")</f>
        <v/>
      </c>
      <c r="AE44" s="309"/>
      <c r="AF44" s="309"/>
      <c r="AG44" s="309"/>
      <c r="AH44" s="309"/>
      <c r="AI44" s="309"/>
      <c r="AJ44" s="309" t="str">
        <f>_xlfn.IFERROR(IF($L$6="","",VLOOKUP($L$6&amp;"_"&amp;$B44,data_entry,COLUMNS($B$11:AJ43),0)),"")</f>
        <v/>
      </c>
      <c r="AK44" s="309" t="str">
        <f>_xlfn.IFERROR(IF($L$6="","",VLOOKUP($L$6&amp;"_"&amp;$B44,data_entry,COLUMNS($B$11:AK43),0)),"")</f>
        <v/>
      </c>
      <c r="AL44" s="309" t="str">
        <f>_xlfn.IFERROR(IF($L$6="","",VLOOKUP($L$6&amp;"_"&amp;$B44,data_entry,COLUMNS($B$11:AL43),0)),"")</f>
        <v/>
      </c>
      <c r="AM44" s="309" t="str">
        <f>_xlfn.IFERROR(IF($L$6="","",VLOOKUP($L$6&amp;"_"&amp;$B44,data_entry,COLUMNS($B$11:AM43),0)),"")</f>
        <v/>
      </c>
      <c r="AN44" s="309" t="str">
        <f>_xlfn.IFERROR(IF($L$6="","",VLOOKUP($L$6&amp;"_"&amp;$B44,data_entry,COLUMNS($B$11:AN43),0)),"")</f>
        <v/>
      </c>
      <c r="AO44" s="309" t="str">
        <f>_xlfn.IFERROR(IF($L$6="","",VLOOKUP($L$6&amp;"_"&amp;$B44,data_entry,COLUMNS($B$11:AO43),0)),"")</f>
        <v/>
      </c>
      <c r="AP44" s="309" t="str">
        <f>_xlfn.IFERROR(IF($L$6="","",VLOOKUP($L$6&amp;"_"&amp;$B44,data_entry,COLUMNS($B$11:AP43),0)),"")</f>
        <v/>
      </c>
      <c r="AQ44" s="309" t="str">
        <f>_xlfn.IFERROR(IF($L$6="","",VLOOKUP($L$6&amp;"_"&amp;$B44,data_entry,COLUMNS($B$11:AQ43),0)),"")</f>
        <v/>
      </c>
    </row>
    <row r="45" spans="1:43" ht="15">
      <c r="A45" s="9">
        <f t="shared" si="0"/>
        <v>0</v>
      </c>
      <c r="B45" s="307">
        <f t="shared" si="1"/>
        <v>34</v>
      </c>
      <c r="C45" s="309" t="str">
        <f>IF(D45="","",ROWS($D$12:D45))</f>
        <v/>
      </c>
      <c r="D45" s="309" t="str">
        <f>_xlfn.IFERROR(IF(OR($L$6="",'DATA ENTRY'!C40=""),"",VLOOKUP($L$6&amp;"_"&amp;$B45,data_entry,COLUMNS($B$11:D44),0)),"")</f>
        <v/>
      </c>
      <c r="E45" s="309" t="str">
        <f>_xlfn.IFERROR(IF($L$6="","",VLOOKUP($L$6&amp;"_"&amp;$B45,data_entry,COLUMNS($B$11:E44),0)),"")</f>
        <v/>
      </c>
      <c r="F45" s="309" t="str">
        <f>_xlfn.IFERROR(IF($L$6="","",VLOOKUP($L$6&amp;"_"&amp;$B45,data_entry,COLUMNS($B$11:F44),0)),"")</f>
        <v/>
      </c>
      <c r="G45" s="309" t="str">
        <f>_xlfn.IFERROR(IF($L$6="","",VLOOKUP($L$6&amp;"_"&amp;$B45,data_entry,COLUMNS($B$11:G44),0)),"")</f>
        <v/>
      </c>
      <c r="H45" s="309" t="str">
        <f>_xlfn.IFERROR(IF($L$6="","",VLOOKUP($L$6&amp;"_"&amp;$B45,data_entry,COLUMNS($B$11:H44),0)),"")</f>
        <v/>
      </c>
      <c r="I45" s="309" t="str">
        <f>_xlfn.IFERROR(IF($L$6="","",VLOOKUP($L$6&amp;"_"&amp;$B45,data_entry,COLUMNS($B$11:I44),0)),"")</f>
        <v/>
      </c>
      <c r="J45" s="309" t="str">
        <f>_xlfn.IFERROR(IF($L$6="","",VLOOKUP($L$6&amp;"_"&amp;$B45,data_entry,COLUMNS($B$11:J44),0)),"")</f>
        <v/>
      </c>
      <c r="K45" s="309" t="str">
        <f>_xlfn.IFERROR(IF($L$6="","",VLOOKUP($L$6&amp;"_"&amp;$B45,data_entry,COLUMNS($B$11:K44),0)),"")</f>
        <v/>
      </c>
      <c r="L45" s="309" t="str">
        <f>_xlfn.IFERROR(IF($L$6="","",VLOOKUP($L$6&amp;"_"&amp;$B45,data_entry,COLUMNS($B$11:L44),0)),"")</f>
        <v/>
      </c>
      <c r="M45" s="309" t="str">
        <f>_xlfn.IFERROR(IF($L$6="","",VLOOKUP($L$6&amp;"_"&amp;$B45,data_entry,COLUMNS($B$11:M44),0)),"")</f>
        <v/>
      </c>
      <c r="N45" s="309" t="str">
        <f>_xlfn.IFERROR(IF($L$6="","",VLOOKUP($L$6&amp;"_"&amp;$B45,data_entry,COLUMNS($B$11:N44),0)),"")</f>
        <v/>
      </c>
      <c r="O45" s="309" t="str">
        <f>_xlfn.IFERROR(IF($L$6="","",VLOOKUP($L$6&amp;"_"&amp;$B45,data_entry,COLUMNS($B$11:O44),0)),"")</f>
        <v/>
      </c>
      <c r="P45" s="309" t="str">
        <f>_xlfn.IFERROR(IF($L$6="","",VLOOKUP($L$6&amp;"_"&amp;$B45,data_entry,COLUMNS($B$11:P44),0)),"")</f>
        <v/>
      </c>
      <c r="Q45" s="309" t="str">
        <f>_xlfn.IFERROR(IF($L$6="","",VLOOKUP($L$6&amp;"_"&amp;$B45,data_entry,COLUMNS($B$11:Q44),0)),"")</f>
        <v/>
      </c>
      <c r="R45" s="309" t="str">
        <f>_xlfn.IFERROR(IF($L$6="","",VLOOKUP($L$6&amp;"_"&amp;$B45,data_entry,COLUMNS($B$11:R44),0)),"")</f>
        <v/>
      </c>
      <c r="S45" s="309" t="str">
        <f>_xlfn.IFERROR(IF($L$6="","",VLOOKUP($L$6&amp;"_"&amp;$B45,data_entry,COLUMNS($B$11:S44),0)),"")</f>
        <v/>
      </c>
      <c r="T45" s="309" t="str">
        <f>_xlfn.IFERROR(IF($L$6="","",VLOOKUP($L$6&amp;"_"&amp;$B45,data_entry,COLUMNS($B$11:T44),0)),"")</f>
        <v/>
      </c>
      <c r="U45" s="309" t="str">
        <f>_xlfn.IFERROR(IF($L$6="","",VLOOKUP($L$6&amp;"_"&amp;$B45,data_entry,COLUMNS($B$11:U44),0)),"")</f>
        <v/>
      </c>
      <c r="V45" s="309" t="str">
        <f>_xlfn.IFERROR(IF($L$6="","",VLOOKUP($L$6&amp;"_"&amp;$B45,data_entry,COLUMNS($B$11:V44),0)),"")</f>
        <v/>
      </c>
      <c r="W45" s="309" t="str">
        <f>_xlfn.IFERROR(IF($L$6="","",VLOOKUP($L$6&amp;"_"&amp;$B45,data_entry,COLUMNS($B$11:W44),0)),"")</f>
        <v/>
      </c>
      <c r="X45" s="309" t="str">
        <f>_xlfn.IFERROR(IF($L$6="","",VLOOKUP($L$6&amp;"_"&amp;$B45,data_entry,COLUMNS($B$11:X44),0)),"")</f>
        <v/>
      </c>
      <c r="Y45" s="309" t="str">
        <f>_xlfn.IFERROR(IF($L$6="","",VLOOKUP($L$6&amp;"_"&amp;$B45,data_entry,COLUMNS($B$11:Y44),0)),"")</f>
        <v/>
      </c>
      <c r="Z45" s="309" t="str">
        <f>_xlfn.IFERROR(IF($L$6="","",VLOOKUP($L$6&amp;"_"&amp;$B45,data_entry,COLUMNS($B$11:Z44),0)),"")</f>
        <v/>
      </c>
      <c r="AA45" s="309" t="str">
        <f>_xlfn.IFERROR(IF($L$6="","",VLOOKUP($L$6&amp;"_"&amp;$B45,data_entry,COLUMNS($B$11:AA44),0)),"")</f>
        <v/>
      </c>
      <c r="AB45" s="309" t="str">
        <f>_xlfn.IFERROR(IF($L$6="","",VLOOKUP($L$6&amp;"_"&amp;$B45,data_entry,COLUMNS($B$11:AB44),0)),"")</f>
        <v/>
      </c>
      <c r="AC45" s="309" t="str">
        <f>_xlfn.IFERROR(IF($L$6="","",VLOOKUP($L$6&amp;"_"&amp;$B45,data_entry,COLUMNS($B$11:AC44),0)),"")</f>
        <v/>
      </c>
      <c r="AD45" s="309" t="str">
        <f>_xlfn.IFERROR(IF($L$6="","",VLOOKUP($L$6&amp;"_"&amp;$B45,data_entry,COLUMNS($B$11:AD44),0)),"")</f>
        <v/>
      </c>
      <c r="AE45" s="309"/>
      <c r="AF45" s="309"/>
      <c r="AG45" s="309"/>
      <c r="AH45" s="309"/>
      <c r="AI45" s="309"/>
      <c r="AJ45" s="309" t="str">
        <f>_xlfn.IFERROR(IF($L$6="","",VLOOKUP($L$6&amp;"_"&amp;$B45,data_entry,COLUMNS($B$11:AJ44),0)),"")</f>
        <v/>
      </c>
      <c r="AK45" s="309" t="str">
        <f>_xlfn.IFERROR(IF($L$6="","",VLOOKUP($L$6&amp;"_"&amp;$B45,data_entry,COLUMNS($B$11:AK44),0)),"")</f>
        <v/>
      </c>
      <c r="AL45" s="309" t="str">
        <f>_xlfn.IFERROR(IF($L$6="","",VLOOKUP($L$6&amp;"_"&amp;$B45,data_entry,COLUMNS($B$11:AL44),0)),"")</f>
        <v/>
      </c>
      <c r="AM45" s="309" t="str">
        <f>_xlfn.IFERROR(IF($L$6="","",VLOOKUP($L$6&amp;"_"&amp;$B45,data_entry,COLUMNS($B$11:AM44),0)),"")</f>
        <v/>
      </c>
      <c r="AN45" s="309" t="str">
        <f>_xlfn.IFERROR(IF($L$6="","",VLOOKUP($L$6&amp;"_"&amp;$B45,data_entry,COLUMNS($B$11:AN44),0)),"")</f>
        <v/>
      </c>
      <c r="AO45" s="309" t="str">
        <f>_xlfn.IFERROR(IF($L$6="","",VLOOKUP($L$6&amp;"_"&amp;$B45,data_entry,COLUMNS($B$11:AO44),0)),"")</f>
        <v/>
      </c>
      <c r="AP45" s="309" t="str">
        <f>_xlfn.IFERROR(IF($L$6="","",VLOOKUP($L$6&amp;"_"&amp;$B45,data_entry,COLUMNS($B$11:AP44),0)),"")</f>
        <v/>
      </c>
      <c r="AQ45" s="309" t="str">
        <f>_xlfn.IFERROR(IF($L$6="","",VLOOKUP($L$6&amp;"_"&amp;$B45,data_entry,COLUMNS($B$11:AQ44),0)),"")</f>
        <v/>
      </c>
    </row>
    <row r="46" spans="1:43" ht="15">
      <c r="A46" s="9">
        <f t="shared" si="0"/>
        <v>0</v>
      </c>
      <c r="B46" s="307">
        <f t="shared" si="1"/>
        <v>35</v>
      </c>
      <c r="C46" s="309" t="str">
        <f>IF(D46="","",ROWS($D$12:D46))</f>
        <v/>
      </c>
      <c r="D46" s="309" t="str">
        <f>_xlfn.IFERROR(IF(OR($L$6="",'DATA ENTRY'!C41=""),"",VLOOKUP($L$6&amp;"_"&amp;$B46,data_entry,COLUMNS($B$11:D45),0)),"")</f>
        <v/>
      </c>
      <c r="E46" s="309" t="str">
        <f>_xlfn.IFERROR(IF($L$6="","",VLOOKUP($L$6&amp;"_"&amp;$B46,data_entry,COLUMNS($B$11:E45),0)),"")</f>
        <v/>
      </c>
      <c r="F46" s="309" t="str">
        <f>_xlfn.IFERROR(IF($L$6="","",VLOOKUP($L$6&amp;"_"&amp;$B46,data_entry,COLUMNS($B$11:F45),0)),"")</f>
        <v/>
      </c>
      <c r="G46" s="309" t="str">
        <f>_xlfn.IFERROR(IF($L$6="","",VLOOKUP($L$6&amp;"_"&amp;$B46,data_entry,COLUMNS($B$11:G45),0)),"")</f>
        <v/>
      </c>
      <c r="H46" s="309" t="str">
        <f>_xlfn.IFERROR(IF($L$6="","",VLOOKUP($L$6&amp;"_"&amp;$B46,data_entry,COLUMNS($B$11:H45),0)),"")</f>
        <v/>
      </c>
      <c r="I46" s="309" t="str">
        <f>_xlfn.IFERROR(IF($L$6="","",VLOOKUP($L$6&amp;"_"&amp;$B46,data_entry,COLUMNS($B$11:I45),0)),"")</f>
        <v/>
      </c>
      <c r="J46" s="309" t="str">
        <f>_xlfn.IFERROR(IF($L$6="","",VLOOKUP($L$6&amp;"_"&amp;$B46,data_entry,COLUMNS($B$11:J45),0)),"")</f>
        <v/>
      </c>
      <c r="K46" s="309" t="str">
        <f>_xlfn.IFERROR(IF($L$6="","",VLOOKUP($L$6&amp;"_"&amp;$B46,data_entry,COLUMNS($B$11:K45),0)),"")</f>
        <v/>
      </c>
      <c r="L46" s="309" t="str">
        <f>_xlfn.IFERROR(IF($L$6="","",VLOOKUP($L$6&amp;"_"&amp;$B46,data_entry,COLUMNS($B$11:L45),0)),"")</f>
        <v/>
      </c>
      <c r="M46" s="309" t="str">
        <f>_xlfn.IFERROR(IF($L$6="","",VLOOKUP($L$6&amp;"_"&amp;$B46,data_entry,COLUMNS($B$11:M45),0)),"")</f>
        <v/>
      </c>
      <c r="N46" s="309" t="str">
        <f>_xlfn.IFERROR(IF($L$6="","",VLOOKUP($L$6&amp;"_"&amp;$B46,data_entry,COLUMNS($B$11:N45),0)),"")</f>
        <v/>
      </c>
      <c r="O46" s="309" t="str">
        <f>_xlfn.IFERROR(IF($L$6="","",VLOOKUP($L$6&amp;"_"&amp;$B46,data_entry,COLUMNS($B$11:O45),0)),"")</f>
        <v/>
      </c>
      <c r="P46" s="309" t="str">
        <f>_xlfn.IFERROR(IF($L$6="","",VLOOKUP($L$6&amp;"_"&amp;$B46,data_entry,COLUMNS($B$11:P45),0)),"")</f>
        <v/>
      </c>
      <c r="Q46" s="309" t="str">
        <f>_xlfn.IFERROR(IF($L$6="","",VLOOKUP($L$6&amp;"_"&amp;$B46,data_entry,COLUMNS($B$11:Q45),0)),"")</f>
        <v/>
      </c>
      <c r="R46" s="309" t="str">
        <f>_xlfn.IFERROR(IF($L$6="","",VLOOKUP($L$6&amp;"_"&amp;$B46,data_entry,COLUMNS($B$11:R45),0)),"")</f>
        <v/>
      </c>
      <c r="S46" s="309" t="str">
        <f>_xlfn.IFERROR(IF($L$6="","",VLOOKUP($L$6&amp;"_"&amp;$B46,data_entry,COLUMNS($B$11:S45),0)),"")</f>
        <v/>
      </c>
      <c r="T46" s="309" t="str">
        <f>_xlfn.IFERROR(IF($L$6="","",VLOOKUP($L$6&amp;"_"&amp;$B46,data_entry,COLUMNS($B$11:T45),0)),"")</f>
        <v/>
      </c>
      <c r="U46" s="309" t="str">
        <f>_xlfn.IFERROR(IF($L$6="","",VLOOKUP($L$6&amp;"_"&amp;$B46,data_entry,COLUMNS($B$11:U45),0)),"")</f>
        <v/>
      </c>
      <c r="V46" s="309" t="str">
        <f>_xlfn.IFERROR(IF($L$6="","",VLOOKUP($L$6&amp;"_"&amp;$B46,data_entry,COLUMNS($B$11:V45),0)),"")</f>
        <v/>
      </c>
      <c r="W46" s="309" t="str">
        <f>_xlfn.IFERROR(IF($L$6="","",VLOOKUP($L$6&amp;"_"&amp;$B46,data_entry,COLUMNS($B$11:W45),0)),"")</f>
        <v/>
      </c>
      <c r="X46" s="309" t="str">
        <f>_xlfn.IFERROR(IF($L$6="","",VLOOKUP($L$6&amp;"_"&amp;$B46,data_entry,COLUMNS($B$11:X45),0)),"")</f>
        <v/>
      </c>
      <c r="Y46" s="309" t="str">
        <f>_xlfn.IFERROR(IF($L$6="","",VLOOKUP($L$6&amp;"_"&amp;$B46,data_entry,COLUMNS($B$11:Y45),0)),"")</f>
        <v/>
      </c>
      <c r="Z46" s="309" t="str">
        <f>_xlfn.IFERROR(IF($L$6="","",VLOOKUP($L$6&amp;"_"&amp;$B46,data_entry,COLUMNS($B$11:Z45),0)),"")</f>
        <v/>
      </c>
      <c r="AA46" s="309" t="str">
        <f>_xlfn.IFERROR(IF($L$6="","",VLOOKUP($L$6&amp;"_"&amp;$B46,data_entry,COLUMNS($B$11:AA45),0)),"")</f>
        <v/>
      </c>
      <c r="AB46" s="309" t="str">
        <f>_xlfn.IFERROR(IF($L$6="","",VLOOKUP($L$6&amp;"_"&amp;$B46,data_entry,COLUMNS($B$11:AB45),0)),"")</f>
        <v/>
      </c>
      <c r="AC46" s="309" t="str">
        <f>_xlfn.IFERROR(IF($L$6="","",VLOOKUP($L$6&amp;"_"&amp;$B46,data_entry,COLUMNS($B$11:AC45),0)),"")</f>
        <v/>
      </c>
      <c r="AD46" s="309" t="str">
        <f>_xlfn.IFERROR(IF($L$6="","",VLOOKUP($L$6&amp;"_"&amp;$B46,data_entry,COLUMNS($B$11:AD45),0)),"")</f>
        <v/>
      </c>
      <c r="AE46" s="309"/>
      <c r="AF46" s="309"/>
      <c r="AG46" s="309"/>
      <c r="AH46" s="309"/>
      <c r="AI46" s="309"/>
      <c r="AJ46" s="309" t="str">
        <f>_xlfn.IFERROR(IF($L$6="","",VLOOKUP($L$6&amp;"_"&amp;$B46,data_entry,COLUMNS($B$11:AJ45),0)),"")</f>
        <v/>
      </c>
      <c r="AK46" s="309" t="str">
        <f>_xlfn.IFERROR(IF($L$6="","",VLOOKUP($L$6&amp;"_"&amp;$B46,data_entry,COLUMNS($B$11:AK45),0)),"")</f>
        <v/>
      </c>
      <c r="AL46" s="309" t="str">
        <f>_xlfn.IFERROR(IF($L$6="","",VLOOKUP($L$6&amp;"_"&amp;$B46,data_entry,COLUMNS($B$11:AL45),0)),"")</f>
        <v/>
      </c>
      <c r="AM46" s="309" t="str">
        <f>_xlfn.IFERROR(IF($L$6="","",VLOOKUP($L$6&amp;"_"&amp;$B46,data_entry,COLUMNS($B$11:AM45),0)),"")</f>
        <v/>
      </c>
      <c r="AN46" s="309" t="str">
        <f>_xlfn.IFERROR(IF($L$6="","",VLOOKUP($L$6&amp;"_"&amp;$B46,data_entry,COLUMNS($B$11:AN45),0)),"")</f>
        <v/>
      </c>
      <c r="AO46" s="309" t="str">
        <f>_xlfn.IFERROR(IF($L$6="","",VLOOKUP($L$6&amp;"_"&amp;$B46,data_entry,COLUMNS($B$11:AO45),0)),"")</f>
        <v/>
      </c>
      <c r="AP46" s="309" t="str">
        <f>_xlfn.IFERROR(IF($L$6="","",VLOOKUP($L$6&amp;"_"&amp;$B46,data_entry,COLUMNS($B$11:AP45),0)),"")</f>
        <v/>
      </c>
      <c r="AQ46" s="309" t="str">
        <f>_xlfn.IFERROR(IF($L$6="","",VLOOKUP($L$6&amp;"_"&amp;$B46,data_entry,COLUMNS($B$11:AQ45),0)),"")</f>
        <v/>
      </c>
    </row>
    <row r="47" spans="1:43" ht="15">
      <c r="A47" s="9">
        <f t="shared" si="0"/>
        <v>0</v>
      </c>
      <c r="B47" s="307">
        <f t="shared" si="1"/>
        <v>36</v>
      </c>
      <c r="C47" s="309" t="str">
        <f>IF(D47="","",ROWS($D$12:D47))</f>
        <v/>
      </c>
      <c r="D47" s="309" t="str">
        <f>_xlfn.IFERROR(IF(OR($L$6="",'DATA ENTRY'!C42=""),"",VLOOKUP($L$6&amp;"_"&amp;$B47,data_entry,COLUMNS($B$11:D46),0)),"")</f>
        <v/>
      </c>
      <c r="E47" s="309" t="str">
        <f>_xlfn.IFERROR(IF($L$6="","",VLOOKUP($L$6&amp;"_"&amp;$B47,data_entry,COLUMNS($B$11:E46),0)),"")</f>
        <v/>
      </c>
      <c r="F47" s="309" t="str">
        <f>_xlfn.IFERROR(IF($L$6="","",VLOOKUP($L$6&amp;"_"&amp;$B47,data_entry,COLUMNS($B$11:F46),0)),"")</f>
        <v/>
      </c>
      <c r="G47" s="309" t="str">
        <f>_xlfn.IFERROR(IF($L$6="","",VLOOKUP($L$6&amp;"_"&amp;$B47,data_entry,COLUMNS($B$11:G46),0)),"")</f>
        <v/>
      </c>
      <c r="H47" s="309" t="str">
        <f>_xlfn.IFERROR(IF($L$6="","",VLOOKUP($L$6&amp;"_"&amp;$B47,data_entry,COLUMNS($B$11:H46),0)),"")</f>
        <v/>
      </c>
      <c r="I47" s="309" t="str">
        <f>_xlfn.IFERROR(IF($L$6="","",VLOOKUP($L$6&amp;"_"&amp;$B47,data_entry,COLUMNS($B$11:I46),0)),"")</f>
        <v/>
      </c>
      <c r="J47" s="309" t="str">
        <f>_xlfn.IFERROR(IF($L$6="","",VLOOKUP($L$6&amp;"_"&amp;$B47,data_entry,COLUMNS($B$11:J46),0)),"")</f>
        <v/>
      </c>
      <c r="K47" s="309" t="str">
        <f>_xlfn.IFERROR(IF($L$6="","",VLOOKUP($L$6&amp;"_"&amp;$B47,data_entry,COLUMNS($B$11:K46),0)),"")</f>
        <v/>
      </c>
      <c r="L47" s="309" t="str">
        <f>_xlfn.IFERROR(IF($L$6="","",VLOOKUP($L$6&amp;"_"&amp;$B47,data_entry,COLUMNS($B$11:L46),0)),"")</f>
        <v/>
      </c>
      <c r="M47" s="309" t="str">
        <f>_xlfn.IFERROR(IF($L$6="","",VLOOKUP($L$6&amp;"_"&amp;$B47,data_entry,COLUMNS($B$11:M46),0)),"")</f>
        <v/>
      </c>
      <c r="N47" s="309" t="str">
        <f>_xlfn.IFERROR(IF($L$6="","",VLOOKUP($L$6&amp;"_"&amp;$B47,data_entry,COLUMNS($B$11:N46),0)),"")</f>
        <v/>
      </c>
      <c r="O47" s="309" t="str">
        <f>_xlfn.IFERROR(IF($L$6="","",VLOOKUP($L$6&amp;"_"&amp;$B47,data_entry,COLUMNS($B$11:O46),0)),"")</f>
        <v/>
      </c>
      <c r="P47" s="309" t="str">
        <f>_xlfn.IFERROR(IF($L$6="","",VLOOKUP($L$6&amp;"_"&amp;$B47,data_entry,COLUMNS($B$11:P46),0)),"")</f>
        <v/>
      </c>
      <c r="Q47" s="309" t="str">
        <f>_xlfn.IFERROR(IF($L$6="","",VLOOKUP($L$6&amp;"_"&amp;$B47,data_entry,COLUMNS($B$11:Q46),0)),"")</f>
        <v/>
      </c>
      <c r="R47" s="309" t="str">
        <f>_xlfn.IFERROR(IF($L$6="","",VLOOKUP($L$6&amp;"_"&amp;$B47,data_entry,COLUMNS($B$11:R46),0)),"")</f>
        <v/>
      </c>
      <c r="S47" s="309" t="str">
        <f>_xlfn.IFERROR(IF($L$6="","",VLOOKUP($L$6&amp;"_"&amp;$B47,data_entry,COLUMNS($B$11:S46),0)),"")</f>
        <v/>
      </c>
      <c r="T47" s="309" t="str">
        <f>_xlfn.IFERROR(IF($L$6="","",VLOOKUP($L$6&amp;"_"&amp;$B47,data_entry,COLUMNS($B$11:T46),0)),"")</f>
        <v/>
      </c>
      <c r="U47" s="309" t="str">
        <f>_xlfn.IFERROR(IF($L$6="","",VLOOKUP($L$6&amp;"_"&amp;$B47,data_entry,COLUMNS($B$11:U46),0)),"")</f>
        <v/>
      </c>
      <c r="V47" s="309" t="str">
        <f>_xlfn.IFERROR(IF($L$6="","",VLOOKUP($L$6&amp;"_"&amp;$B47,data_entry,COLUMNS($B$11:V46),0)),"")</f>
        <v/>
      </c>
      <c r="W47" s="309" t="str">
        <f>_xlfn.IFERROR(IF($L$6="","",VLOOKUP($L$6&amp;"_"&amp;$B47,data_entry,COLUMNS($B$11:W46),0)),"")</f>
        <v/>
      </c>
      <c r="X47" s="309" t="str">
        <f>_xlfn.IFERROR(IF($L$6="","",VLOOKUP($L$6&amp;"_"&amp;$B47,data_entry,COLUMNS($B$11:X46),0)),"")</f>
        <v/>
      </c>
      <c r="Y47" s="309" t="str">
        <f>_xlfn.IFERROR(IF($L$6="","",VLOOKUP($L$6&amp;"_"&amp;$B47,data_entry,COLUMNS($B$11:Y46),0)),"")</f>
        <v/>
      </c>
      <c r="Z47" s="309" t="str">
        <f>_xlfn.IFERROR(IF($L$6="","",VLOOKUP($L$6&amp;"_"&amp;$B47,data_entry,COLUMNS($B$11:Z46),0)),"")</f>
        <v/>
      </c>
      <c r="AA47" s="309" t="str">
        <f>_xlfn.IFERROR(IF($L$6="","",VLOOKUP($L$6&amp;"_"&amp;$B47,data_entry,COLUMNS($B$11:AA46),0)),"")</f>
        <v/>
      </c>
      <c r="AB47" s="309" t="str">
        <f>_xlfn.IFERROR(IF($L$6="","",VLOOKUP($L$6&amp;"_"&amp;$B47,data_entry,COLUMNS($B$11:AB46),0)),"")</f>
        <v/>
      </c>
      <c r="AC47" s="309" t="str">
        <f>_xlfn.IFERROR(IF($L$6="","",VLOOKUP($L$6&amp;"_"&amp;$B47,data_entry,COLUMNS($B$11:AC46),0)),"")</f>
        <v/>
      </c>
      <c r="AD47" s="309" t="str">
        <f>_xlfn.IFERROR(IF($L$6="","",VLOOKUP($L$6&amp;"_"&amp;$B47,data_entry,COLUMNS($B$11:AD46),0)),"")</f>
        <v/>
      </c>
      <c r="AE47" s="309"/>
      <c r="AF47" s="309"/>
      <c r="AG47" s="309"/>
      <c r="AH47" s="309"/>
      <c r="AI47" s="309"/>
      <c r="AJ47" s="309" t="str">
        <f>_xlfn.IFERROR(IF($L$6="","",VLOOKUP($L$6&amp;"_"&amp;$B47,data_entry,COLUMNS($B$11:AJ46),0)),"")</f>
        <v/>
      </c>
      <c r="AK47" s="309" t="str">
        <f>_xlfn.IFERROR(IF($L$6="","",VLOOKUP($L$6&amp;"_"&amp;$B47,data_entry,COLUMNS($B$11:AK46),0)),"")</f>
        <v/>
      </c>
      <c r="AL47" s="309" t="str">
        <f>_xlfn.IFERROR(IF($L$6="","",VLOOKUP($L$6&amp;"_"&amp;$B47,data_entry,COLUMNS($B$11:AL46),0)),"")</f>
        <v/>
      </c>
      <c r="AM47" s="309" t="str">
        <f>_xlfn.IFERROR(IF($L$6="","",VLOOKUP($L$6&amp;"_"&amp;$B47,data_entry,COLUMNS($B$11:AM46),0)),"")</f>
        <v/>
      </c>
      <c r="AN47" s="309" t="str">
        <f>_xlfn.IFERROR(IF($L$6="","",VLOOKUP($L$6&amp;"_"&amp;$B47,data_entry,COLUMNS($B$11:AN46),0)),"")</f>
        <v/>
      </c>
      <c r="AO47" s="309" t="str">
        <f>_xlfn.IFERROR(IF($L$6="","",VLOOKUP($L$6&amp;"_"&amp;$B47,data_entry,COLUMNS($B$11:AO46),0)),"")</f>
        <v/>
      </c>
      <c r="AP47" s="309" t="str">
        <f>_xlfn.IFERROR(IF($L$6="","",VLOOKUP($L$6&amp;"_"&amp;$B47,data_entry,COLUMNS($B$11:AP46),0)),"")</f>
        <v/>
      </c>
      <c r="AQ47" s="309" t="str">
        <f>_xlfn.IFERROR(IF($L$6="","",VLOOKUP($L$6&amp;"_"&amp;$B47,data_entry,COLUMNS($B$11:AQ46),0)),"")</f>
        <v/>
      </c>
    </row>
    <row r="48" spans="1:43" ht="15">
      <c r="A48" s="9">
        <f t="shared" si="0"/>
        <v>0</v>
      </c>
      <c r="B48" s="307">
        <f t="shared" si="1"/>
        <v>37</v>
      </c>
      <c r="C48" s="309" t="str">
        <f>IF(D48="","",ROWS($D$12:D48))</f>
        <v/>
      </c>
      <c r="D48" s="309" t="str">
        <f>_xlfn.IFERROR(IF(OR($L$6="",'DATA ENTRY'!C43=""),"",VLOOKUP($L$6&amp;"_"&amp;$B48,data_entry,COLUMNS($B$11:D47),0)),"")</f>
        <v/>
      </c>
      <c r="E48" s="309" t="str">
        <f>_xlfn.IFERROR(IF($L$6="","",VLOOKUP($L$6&amp;"_"&amp;$B48,data_entry,COLUMNS($B$11:E47),0)),"")</f>
        <v/>
      </c>
      <c r="F48" s="309" t="str">
        <f>_xlfn.IFERROR(IF($L$6="","",VLOOKUP($L$6&amp;"_"&amp;$B48,data_entry,COLUMNS($B$11:F47),0)),"")</f>
        <v/>
      </c>
      <c r="G48" s="309" t="str">
        <f>_xlfn.IFERROR(IF($L$6="","",VLOOKUP($L$6&amp;"_"&amp;$B48,data_entry,COLUMNS($B$11:G47),0)),"")</f>
        <v/>
      </c>
      <c r="H48" s="309" t="str">
        <f>_xlfn.IFERROR(IF($L$6="","",VLOOKUP($L$6&amp;"_"&amp;$B48,data_entry,COLUMNS($B$11:H47),0)),"")</f>
        <v/>
      </c>
      <c r="I48" s="309" t="str">
        <f>_xlfn.IFERROR(IF($L$6="","",VLOOKUP($L$6&amp;"_"&amp;$B48,data_entry,COLUMNS($B$11:I47),0)),"")</f>
        <v/>
      </c>
      <c r="J48" s="309" t="str">
        <f>_xlfn.IFERROR(IF($L$6="","",VLOOKUP($L$6&amp;"_"&amp;$B48,data_entry,COLUMNS($B$11:J47),0)),"")</f>
        <v/>
      </c>
      <c r="K48" s="309" t="str">
        <f>_xlfn.IFERROR(IF($L$6="","",VLOOKUP($L$6&amp;"_"&amp;$B48,data_entry,COLUMNS($B$11:K47),0)),"")</f>
        <v/>
      </c>
      <c r="L48" s="309" t="str">
        <f>_xlfn.IFERROR(IF($L$6="","",VLOOKUP($L$6&amp;"_"&amp;$B48,data_entry,COLUMNS($B$11:L47),0)),"")</f>
        <v/>
      </c>
      <c r="M48" s="309" t="str">
        <f>_xlfn.IFERROR(IF($L$6="","",VLOOKUP($L$6&amp;"_"&amp;$B48,data_entry,COLUMNS($B$11:M47),0)),"")</f>
        <v/>
      </c>
      <c r="N48" s="309" t="str">
        <f>_xlfn.IFERROR(IF($L$6="","",VLOOKUP($L$6&amp;"_"&amp;$B48,data_entry,COLUMNS($B$11:N47),0)),"")</f>
        <v/>
      </c>
      <c r="O48" s="309" t="str">
        <f>_xlfn.IFERROR(IF($L$6="","",VLOOKUP($L$6&amp;"_"&amp;$B48,data_entry,COLUMNS($B$11:O47),0)),"")</f>
        <v/>
      </c>
      <c r="P48" s="309" t="str">
        <f>_xlfn.IFERROR(IF($L$6="","",VLOOKUP($L$6&amp;"_"&amp;$B48,data_entry,COLUMNS($B$11:P47),0)),"")</f>
        <v/>
      </c>
      <c r="Q48" s="309" t="str">
        <f>_xlfn.IFERROR(IF($L$6="","",VLOOKUP($L$6&amp;"_"&amp;$B48,data_entry,COLUMNS($B$11:Q47),0)),"")</f>
        <v/>
      </c>
      <c r="R48" s="309" t="str">
        <f>_xlfn.IFERROR(IF($L$6="","",VLOOKUP($L$6&amp;"_"&amp;$B48,data_entry,COLUMNS($B$11:R47),0)),"")</f>
        <v/>
      </c>
      <c r="S48" s="309" t="str">
        <f>_xlfn.IFERROR(IF($L$6="","",VLOOKUP($L$6&amp;"_"&amp;$B48,data_entry,COLUMNS($B$11:S47),0)),"")</f>
        <v/>
      </c>
      <c r="T48" s="309" t="str">
        <f>_xlfn.IFERROR(IF($L$6="","",VLOOKUP($L$6&amp;"_"&amp;$B48,data_entry,COLUMNS($B$11:T47),0)),"")</f>
        <v/>
      </c>
      <c r="U48" s="309" t="str">
        <f>_xlfn.IFERROR(IF($L$6="","",VLOOKUP($L$6&amp;"_"&amp;$B48,data_entry,COLUMNS($B$11:U47),0)),"")</f>
        <v/>
      </c>
      <c r="V48" s="309" t="str">
        <f>_xlfn.IFERROR(IF($L$6="","",VLOOKUP($L$6&amp;"_"&amp;$B48,data_entry,COLUMNS($B$11:V47),0)),"")</f>
        <v/>
      </c>
      <c r="W48" s="309" t="str">
        <f>_xlfn.IFERROR(IF($L$6="","",VLOOKUP($L$6&amp;"_"&amp;$B48,data_entry,COLUMNS($B$11:W47),0)),"")</f>
        <v/>
      </c>
      <c r="X48" s="309" t="str">
        <f>_xlfn.IFERROR(IF($L$6="","",VLOOKUP($L$6&amp;"_"&amp;$B48,data_entry,COLUMNS($B$11:X47),0)),"")</f>
        <v/>
      </c>
      <c r="Y48" s="309" t="str">
        <f>_xlfn.IFERROR(IF($L$6="","",VLOOKUP($L$6&amp;"_"&amp;$B48,data_entry,COLUMNS($B$11:Y47),0)),"")</f>
        <v/>
      </c>
      <c r="Z48" s="309" t="str">
        <f>_xlfn.IFERROR(IF($L$6="","",VLOOKUP($L$6&amp;"_"&amp;$B48,data_entry,COLUMNS($B$11:Z47),0)),"")</f>
        <v/>
      </c>
      <c r="AA48" s="309" t="str">
        <f>_xlfn.IFERROR(IF($L$6="","",VLOOKUP($L$6&amp;"_"&amp;$B48,data_entry,COLUMNS($B$11:AA47),0)),"")</f>
        <v/>
      </c>
      <c r="AB48" s="309" t="str">
        <f>_xlfn.IFERROR(IF($L$6="","",VLOOKUP($L$6&amp;"_"&amp;$B48,data_entry,COLUMNS($B$11:AB47),0)),"")</f>
        <v/>
      </c>
      <c r="AC48" s="309" t="str">
        <f>_xlfn.IFERROR(IF($L$6="","",VLOOKUP($L$6&amp;"_"&amp;$B48,data_entry,COLUMNS($B$11:AC47),0)),"")</f>
        <v/>
      </c>
      <c r="AD48" s="309" t="str">
        <f>_xlfn.IFERROR(IF($L$6="","",VLOOKUP($L$6&amp;"_"&amp;$B48,data_entry,COLUMNS($B$11:AD47),0)),"")</f>
        <v/>
      </c>
      <c r="AE48" s="309"/>
      <c r="AF48" s="309"/>
      <c r="AG48" s="309"/>
      <c r="AH48" s="309"/>
      <c r="AI48" s="309"/>
      <c r="AJ48" s="309" t="str">
        <f>_xlfn.IFERROR(IF($L$6="","",VLOOKUP($L$6&amp;"_"&amp;$B48,data_entry,COLUMNS($B$11:AJ47),0)),"")</f>
        <v/>
      </c>
      <c r="AK48" s="309" t="str">
        <f>_xlfn.IFERROR(IF($L$6="","",VLOOKUP($L$6&amp;"_"&amp;$B48,data_entry,COLUMNS($B$11:AK47),0)),"")</f>
        <v/>
      </c>
      <c r="AL48" s="309" t="str">
        <f>_xlfn.IFERROR(IF($L$6="","",VLOOKUP($L$6&amp;"_"&amp;$B48,data_entry,COLUMNS($B$11:AL47),0)),"")</f>
        <v/>
      </c>
      <c r="AM48" s="309" t="str">
        <f>_xlfn.IFERROR(IF($L$6="","",VLOOKUP($L$6&amp;"_"&amp;$B48,data_entry,COLUMNS($B$11:AM47),0)),"")</f>
        <v/>
      </c>
      <c r="AN48" s="309" t="str">
        <f>_xlfn.IFERROR(IF($L$6="","",VLOOKUP($L$6&amp;"_"&amp;$B48,data_entry,COLUMNS($B$11:AN47),0)),"")</f>
        <v/>
      </c>
      <c r="AO48" s="309" t="str">
        <f>_xlfn.IFERROR(IF($L$6="","",VLOOKUP($L$6&amp;"_"&amp;$B48,data_entry,COLUMNS($B$11:AO47),0)),"")</f>
        <v/>
      </c>
      <c r="AP48" s="309" t="str">
        <f>_xlfn.IFERROR(IF($L$6="","",VLOOKUP($L$6&amp;"_"&amp;$B48,data_entry,COLUMNS($B$11:AP47),0)),"")</f>
        <v/>
      </c>
      <c r="AQ48" s="309" t="str">
        <f>_xlfn.IFERROR(IF($L$6="","",VLOOKUP($L$6&amp;"_"&amp;$B48,data_entry,COLUMNS($B$11:AQ47),0)),"")</f>
        <v/>
      </c>
    </row>
    <row r="49" spans="1:43" ht="15">
      <c r="A49" s="9">
        <f t="shared" si="0"/>
        <v>0</v>
      </c>
      <c r="B49" s="307">
        <f t="shared" si="1"/>
        <v>38</v>
      </c>
      <c r="C49" s="309" t="str">
        <f>IF(D49="","",ROWS($D$12:D49))</f>
        <v/>
      </c>
      <c r="D49" s="309" t="str">
        <f>_xlfn.IFERROR(IF(OR($L$6="",'DATA ENTRY'!C44=""),"",VLOOKUP($L$6&amp;"_"&amp;$B49,data_entry,COLUMNS($B$11:D48),0)),"")</f>
        <v/>
      </c>
      <c r="E49" s="309" t="str">
        <f>_xlfn.IFERROR(IF($L$6="","",VLOOKUP($L$6&amp;"_"&amp;$B49,data_entry,COLUMNS($B$11:E48),0)),"")</f>
        <v/>
      </c>
      <c r="F49" s="309" t="str">
        <f>_xlfn.IFERROR(IF($L$6="","",VLOOKUP($L$6&amp;"_"&amp;$B49,data_entry,COLUMNS($B$11:F48),0)),"")</f>
        <v/>
      </c>
      <c r="G49" s="309" t="str">
        <f>_xlfn.IFERROR(IF($L$6="","",VLOOKUP($L$6&amp;"_"&amp;$B49,data_entry,COLUMNS($B$11:G48),0)),"")</f>
        <v/>
      </c>
      <c r="H49" s="309" t="str">
        <f>_xlfn.IFERROR(IF($L$6="","",VLOOKUP($L$6&amp;"_"&amp;$B49,data_entry,COLUMNS($B$11:H48),0)),"")</f>
        <v/>
      </c>
      <c r="I49" s="309" t="str">
        <f>_xlfn.IFERROR(IF($L$6="","",VLOOKUP($L$6&amp;"_"&amp;$B49,data_entry,COLUMNS($B$11:I48),0)),"")</f>
        <v/>
      </c>
      <c r="J49" s="309" t="str">
        <f>_xlfn.IFERROR(IF($L$6="","",VLOOKUP($L$6&amp;"_"&amp;$B49,data_entry,COLUMNS($B$11:J48),0)),"")</f>
        <v/>
      </c>
      <c r="K49" s="309" t="str">
        <f>_xlfn.IFERROR(IF($L$6="","",VLOOKUP($L$6&amp;"_"&amp;$B49,data_entry,COLUMNS($B$11:K48),0)),"")</f>
        <v/>
      </c>
      <c r="L49" s="309" t="str">
        <f>_xlfn.IFERROR(IF($L$6="","",VLOOKUP($L$6&amp;"_"&amp;$B49,data_entry,COLUMNS($B$11:L48),0)),"")</f>
        <v/>
      </c>
      <c r="M49" s="309" t="str">
        <f>_xlfn.IFERROR(IF($L$6="","",VLOOKUP($L$6&amp;"_"&amp;$B49,data_entry,COLUMNS($B$11:M48),0)),"")</f>
        <v/>
      </c>
      <c r="N49" s="309" t="str">
        <f>_xlfn.IFERROR(IF($L$6="","",VLOOKUP($L$6&amp;"_"&amp;$B49,data_entry,COLUMNS($B$11:N48),0)),"")</f>
        <v/>
      </c>
      <c r="O49" s="309" t="str">
        <f>_xlfn.IFERROR(IF($L$6="","",VLOOKUP($L$6&amp;"_"&amp;$B49,data_entry,COLUMNS($B$11:O48),0)),"")</f>
        <v/>
      </c>
      <c r="P49" s="309" t="str">
        <f>_xlfn.IFERROR(IF($L$6="","",VLOOKUP($L$6&amp;"_"&amp;$B49,data_entry,COLUMNS($B$11:P48),0)),"")</f>
        <v/>
      </c>
      <c r="Q49" s="309" t="str">
        <f>_xlfn.IFERROR(IF($L$6="","",VLOOKUP($L$6&amp;"_"&amp;$B49,data_entry,COLUMNS($B$11:Q48),0)),"")</f>
        <v/>
      </c>
      <c r="R49" s="309" t="str">
        <f>_xlfn.IFERROR(IF($L$6="","",VLOOKUP($L$6&amp;"_"&amp;$B49,data_entry,COLUMNS($B$11:R48),0)),"")</f>
        <v/>
      </c>
      <c r="S49" s="309" t="str">
        <f>_xlfn.IFERROR(IF($L$6="","",VLOOKUP($L$6&amp;"_"&amp;$B49,data_entry,COLUMNS($B$11:S48),0)),"")</f>
        <v/>
      </c>
      <c r="T49" s="309" t="str">
        <f>_xlfn.IFERROR(IF($L$6="","",VLOOKUP($L$6&amp;"_"&amp;$B49,data_entry,COLUMNS($B$11:T48),0)),"")</f>
        <v/>
      </c>
      <c r="U49" s="309" t="str">
        <f>_xlfn.IFERROR(IF($L$6="","",VLOOKUP($L$6&amp;"_"&amp;$B49,data_entry,COLUMNS($B$11:U48),0)),"")</f>
        <v/>
      </c>
      <c r="V49" s="309" t="str">
        <f>_xlfn.IFERROR(IF($L$6="","",VLOOKUP($L$6&amp;"_"&amp;$B49,data_entry,COLUMNS($B$11:V48),0)),"")</f>
        <v/>
      </c>
      <c r="W49" s="309" t="str">
        <f>_xlfn.IFERROR(IF($L$6="","",VLOOKUP($L$6&amp;"_"&amp;$B49,data_entry,COLUMNS($B$11:W48),0)),"")</f>
        <v/>
      </c>
      <c r="X49" s="309" t="str">
        <f>_xlfn.IFERROR(IF($L$6="","",VLOOKUP($L$6&amp;"_"&amp;$B49,data_entry,COLUMNS($B$11:X48),0)),"")</f>
        <v/>
      </c>
      <c r="Y49" s="309" t="str">
        <f>_xlfn.IFERROR(IF($L$6="","",VLOOKUP($L$6&amp;"_"&amp;$B49,data_entry,COLUMNS($B$11:Y48),0)),"")</f>
        <v/>
      </c>
      <c r="Z49" s="309" t="str">
        <f>_xlfn.IFERROR(IF($L$6="","",VLOOKUP($L$6&amp;"_"&amp;$B49,data_entry,COLUMNS($B$11:Z48),0)),"")</f>
        <v/>
      </c>
      <c r="AA49" s="309" t="str">
        <f>_xlfn.IFERROR(IF($L$6="","",VLOOKUP($L$6&amp;"_"&amp;$B49,data_entry,COLUMNS($B$11:AA48),0)),"")</f>
        <v/>
      </c>
      <c r="AB49" s="309" t="str">
        <f>_xlfn.IFERROR(IF($L$6="","",VLOOKUP($L$6&amp;"_"&amp;$B49,data_entry,COLUMNS($B$11:AB48),0)),"")</f>
        <v/>
      </c>
      <c r="AC49" s="309" t="str">
        <f>_xlfn.IFERROR(IF($L$6="","",VLOOKUP($L$6&amp;"_"&amp;$B49,data_entry,COLUMNS($B$11:AC48),0)),"")</f>
        <v/>
      </c>
      <c r="AD49" s="309" t="str">
        <f>_xlfn.IFERROR(IF($L$6="","",VLOOKUP($L$6&amp;"_"&amp;$B49,data_entry,COLUMNS($B$11:AD48),0)),"")</f>
        <v/>
      </c>
      <c r="AE49" s="309"/>
      <c r="AF49" s="309"/>
      <c r="AG49" s="309"/>
      <c r="AH49" s="309"/>
      <c r="AI49" s="309"/>
      <c r="AJ49" s="309" t="str">
        <f>_xlfn.IFERROR(IF($L$6="","",VLOOKUP($L$6&amp;"_"&amp;$B49,data_entry,COLUMNS($B$11:AJ48),0)),"")</f>
        <v/>
      </c>
      <c r="AK49" s="309" t="str">
        <f>_xlfn.IFERROR(IF($L$6="","",VLOOKUP($L$6&amp;"_"&amp;$B49,data_entry,COLUMNS($B$11:AK48),0)),"")</f>
        <v/>
      </c>
      <c r="AL49" s="309" t="str">
        <f>_xlfn.IFERROR(IF($L$6="","",VLOOKUP($L$6&amp;"_"&amp;$B49,data_entry,COLUMNS($B$11:AL48),0)),"")</f>
        <v/>
      </c>
      <c r="AM49" s="309" t="str">
        <f>_xlfn.IFERROR(IF($L$6="","",VLOOKUP($L$6&amp;"_"&amp;$B49,data_entry,COLUMNS($B$11:AM48),0)),"")</f>
        <v/>
      </c>
      <c r="AN49" s="309" t="str">
        <f>_xlfn.IFERROR(IF($L$6="","",VLOOKUP($L$6&amp;"_"&amp;$B49,data_entry,COLUMNS($B$11:AN48),0)),"")</f>
        <v/>
      </c>
      <c r="AO49" s="309" t="str">
        <f>_xlfn.IFERROR(IF($L$6="","",VLOOKUP($L$6&amp;"_"&amp;$B49,data_entry,COLUMNS($B$11:AO48),0)),"")</f>
        <v/>
      </c>
      <c r="AP49" s="309" t="str">
        <f>_xlfn.IFERROR(IF($L$6="","",VLOOKUP($L$6&amp;"_"&amp;$B49,data_entry,COLUMNS($B$11:AP48),0)),"")</f>
        <v/>
      </c>
      <c r="AQ49" s="309" t="str">
        <f>_xlfn.IFERROR(IF($L$6="","",VLOOKUP($L$6&amp;"_"&amp;$B49,data_entry,COLUMNS($B$11:AQ48),0)),"")</f>
        <v/>
      </c>
    </row>
    <row r="50" spans="1:43" ht="15">
      <c r="A50" s="9">
        <f t="shared" si="0"/>
        <v>0</v>
      </c>
      <c r="B50" s="307">
        <f t="shared" si="1"/>
        <v>39</v>
      </c>
      <c r="C50" s="309" t="str">
        <f>IF(D50="","",ROWS($D$12:D50))</f>
        <v/>
      </c>
      <c r="D50" s="309" t="str">
        <f>_xlfn.IFERROR(IF(OR($L$6="",'DATA ENTRY'!C45=""),"",VLOOKUP($L$6&amp;"_"&amp;$B50,data_entry,COLUMNS($B$11:D49),0)),"")</f>
        <v/>
      </c>
      <c r="E50" s="309" t="str">
        <f>_xlfn.IFERROR(IF($L$6="","",VLOOKUP($L$6&amp;"_"&amp;$B50,data_entry,COLUMNS($B$11:E49),0)),"")</f>
        <v/>
      </c>
      <c r="F50" s="309" t="str">
        <f>_xlfn.IFERROR(IF($L$6="","",VLOOKUP($L$6&amp;"_"&amp;$B50,data_entry,COLUMNS($B$11:F49),0)),"")</f>
        <v/>
      </c>
      <c r="G50" s="309" t="str">
        <f>_xlfn.IFERROR(IF($L$6="","",VLOOKUP($L$6&amp;"_"&amp;$B50,data_entry,COLUMNS($B$11:G49),0)),"")</f>
        <v/>
      </c>
      <c r="H50" s="309" t="str">
        <f>_xlfn.IFERROR(IF($L$6="","",VLOOKUP($L$6&amp;"_"&amp;$B50,data_entry,COLUMNS($B$11:H49),0)),"")</f>
        <v/>
      </c>
      <c r="I50" s="309" t="str">
        <f>_xlfn.IFERROR(IF($L$6="","",VLOOKUP($L$6&amp;"_"&amp;$B50,data_entry,COLUMNS($B$11:I49),0)),"")</f>
        <v/>
      </c>
      <c r="J50" s="309" t="str">
        <f>_xlfn.IFERROR(IF($L$6="","",VLOOKUP($L$6&amp;"_"&amp;$B50,data_entry,COLUMNS($B$11:J49),0)),"")</f>
        <v/>
      </c>
      <c r="K50" s="309" t="str">
        <f>_xlfn.IFERROR(IF($L$6="","",VLOOKUP($L$6&amp;"_"&amp;$B50,data_entry,COLUMNS($B$11:K49),0)),"")</f>
        <v/>
      </c>
      <c r="L50" s="309" t="str">
        <f>_xlfn.IFERROR(IF($L$6="","",VLOOKUP($L$6&amp;"_"&amp;$B50,data_entry,COLUMNS($B$11:L49),0)),"")</f>
        <v/>
      </c>
      <c r="M50" s="309" t="str">
        <f>_xlfn.IFERROR(IF($L$6="","",VLOOKUP($L$6&amp;"_"&amp;$B50,data_entry,COLUMNS($B$11:M49),0)),"")</f>
        <v/>
      </c>
      <c r="N50" s="309" t="str">
        <f>_xlfn.IFERROR(IF($L$6="","",VLOOKUP($L$6&amp;"_"&amp;$B50,data_entry,COLUMNS($B$11:N49),0)),"")</f>
        <v/>
      </c>
      <c r="O50" s="309" t="str">
        <f>_xlfn.IFERROR(IF($L$6="","",VLOOKUP($L$6&amp;"_"&amp;$B50,data_entry,COLUMNS($B$11:O49),0)),"")</f>
        <v/>
      </c>
      <c r="P50" s="309" t="str">
        <f>_xlfn.IFERROR(IF($L$6="","",VLOOKUP($L$6&amp;"_"&amp;$B50,data_entry,COLUMNS($B$11:P49),0)),"")</f>
        <v/>
      </c>
      <c r="Q50" s="309" t="str">
        <f>_xlfn.IFERROR(IF($L$6="","",VLOOKUP($L$6&amp;"_"&amp;$B50,data_entry,COLUMNS($B$11:Q49),0)),"")</f>
        <v/>
      </c>
      <c r="R50" s="309" t="str">
        <f>_xlfn.IFERROR(IF($L$6="","",VLOOKUP($L$6&amp;"_"&amp;$B50,data_entry,COLUMNS($B$11:R49),0)),"")</f>
        <v/>
      </c>
      <c r="S50" s="309" t="str">
        <f>_xlfn.IFERROR(IF($L$6="","",VLOOKUP($L$6&amp;"_"&amp;$B50,data_entry,COLUMNS($B$11:S49),0)),"")</f>
        <v/>
      </c>
      <c r="T50" s="309" t="str">
        <f>_xlfn.IFERROR(IF($L$6="","",VLOOKUP($L$6&amp;"_"&amp;$B50,data_entry,COLUMNS($B$11:T49),0)),"")</f>
        <v/>
      </c>
      <c r="U50" s="309" t="str">
        <f>_xlfn.IFERROR(IF($L$6="","",VLOOKUP($L$6&amp;"_"&amp;$B50,data_entry,COLUMNS($B$11:U49),0)),"")</f>
        <v/>
      </c>
      <c r="V50" s="309" t="str">
        <f>_xlfn.IFERROR(IF($L$6="","",VLOOKUP($L$6&amp;"_"&amp;$B50,data_entry,COLUMNS($B$11:V49),0)),"")</f>
        <v/>
      </c>
      <c r="W50" s="309" t="str">
        <f>_xlfn.IFERROR(IF($L$6="","",VLOOKUP($L$6&amp;"_"&amp;$B50,data_entry,COLUMNS($B$11:W49),0)),"")</f>
        <v/>
      </c>
      <c r="X50" s="309" t="str">
        <f>_xlfn.IFERROR(IF($L$6="","",VLOOKUP($L$6&amp;"_"&amp;$B50,data_entry,COLUMNS($B$11:X49),0)),"")</f>
        <v/>
      </c>
      <c r="Y50" s="309" t="str">
        <f>_xlfn.IFERROR(IF($L$6="","",VLOOKUP($L$6&amp;"_"&amp;$B50,data_entry,COLUMNS($B$11:Y49),0)),"")</f>
        <v/>
      </c>
      <c r="Z50" s="309" t="str">
        <f>_xlfn.IFERROR(IF($L$6="","",VLOOKUP($L$6&amp;"_"&amp;$B50,data_entry,COLUMNS($B$11:Z49),0)),"")</f>
        <v/>
      </c>
      <c r="AA50" s="309" t="str">
        <f>_xlfn.IFERROR(IF($L$6="","",VLOOKUP($L$6&amp;"_"&amp;$B50,data_entry,COLUMNS($B$11:AA49),0)),"")</f>
        <v/>
      </c>
      <c r="AB50" s="309" t="str">
        <f>_xlfn.IFERROR(IF($L$6="","",VLOOKUP($L$6&amp;"_"&amp;$B50,data_entry,COLUMNS($B$11:AB49),0)),"")</f>
        <v/>
      </c>
      <c r="AC50" s="309" t="str">
        <f>_xlfn.IFERROR(IF($L$6="","",VLOOKUP($L$6&amp;"_"&amp;$B50,data_entry,COLUMNS($B$11:AC49),0)),"")</f>
        <v/>
      </c>
      <c r="AD50" s="309" t="str">
        <f>_xlfn.IFERROR(IF($L$6="","",VLOOKUP($L$6&amp;"_"&amp;$B50,data_entry,COLUMNS($B$11:AD49),0)),"")</f>
        <v/>
      </c>
      <c r="AE50" s="309"/>
      <c r="AF50" s="309"/>
      <c r="AG50" s="309"/>
      <c r="AH50" s="309"/>
      <c r="AI50" s="309"/>
      <c r="AJ50" s="309" t="str">
        <f>_xlfn.IFERROR(IF($L$6="","",VLOOKUP($L$6&amp;"_"&amp;$B50,data_entry,COLUMNS($B$11:AJ49),0)),"")</f>
        <v/>
      </c>
      <c r="AK50" s="309" t="str">
        <f>_xlfn.IFERROR(IF($L$6="","",VLOOKUP($L$6&amp;"_"&amp;$B50,data_entry,COLUMNS($B$11:AK49),0)),"")</f>
        <v/>
      </c>
      <c r="AL50" s="309" t="str">
        <f>_xlfn.IFERROR(IF($L$6="","",VLOOKUP($L$6&amp;"_"&amp;$B50,data_entry,COLUMNS($B$11:AL49),0)),"")</f>
        <v/>
      </c>
      <c r="AM50" s="309" t="str">
        <f>_xlfn.IFERROR(IF($L$6="","",VLOOKUP($L$6&amp;"_"&amp;$B50,data_entry,COLUMNS($B$11:AM49),0)),"")</f>
        <v/>
      </c>
      <c r="AN50" s="309" t="str">
        <f>_xlfn.IFERROR(IF($L$6="","",VLOOKUP($L$6&amp;"_"&amp;$B50,data_entry,COLUMNS($B$11:AN49),0)),"")</f>
        <v/>
      </c>
      <c r="AO50" s="309" t="str">
        <f>_xlfn.IFERROR(IF($L$6="","",VLOOKUP($L$6&amp;"_"&amp;$B50,data_entry,COLUMNS($B$11:AO49),0)),"")</f>
        <v/>
      </c>
      <c r="AP50" s="309" t="str">
        <f>_xlfn.IFERROR(IF($L$6="","",VLOOKUP($L$6&amp;"_"&amp;$B50,data_entry,COLUMNS($B$11:AP49),0)),"")</f>
        <v/>
      </c>
      <c r="AQ50" s="309" t="str">
        <f>_xlfn.IFERROR(IF($L$6="","",VLOOKUP($L$6&amp;"_"&amp;$B50,data_entry,COLUMNS($B$11:AQ49),0)),"")</f>
        <v/>
      </c>
    </row>
    <row r="51" spans="1:43" ht="15">
      <c r="A51" s="9">
        <f t="shared" si="0"/>
        <v>0</v>
      </c>
      <c r="B51" s="307">
        <f t="shared" si="1"/>
        <v>40</v>
      </c>
      <c r="C51" s="309" t="str">
        <f>IF(D51="","",ROWS($D$12:D51))</f>
        <v/>
      </c>
      <c r="D51" s="309" t="str">
        <f>_xlfn.IFERROR(IF(OR($L$6="",'DATA ENTRY'!C46=""),"",VLOOKUP($L$6&amp;"_"&amp;$B51,data_entry,COLUMNS($B$11:D50),0)),"")</f>
        <v/>
      </c>
      <c r="E51" s="309" t="str">
        <f>_xlfn.IFERROR(IF($L$6="","",VLOOKUP($L$6&amp;"_"&amp;$B51,data_entry,COLUMNS($B$11:E50),0)),"")</f>
        <v/>
      </c>
      <c r="F51" s="309" t="str">
        <f>_xlfn.IFERROR(IF($L$6="","",VLOOKUP($L$6&amp;"_"&amp;$B51,data_entry,COLUMNS($B$11:F50),0)),"")</f>
        <v/>
      </c>
      <c r="G51" s="309" t="str">
        <f>_xlfn.IFERROR(IF($L$6="","",VLOOKUP($L$6&amp;"_"&amp;$B51,data_entry,COLUMNS($B$11:G50),0)),"")</f>
        <v/>
      </c>
      <c r="H51" s="309" t="str">
        <f>_xlfn.IFERROR(IF($L$6="","",VLOOKUP($L$6&amp;"_"&amp;$B51,data_entry,COLUMNS($B$11:H50),0)),"")</f>
        <v/>
      </c>
      <c r="I51" s="309" t="str">
        <f>_xlfn.IFERROR(IF($L$6="","",VLOOKUP($L$6&amp;"_"&amp;$B51,data_entry,COLUMNS($B$11:I50),0)),"")</f>
        <v/>
      </c>
      <c r="J51" s="309" t="str">
        <f>_xlfn.IFERROR(IF($L$6="","",VLOOKUP($L$6&amp;"_"&amp;$B51,data_entry,COLUMNS($B$11:J50),0)),"")</f>
        <v/>
      </c>
      <c r="K51" s="309" t="str">
        <f>_xlfn.IFERROR(IF($L$6="","",VLOOKUP($L$6&amp;"_"&amp;$B51,data_entry,COLUMNS($B$11:K50),0)),"")</f>
        <v/>
      </c>
      <c r="L51" s="309" t="str">
        <f>_xlfn.IFERROR(IF($L$6="","",VLOOKUP($L$6&amp;"_"&amp;$B51,data_entry,COLUMNS($B$11:L50),0)),"")</f>
        <v/>
      </c>
      <c r="M51" s="309" t="str">
        <f>_xlfn.IFERROR(IF($L$6="","",VLOOKUP($L$6&amp;"_"&amp;$B51,data_entry,COLUMNS($B$11:M50),0)),"")</f>
        <v/>
      </c>
      <c r="N51" s="309" t="str">
        <f>_xlfn.IFERROR(IF($L$6="","",VLOOKUP($L$6&amp;"_"&amp;$B51,data_entry,COLUMNS($B$11:N50),0)),"")</f>
        <v/>
      </c>
      <c r="O51" s="309" t="str">
        <f>_xlfn.IFERROR(IF($L$6="","",VLOOKUP($L$6&amp;"_"&amp;$B51,data_entry,COLUMNS($B$11:O50),0)),"")</f>
        <v/>
      </c>
      <c r="P51" s="309" t="str">
        <f>_xlfn.IFERROR(IF($L$6="","",VLOOKUP($L$6&amp;"_"&amp;$B51,data_entry,COLUMNS($B$11:P50),0)),"")</f>
        <v/>
      </c>
      <c r="Q51" s="309" t="str">
        <f>_xlfn.IFERROR(IF($L$6="","",VLOOKUP($L$6&amp;"_"&amp;$B51,data_entry,COLUMNS($B$11:Q50),0)),"")</f>
        <v/>
      </c>
      <c r="R51" s="309" t="str">
        <f>_xlfn.IFERROR(IF($L$6="","",VLOOKUP($L$6&amp;"_"&amp;$B51,data_entry,COLUMNS($B$11:R50),0)),"")</f>
        <v/>
      </c>
      <c r="S51" s="309" t="str">
        <f>_xlfn.IFERROR(IF($L$6="","",VLOOKUP($L$6&amp;"_"&amp;$B51,data_entry,COLUMNS($B$11:S50),0)),"")</f>
        <v/>
      </c>
      <c r="T51" s="309" t="str">
        <f>_xlfn.IFERROR(IF($L$6="","",VLOOKUP($L$6&amp;"_"&amp;$B51,data_entry,COLUMNS($B$11:T50),0)),"")</f>
        <v/>
      </c>
      <c r="U51" s="309" t="str">
        <f>_xlfn.IFERROR(IF($L$6="","",VLOOKUP($L$6&amp;"_"&amp;$B51,data_entry,COLUMNS($B$11:U50),0)),"")</f>
        <v/>
      </c>
      <c r="V51" s="309" t="str">
        <f>_xlfn.IFERROR(IF($L$6="","",VLOOKUP($L$6&amp;"_"&amp;$B51,data_entry,COLUMNS($B$11:V50),0)),"")</f>
        <v/>
      </c>
      <c r="W51" s="309" t="str">
        <f>_xlfn.IFERROR(IF($L$6="","",VLOOKUP($L$6&amp;"_"&amp;$B51,data_entry,COLUMNS($B$11:W50),0)),"")</f>
        <v/>
      </c>
      <c r="X51" s="309" t="str">
        <f>_xlfn.IFERROR(IF($L$6="","",VLOOKUP($L$6&amp;"_"&amp;$B51,data_entry,COLUMNS($B$11:X50),0)),"")</f>
        <v/>
      </c>
      <c r="Y51" s="309" t="str">
        <f>_xlfn.IFERROR(IF($L$6="","",VLOOKUP($L$6&amp;"_"&amp;$B51,data_entry,COLUMNS($B$11:Y50),0)),"")</f>
        <v/>
      </c>
      <c r="Z51" s="309" t="str">
        <f>_xlfn.IFERROR(IF($L$6="","",VLOOKUP($L$6&amp;"_"&amp;$B51,data_entry,COLUMNS($B$11:Z50),0)),"")</f>
        <v/>
      </c>
      <c r="AA51" s="309" t="str">
        <f>_xlfn.IFERROR(IF($L$6="","",VLOOKUP($L$6&amp;"_"&amp;$B51,data_entry,COLUMNS($B$11:AA50),0)),"")</f>
        <v/>
      </c>
      <c r="AB51" s="309" t="str">
        <f>_xlfn.IFERROR(IF($L$6="","",VLOOKUP($L$6&amp;"_"&amp;$B51,data_entry,COLUMNS($B$11:AB50),0)),"")</f>
        <v/>
      </c>
      <c r="AC51" s="309" t="str">
        <f>_xlfn.IFERROR(IF($L$6="","",VLOOKUP($L$6&amp;"_"&amp;$B51,data_entry,COLUMNS($B$11:AC50),0)),"")</f>
        <v/>
      </c>
      <c r="AD51" s="309" t="str">
        <f>_xlfn.IFERROR(IF($L$6="","",VLOOKUP($L$6&amp;"_"&amp;$B51,data_entry,COLUMNS($B$11:AD50),0)),"")</f>
        <v/>
      </c>
      <c r="AE51" s="309"/>
      <c r="AF51" s="309"/>
      <c r="AG51" s="309"/>
      <c r="AH51" s="309"/>
      <c r="AI51" s="309"/>
      <c r="AJ51" s="309" t="str">
        <f>_xlfn.IFERROR(IF($L$6="","",VLOOKUP($L$6&amp;"_"&amp;$B51,data_entry,COLUMNS($B$11:AJ50),0)),"")</f>
        <v/>
      </c>
      <c r="AK51" s="309" t="str">
        <f>_xlfn.IFERROR(IF($L$6="","",VLOOKUP($L$6&amp;"_"&amp;$B51,data_entry,COLUMNS($B$11:AK50),0)),"")</f>
        <v/>
      </c>
      <c r="AL51" s="309" t="str">
        <f>_xlfn.IFERROR(IF($L$6="","",VLOOKUP($L$6&amp;"_"&amp;$B51,data_entry,COLUMNS($B$11:AL50),0)),"")</f>
        <v/>
      </c>
      <c r="AM51" s="309" t="str">
        <f>_xlfn.IFERROR(IF($L$6="","",VLOOKUP($L$6&amp;"_"&amp;$B51,data_entry,COLUMNS($B$11:AM50),0)),"")</f>
        <v/>
      </c>
      <c r="AN51" s="309" t="str">
        <f>_xlfn.IFERROR(IF($L$6="","",VLOOKUP($L$6&amp;"_"&amp;$B51,data_entry,COLUMNS($B$11:AN50),0)),"")</f>
        <v/>
      </c>
      <c r="AO51" s="309" t="str">
        <f>_xlfn.IFERROR(IF($L$6="","",VLOOKUP($L$6&amp;"_"&amp;$B51,data_entry,COLUMNS($B$11:AO50),0)),"")</f>
        <v/>
      </c>
      <c r="AP51" s="309" t="str">
        <f>_xlfn.IFERROR(IF($L$6="","",VLOOKUP($L$6&amp;"_"&amp;$B51,data_entry,COLUMNS($B$11:AP50),0)),"")</f>
        <v/>
      </c>
      <c r="AQ51" s="309" t="str">
        <f>_xlfn.IFERROR(IF($L$6="","",VLOOKUP($L$6&amp;"_"&amp;$B51,data_entry,COLUMNS($B$11:AQ50),0)),"")</f>
        <v/>
      </c>
    </row>
    <row r="52" spans="1:43" ht="15">
      <c r="A52" s="9">
        <f t="shared" si="0"/>
        <v>0</v>
      </c>
      <c r="B52" s="307">
        <f t="shared" si="1"/>
        <v>41</v>
      </c>
      <c r="C52" s="309" t="str">
        <f>IF(D52="","",ROWS($D$12:D52))</f>
        <v/>
      </c>
      <c r="D52" s="309" t="str">
        <f>_xlfn.IFERROR(IF(OR($L$6="",'DATA ENTRY'!C47=""),"",VLOOKUP($L$6&amp;"_"&amp;$B52,data_entry,COLUMNS($B$11:D51),0)),"")</f>
        <v/>
      </c>
      <c r="E52" s="309" t="str">
        <f>_xlfn.IFERROR(IF($L$6="","",VLOOKUP($L$6&amp;"_"&amp;$B52,data_entry,COLUMNS($B$11:E51),0)),"")</f>
        <v/>
      </c>
      <c r="F52" s="309" t="str">
        <f>_xlfn.IFERROR(IF($L$6="","",VLOOKUP($L$6&amp;"_"&amp;$B52,data_entry,COLUMNS($B$11:F51),0)),"")</f>
        <v/>
      </c>
      <c r="G52" s="309" t="str">
        <f>_xlfn.IFERROR(IF($L$6="","",VLOOKUP($L$6&amp;"_"&amp;$B52,data_entry,COLUMNS($B$11:G51),0)),"")</f>
        <v/>
      </c>
      <c r="H52" s="309" t="str">
        <f>_xlfn.IFERROR(IF($L$6="","",VLOOKUP($L$6&amp;"_"&amp;$B52,data_entry,COLUMNS($B$11:H51),0)),"")</f>
        <v/>
      </c>
      <c r="I52" s="309" t="str">
        <f>_xlfn.IFERROR(IF($L$6="","",VLOOKUP($L$6&amp;"_"&amp;$B52,data_entry,COLUMNS($B$11:I51),0)),"")</f>
        <v/>
      </c>
      <c r="J52" s="309" t="str">
        <f>_xlfn.IFERROR(IF($L$6="","",VLOOKUP($L$6&amp;"_"&amp;$B52,data_entry,COLUMNS($B$11:J51),0)),"")</f>
        <v/>
      </c>
      <c r="K52" s="309" t="str">
        <f>_xlfn.IFERROR(IF($L$6="","",VLOOKUP($L$6&amp;"_"&amp;$B52,data_entry,COLUMNS($B$11:K51),0)),"")</f>
        <v/>
      </c>
      <c r="L52" s="309" t="str">
        <f>_xlfn.IFERROR(IF($L$6="","",VLOOKUP($L$6&amp;"_"&amp;$B52,data_entry,COLUMNS($B$11:L51),0)),"")</f>
        <v/>
      </c>
      <c r="M52" s="309" t="str">
        <f>_xlfn.IFERROR(IF($L$6="","",VLOOKUP($L$6&amp;"_"&amp;$B52,data_entry,COLUMNS($B$11:M51),0)),"")</f>
        <v/>
      </c>
      <c r="N52" s="309" t="str">
        <f>_xlfn.IFERROR(IF($L$6="","",VLOOKUP($L$6&amp;"_"&amp;$B52,data_entry,COLUMNS($B$11:N51),0)),"")</f>
        <v/>
      </c>
      <c r="O52" s="309" t="str">
        <f>_xlfn.IFERROR(IF($L$6="","",VLOOKUP($L$6&amp;"_"&amp;$B52,data_entry,COLUMNS($B$11:O51),0)),"")</f>
        <v/>
      </c>
      <c r="P52" s="309" t="str">
        <f>_xlfn.IFERROR(IF($L$6="","",VLOOKUP($L$6&amp;"_"&amp;$B52,data_entry,COLUMNS($B$11:P51),0)),"")</f>
        <v/>
      </c>
      <c r="Q52" s="309" t="str">
        <f>_xlfn.IFERROR(IF($L$6="","",VLOOKUP($L$6&amp;"_"&amp;$B52,data_entry,COLUMNS($B$11:Q51),0)),"")</f>
        <v/>
      </c>
      <c r="R52" s="309" t="str">
        <f>_xlfn.IFERROR(IF($L$6="","",VLOOKUP($L$6&amp;"_"&amp;$B52,data_entry,COLUMNS($B$11:R51),0)),"")</f>
        <v/>
      </c>
      <c r="S52" s="309" t="str">
        <f>_xlfn.IFERROR(IF($L$6="","",VLOOKUP($L$6&amp;"_"&amp;$B52,data_entry,COLUMNS($B$11:S51),0)),"")</f>
        <v/>
      </c>
      <c r="T52" s="309" t="str">
        <f>_xlfn.IFERROR(IF($L$6="","",VLOOKUP($L$6&amp;"_"&amp;$B52,data_entry,COLUMNS($B$11:T51),0)),"")</f>
        <v/>
      </c>
      <c r="U52" s="309" t="str">
        <f>_xlfn.IFERROR(IF($L$6="","",VLOOKUP($L$6&amp;"_"&amp;$B52,data_entry,COLUMNS($B$11:U51),0)),"")</f>
        <v/>
      </c>
      <c r="V52" s="309" t="str">
        <f>_xlfn.IFERROR(IF($L$6="","",VLOOKUP($L$6&amp;"_"&amp;$B52,data_entry,COLUMNS($B$11:V51),0)),"")</f>
        <v/>
      </c>
      <c r="W52" s="309" t="str">
        <f>_xlfn.IFERROR(IF($L$6="","",VLOOKUP($L$6&amp;"_"&amp;$B52,data_entry,COLUMNS($B$11:W51),0)),"")</f>
        <v/>
      </c>
      <c r="X52" s="309" t="str">
        <f>_xlfn.IFERROR(IF($L$6="","",VLOOKUP($L$6&amp;"_"&amp;$B52,data_entry,COLUMNS($B$11:X51),0)),"")</f>
        <v/>
      </c>
      <c r="Y52" s="309" t="str">
        <f>_xlfn.IFERROR(IF($L$6="","",VLOOKUP($L$6&amp;"_"&amp;$B52,data_entry,COLUMNS($B$11:Y51),0)),"")</f>
        <v/>
      </c>
      <c r="Z52" s="309" t="str">
        <f>_xlfn.IFERROR(IF($L$6="","",VLOOKUP($L$6&amp;"_"&amp;$B52,data_entry,COLUMNS($B$11:Z51),0)),"")</f>
        <v/>
      </c>
      <c r="AA52" s="309" t="str">
        <f>_xlfn.IFERROR(IF($L$6="","",VLOOKUP($L$6&amp;"_"&amp;$B52,data_entry,COLUMNS($B$11:AA51),0)),"")</f>
        <v/>
      </c>
      <c r="AB52" s="309" t="str">
        <f>_xlfn.IFERROR(IF($L$6="","",VLOOKUP($L$6&amp;"_"&amp;$B52,data_entry,COLUMNS($B$11:AB51),0)),"")</f>
        <v/>
      </c>
      <c r="AC52" s="309" t="str">
        <f>_xlfn.IFERROR(IF($L$6="","",VLOOKUP($L$6&amp;"_"&amp;$B52,data_entry,COLUMNS($B$11:AC51),0)),"")</f>
        <v/>
      </c>
      <c r="AD52" s="309" t="str">
        <f>_xlfn.IFERROR(IF($L$6="","",VLOOKUP($L$6&amp;"_"&amp;$B52,data_entry,COLUMNS($B$11:AD51),0)),"")</f>
        <v/>
      </c>
      <c r="AE52" s="309"/>
      <c r="AF52" s="309"/>
      <c r="AG52" s="309"/>
      <c r="AH52" s="309"/>
      <c r="AI52" s="309"/>
      <c r="AJ52" s="309" t="str">
        <f>_xlfn.IFERROR(IF($L$6="","",VLOOKUP($L$6&amp;"_"&amp;$B52,data_entry,COLUMNS($B$11:AJ51),0)),"")</f>
        <v/>
      </c>
      <c r="AK52" s="309" t="str">
        <f>_xlfn.IFERROR(IF($L$6="","",VLOOKUP($L$6&amp;"_"&amp;$B52,data_entry,COLUMNS($B$11:AK51),0)),"")</f>
        <v/>
      </c>
      <c r="AL52" s="309" t="str">
        <f>_xlfn.IFERROR(IF($L$6="","",VLOOKUP($L$6&amp;"_"&amp;$B52,data_entry,COLUMNS($B$11:AL51),0)),"")</f>
        <v/>
      </c>
      <c r="AM52" s="309" t="str">
        <f>_xlfn.IFERROR(IF($L$6="","",VLOOKUP($L$6&amp;"_"&amp;$B52,data_entry,COLUMNS($B$11:AM51),0)),"")</f>
        <v/>
      </c>
      <c r="AN52" s="309" t="str">
        <f>_xlfn.IFERROR(IF($L$6="","",VLOOKUP($L$6&amp;"_"&amp;$B52,data_entry,COLUMNS($B$11:AN51),0)),"")</f>
        <v/>
      </c>
      <c r="AO52" s="309" t="str">
        <f>_xlfn.IFERROR(IF($L$6="","",VLOOKUP($L$6&amp;"_"&amp;$B52,data_entry,COLUMNS($B$11:AO51),0)),"")</f>
        <v/>
      </c>
      <c r="AP52" s="309" t="str">
        <f>_xlfn.IFERROR(IF($L$6="","",VLOOKUP($L$6&amp;"_"&amp;$B52,data_entry,COLUMNS($B$11:AP51),0)),"")</f>
        <v/>
      </c>
      <c r="AQ52" s="309" t="str">
        <f>_xlfn.IFERROR(IF($L$6="","",VLOOKUP($L$6&amp;"_"&amp;$B52,data_entry,COLUMNS($B$11:AQ51),0)),"")</f>
        <v/>
      </c>
    </row>
    <row r="53" spans="1:43" ht="15">
      <c r="A53" s="9">
        <f t="shared" si="0"/>
        <v>0</v>
      </c>
      <c r="B53" s="307">
        <f t="shared" si="1"/>
        <v>42</v>
      </c>
      <c r="C53" s="309" t="str">
        <f>IF(D53="","",ROWS($D$12:D53))</f>
        <v/>
      </c>
      <c r="D53" s="309" t="str">
        <f>_xlfn.IFERROR(IF(OR($L$6="",'DATA ENTRY'!C48=""),"",VLOOKUP($L$6&amp;"_"&amp;$B53,data_entry,COLUMNS($B$11:D52),0)),"")</f>
        <v/>
      </c>
      <c r="E53" s="309" t="str">
        <f>_xlfn.IFERROR(IF($L$6="","",VLOOKUP($L$6&amp;"_"&amp;$B53,data_entry,COLUMNS($B$11:E52),0)),"")</f>
        <v/>
      </c>
      <c r="F53" s="309" t="str">
        <f>_xlfn.IFERROR(IF($L$6="","",VLOOKUP($L$6&amp;"_"&amp;$B53,data_entry,COLUMNS($B$11:F52),0)),"")</f>
        <v/>
      </c>
      <c r="G53" s="309" t="str">
        <f>_xlfn.IFERROR(IF($L$6="","",VLOOKUP($L$6&amp;"_"&amp;$B53,data_entry,COLUMNS($B$11:G52),0)),"")</f>
        <v/>
      </c>
      <c r="H53" s="309" t="str">
        <f>_xlfn.IFERROR(IF($L$6="","",VLOOKUP($L$6&amp;"_"&amp;$B53,data_entry,COLUMNS($B$11:H52),0)),"")</f>
        <v/>
      </c>
      <c r="I53" s="309" t="str">
        <f>_xlfn.IFERROR(IF($L$6="","",VLOOKUP($L$6&amp;"_"&amp;$B53,data_entry,COLUMNS($B$11:I52),0)),"")</f>
        <v/>
      </c>
      <c r="J53" s="309" t="str">
        <f>_xlfn.IFERROR(IF($L$6="","",VLOOKUP($L$6&amp;"_"&amp;$B53,data_entry,COLUMNS($B$11:J52),0)),"")</f>
        <v/>
      </c>
      <c r="K53" s="309" t="str">
        <f>_xlfn.IFERROR(IF($L$6="","",VLOOKUP($L$6&amp;"_"&amp;$B53,data_entry,COLUMNS($B$11:K52),0)),"")</f>
        <v/>
      </c>
      <c r="L53" s="309" t="str">
        <f>_xlfn.IFERROR(IF($L$6="","",VLOOKUP($L$6&amp;"_"&amp;$B53,data_entry,COLUMNS($B$11:L52),0)),"")</f>
        <v/>
      </c>
      <c r="M53" s="309" t="str">
        <f>_xlfn.IFERROR(IF($L$6="","",VLOOKUP($L$6&amp;"_"&amp;$B53,data_entry,COLUMNS($B$11:M52),0)),"")</f>
        <v/>
      </c>
      <c r="N53" s="309" t="str">
        <f>_xlfn.IFERROR(IF($L$6="","",VLOOKUP($L$6&amp;"_"&amp;$B53,data_entry,COLUMNS($B$11:N52),0)),"")</f>
        <v/>
      </c>
      <c r="O53" s="309" t="str">
        <f>_xlfn.IFERROR(IF($L$6="","",VLOOKUP($L$6&amp;"_"&amp;$B53,data_entry,COLUMNS($B$11:O52),0)),"")</f>
        <v/>
      </c>
      <c r="P53" s="309" t="str">
        <f>_xlfn.IFERROR(IF($L$6="","",VLOOKUP($L$6&amp;"_"&amp;$B53,data_entry,COLUMNS($B$11:P52),0)),"")</f>
        <v/>
      </c>
      <c r="Q53" s="309" t="str">
        <f>_xlfn.IFERROR(IF($L$6="","",VLOOKUP($L$6&amp;"_"&amp;$B53,data_entry,COLUMNS($B$11:Q52),0)),"")</f>
        <v/>
      </c>
      <c r="R53" s="309" t="str">
        <f>_xlfn.IFERROR(IF($L$6="","",VLOOKUP($L$6&amp;"_"&amp;$B53,data_entry,COLUMNS($B$11:R52),0)),"")</f>
        <v/>
      </c>
      <c r="S53" s="309" t="str">
        <f>_xlfn.IFERROR(IF($L$6="","",VLOOKUP($L$6&amp;"_"&amp;$B53,data_entry,COLUMNS($B$11:S52),0)),"")</f>
        <v/>
      </c>
      <c r="T53" s="309" t="str">
        <f>_xlfn.IFERROR(IF($L$6="","",VLOOKUP($L$6&amp;"_"&amp;$B53,data_entry,COLUMNS($B$11:T52),0)),"")</f>
        <v/>
      </c>
      <c r="U53" s="309" t="str">
        <f>_xlfn.IFERROR(IF($L$6="","",VLOOKUP($L$6&amp;"_"&amp;$B53,data_entry,COLUMNS($B$11:U52),0)),"")</f>
        <v/>
      </c>
      <c r="V53" s="309" t="str">
        <f>_xlfn.IFERROR(IF($L$6="","",VLOOKUP($L$6&amp;"_"&amp;$B53,data_entry,COLUMNS($B$11:V52),0)),"")</f>
        <v/>
      </c>
      <c r="W53" s="309" t="str">
        <f>_xlfn.IFERROR(IF($L$6="","",VLOOKUP($L$6&amp;"_"&amp;$B53,data_entry,COLUMNS($B$11:W52),0)),"")</f>
        <v/>
      </c>
      <c r="X53" s="309" t="str">
        <f>_xlfn.IFERROR(IF($L$6="","",VLOOKUP($L$6&amp;"_"&amp;$B53,data_entry,COLUMNS($B$11:X52),0)),"")</f>
        <v/>
      </c>
      <c r="Y53" s="309" t="str">
        <f>_xlfn.IFERROR(IF($L$6="","",VLOOKUP($L$6&amp;"_"&amp;$B53,data_entry,COLUMNS($B$11:Y52),0)),"")</f>
        <v/>
      </c>
      <c r="Z53" s="309" t="str">
        <f>_xlfn.IFERROR(IF($L$6="","",VLOOKUP($L$6&amp;"_"&amp;$B53,data_entry,COLUMNS($B$11:Z52),0)),"")</f>
        <v/>
      </c>
      <c r="AA53" s="309" t="str">
        <f>_xlfn.IFERROR(IF($L$6="","",VLOOKUP($L$6&amp;"_"&amp;$B53,data_entry,COLUMNS($B$11:AA52),0)),"")</f>
        <v/>
      </c>
      <c r="AB53" s="309" t="str">
        <f>_xlfn.IFERROR(IF($L$6="","",VLOOKUP($L$6&amp;"_"&amp;$B53,data_entry,COLUMNS($B$11:AB52),0)),"")</f>
        <v/>
      </c>
      <c r="AC53" s="309" t="str">
        <f>_xlfn.IFERROR(IF($L$6="","",VLOOKUP($L$6&amp;"_"&amp;$B53,data_entry,COLUMNS($B$11:AC52),0)),"")</f>
        <v/>
      </c>
      <c r="AD53" s="309" t="str">
        <f>_xlfn.IFERROR(IF($L$6="","",VLOOKUP($L$6&amp;"_"&amp;$B53,data_entry,COLUMNS($B$11:AD52),0)),"")</f>
        <v/>
      </c>
      <c r="AE53" s="309"/>
      <c r="AF53" s="309"/>
      <c r="AG53" s="309"/>
      <c r="AH53" s="309"/>
      <c r="AI53" s="309"/>
      <c r="AJ53" s="309" t="str">
        <f>_xlfn.IFERROR(IF($L$6="","",VLOOKUP($L$6&amp;"_"&amp;$B53,data_entry,COLUMNS($B$11:AJ52),0)),"")</f>
        <v/>
      </c>
      <c r="AK53" s="309" t="str">
        <f>_xlfn.IFERROR(IF($L$6="","",VLOOKUP($L$6&amp;"_"&amp;$B53,data_entry,COLUMNS($B$11:AK52),0)),"")</f>
        <v/>
      </c>
      <c r="AL53" s="309" t="str">
        <f>_xlfn.IFERROR(IF($L$6="","",VLOOKUP($L$6&amp;"_"&amp;$B53,data_entry,COLUMNS($B$11:AL52),0)),"")</f>
        <v/>
      </c>
      <c r="AM53" s="309" t="str">
        <f>_xlfn.IFERROR(IF($L$6="","",VLOOKUP($L$6&amp;"_"&amp;$B53,data_entry,COLUMNS($B$11:AM52),0)),"")</f>
        <v/>
      </c>
      <c r="AN53" s="309" t="str">
        <f>_xlfn.IFERROR(IF($L$6="","",VLOOKUP($L$6&amp;"_"&amp;$B53,data_entry,COLUMNS($B$11:AN52),0)),"")</f>
        <v/>
      </c>
      <c r="AO53" s="309" t="str">
        <f>_xlfn.IFERROR(IF($L$6="","",VLOOKUP($L$6&amp;"_"&amp;$B53,data_entry,COLUMNS($B$11:AO52),0)),"")</f>
        <v/>
      </c>
      <c r="AP53" s="309" t="str">
        <f>_xlfn.IFERROR(IF($L$6="","",VLOOKUP($L$6&amp;"_"&amp;$B53,data_entry,COLUMNS($B$11:AP52),0)),"")</f>
        <v/>
      </c>
      <c r="AQ53" s="309" t="str">
        <f>_xlfn.IFERROR(IF($L$6="","",VLOOKUP($L$6&amp;"_"&amp;$B53,data_entry,COLUMNS($B$11:AQ52),0)),"")</f>
        <v/>
      </c>
    </row>
    <row r="54" spans="1:43" ht="15">
      <c r="A54" s="9">
        <f t="shared" si="0"/>
        <v>0</v>
      </c>
      <c r="B54" s="307">
        <f t="shared" si="1"/>
        <v>43</v>
      </c>
      <c r="C54" s="309" t="str">
        <f>IF(D54="","",ROWS($D$12:D54))</f>
        <v/>
      </c>
      <c r="D54" s="309" t="str">
        <f>_xlfn.IFERROR(IF(OR($L$6="",'DATA ENTRY'!C49=""),"",VLOOKUP($L$6&amp;"_"&amp;$B54,data_entry,COLUMNS($B$11:D53),0)),"")</f>
        <v/>
      </c>
      <c r="E54" s="309" t="str">
        <f>_xlfn.IFERROR(IF($L$6="","",VLOOKUP($L$6&amp;"_"&amp;$B54,data_entry,COLUMNS($B$11:E53),0)),"")</f>
        <v/>
      </c>
      <c r="F54" s="309" t="str">
        <f>_xlfn.IFERROR(IF($L$6="","",VLOOKUP($L$6&amp;"_"&amp;$B54,data_entry,COLUMNS($B$11:F53),0)),"")</f>
        <v/>
      </c>
      <c r="G54" s="309" t="str">
        <f>_xlfn.IFERROR(IF($L$6="","",VLOOKUP($L$6&amp;"_"&amp;$B54,data_entry,COLUMNS($B$11:G53),0)),"")</f>
        <v/>
      </c>
      <c r="H54" s="309" t="str">
        <f>_xlfn.IFERROR(IF($L$6="","",VLOOKUP($L$6&amp;"_"&amp;$B54,data_entry,COLUMNS($B$11:H53),0)),"")</f>
        <v/>
      </c>
      <c r="I54" s="309" t="str">
        <f>_xlfn.IFERROR(IF($L$6="","",VLOOKUP($L$6&amp;"_"&amp;$B54,data_entry,COLUMNS($B$11:I53),0)),"")</f>
        <v/>
      </c>
      <c r="J54" s="309" t="str">
        <f>_xlfn.IFERROR(IF($L$6="","",VLOOKUP($L$6&amp;"_"&amp;$B54,data_entry,COLUMNS($B$11:J53),0)),"")</f>
        <v/>
      </c>
      <c r="K54" s="309" t="str">
        <f>_xlfn.IFERROR(IF($L$6="","",VLOOKUP($L$6&amp;"_"&amp;$B54,data_entry,COLUMNS($B$11:K53),0)),"")</f>
        <v/>
      </c>
      <c r="L54" s="309" t="str">
        <f>_xlfn.IFERROR(IF($L$6="","",VLOOKUP($L$6&amp;"_"&amp;$B54,data_entry,COLUMNS($B$11:L53),0)),"")</f>
        <v/>
      </c>
      <c r="M54" s="309" t="str">
        <f>_xlfn.IFERROR(IF($L$6="","",VLOOKUP($L$6&amp;"_"&amp;$B54,data_entry,COLUMNS($B$11:M53),0)),"")</f>
        <v/>
      </c>
      <c r="N54" s="309" t="str">
        <f>_xlfn.IFERROR(IF($L$6="","",VLOOKUP($L$6&amp;"_"&amp;$B54,data_entry,COLUMNS($B$11:N53),0)),"")</f>
        <v/>
      </c>
      <c r="O54" s="309" t="str">
        <f>_xlfn.IFERROR(IF($L$6="","",VLOOKUP($L$6&amp;"_"&amp;$B54,data_entry,COLUMNS($B$11:O53),0)),"")</f>
        <v/>
      </c>
      <c r="P54" s="309" t="str">
        <f>_xlfn.IFERROR(IF($L$6="","",VLOOKUP($L$6&amp;"_"&amp;$B54,data_entry,COLUMNS($B$11:P53),0)),"")</f>
        <v/>
      </c>
      <c r="Q54" s="309" t="str">
        <f>_xlfn.IFERROR(IF($L$6="","",VLOOKUP($L$6&amp;"_"&amp;$B54,data_entry,COLUMNS($B$11:Q53),0)),"")</f>
        <v/>
      </c>
      <c r="R54" s="309" t="str">
        <f>_xlfn.IFERROR(IF($L$6="","",VLOOKUP($L$6&amp;"_"&amp;$B54,data_entry,COLUMNS($B$11:R53),0)),"")</f>
        <v/>
      </c>
      <c r="S54" s="309" t="str">
        <f>_xlfn.IFERROR(IF($L$6="","",VLOOKUP($L$6&amp;"_"&amp;$B54,data_entry,COLUMNS($B$11:S53),0)),"")</f>
        <v/>
      </c>
      <c r="T54" s="309" t="str">
        <f>_xlfn.IFERROR(IF($L$6="","",VLOOKUP($L$6&amp;"_"&amp;$B54,data_entry,COLUMNS($B$11:T53),0)),"")</f>
        <v/>
      </c>
      <c r="U54" s="309" t="str">
        <f>_xlfn.IFERROR(IF($L$6="","",VLOOKUP($L$6&amp;"_"&amp;$B54,data_entry,COLUMNS($B$11:U53),0)),"")</f>
        <v/>
      </c>
      <c r="V54" s="309" t="str">
        <f>_xlfn.IFERROR(IF($L$6="","",VLOOKUP($L$6&amp;"_"&amp;$B54,data_entry,COLUMNS($B$11:V53),0)),"")</f>
        <v/>
      </c>
      <c r="W54" s="309" t="str">
        <f>_xlfn.IFERROR(IF($L$6="","",VLOOKUP($L$6&amp;"_"&amp;$B54,data_entry,COLUMNS($B$11:W53),0)),"")</f>
        <v/>
      </c>
      <c r="X54" s="309" t="str">
        <f>_xlfn.IFERROR(IF($L$6="","",VLOOKUP($L$6&amp;"_"&amp;$B54,data_entry,COLUMNS($B$11:X53),0)),"")</f>
        <v/>
      </c>
      <c r="Y54" s="309" t="str">
        <f>_xlfn.IFERROR(IF($L$6="","",VLOOKUP($L$6&amp;"_"&amp;$B54,data_entry,COLUMNS($B$11:Y53),0)),"")</f>
        <v/>
      </c>
      <c r="Z54" s="309" t="str">
        <f>_xlfn.IFERROR(IF($L$6="","",VLOOKUP($L$6&amp;"_"&amp;$B54,data_entry,COLUMNS($B$11:Z53),0)),"")</f>
        <v/>
      </c>
      <c r="AA54" s="309" t="str">
        <f>_xlfn.IFERROR(IF($L$6="","",VLOOKUP($L$6&amp;"_"&amp;$B54,data_entry,COLUMNS($B$11:AA53),0)),"")</f>
        <v/>
      </c>
      <c r="AB54" s="309" t="str">
        <f>_xlfn.IFERROR(IF($L$6="","",VLOOKUP($L$6&amp;"_"&amp;$B54,data_entry,COLUMNS($B$11:AB53),0)),"")</f>
        <v/>
      </c>
      <c r="AC54" s="309" t="str">
        <f>_xlfn.IFERROR(IF($L$6="","",VLOOKUP($L$6&amp;"_"&amp;$B54,data_entry,COLUMNS($B$11:AC53),0)),"")</f>
        <v/>
      </c>
      <c r="AD54" s="309" t="str">
        <f>_xlfn.IFERROR(IF($L$6="","",VLOOKUP($L$6&amp;"_"&amp;$B54,data_entry,COLUMNS($B$11:AD53),0)),"")</f>
        <v/>
      </c>
      <c r="AE54" s="309"/>
      <c r="AF54" s="309"/>
      <c r="AG54" s="309"/>
      <c r="AH54" s="309"/>
      <c r="AI54" s="309"/>
      <c r="AJ54" s="309" t="str">
        <f>_xlfn.IFERROR(IF($L$6="","",VLOOKUP($L$6&amp;"_"&amp;$B54,data_entry,COLUMNS($B$11:AJ53),0)),"")</f>
        <v/>
      </c>
      <c r="AK54" s="309" t="str">
        <f>_xlfn.IFERROR(IF($L$6="","",VLOOKUP($L$6&amp;"_"&amp;$B54,data_entry,COLUMNS($B$11:AK53),0)),"")</f>
        <v/>
      </c>
      <c r="AL54" s="309" t="str">
        <f>_xlfn.IFERROR(IF($L$6="","",VLOOKUP($L$6&amp;"_"&amp;$B54,data_entry,COLUMNS($B$11:AL53),0)),"")</f>
        <v/>
      </c>
      <c r="AM54" s="309" t="str">
        <f>_xlfn.IFERROR(IF($L$6="","",VLOOKUP($L$6&amp;"_"&amp;$B54,data_entry,COLUMNS($B$11:AM53),0)),"")</f>
        <v/>
      </c>
      <c r="AN54" s="309" t="str">
        <f>_xlfn.IFERROR(IF($L$6="","",VLOOKUP($L$6&amp;"_"&amp;$B54,data_entry,COLUMNS($B$11:AN53),0)),"")</f>
        <v/>
      </c>
      <c r="AO54" s="309" t="str">
        <f>_xlfn.IFERROR(IF($L$6="","",VLOOKUP($L$6&amp;"_"&amp;$B54,data_entry,COLUMNS($B$11:AO53),0)),"")</f>
        <v/>
      </c>
      <c r="AP54" s="309" t="str">
        <f>_xlfn.IFERROR(IF($L$6="","",VLOOKUP($L$6&amp;"_"&amp;$B54,data_entry,COLUMNS($B$11:AP53),0)),"")</f>
        <v/>
      </c>
      <c r="AQ54" s="309" t="str">
        <f>_xlfn.IFERROR(IF($L$6="","",VLOOKUP($L$6&amp;"_"&amp;$B54,data_entry,COLUMNS($B$11:AQ53),0)),"")</f>
        <v/>
      </c>
    </row>
    <row r="55" spans="1:43" ht="15">
      <c r="A55" s="9">
        <f t="shared" si="0"/>
        <v>0</v>
      </c>
      <c r="B55" s="307">
        <f t="shared" si="1"/>
        <v>44</v>
      </c>
      <c r="C55" s="309" t="str">
        <f>IF(D55="","",ROWS($D$12:D55))</f>
        <v/>
      </c>
      <c r="D55" s="309" t="str">
        <f>_xlfn.IFERROR(IF(OR($L$6="",'DATA ENTRY'!C50=""),"",VLOOKUP($L$6&amp;"_"&amp;$B55,data_entry,COLUMNS($B$11:D54),0)),"")</f>
        <v/>
      </c>
      <c r="E55" s="309" t="str">
        <f>_xlfn.IFERROR(IF($L$6="","",VLOOKUP($L$6&amp;"_"&amp;$B55,data_entry,COLUMNS($B$11:E54),0)),"")</f>
        <v/>
      </c>
      <c r="F55" s="309" t="str">
        <f>_xlfn.IFERROR(IF($L$6="","",VLOOKUP($L$6&amp;"_"&amp;$B55,data_entry,COLUMNS($B$11:F54),0)),"")</f>
        <v/>
      </c>
      <c r="G55" s="309" t="str">
        <f>_xlfn.IFERROR(IF($L$6="","",VLOOKUP($L$6&amp;"_"&amp;$B55,data_entry,COLUMNS($B$11:G54),0)),"")</f>
        <v/>
      </c>
      <c r="H55" s="309" t="str">
        <f>_xlfn.IFERROR(IF($L$6="","",VLOOKUP($L$6&amp;"_"&amp;$B55,data_entry,COLUMNS($B$11:H54),0)),"")</f>
        <v/>
      </c>
      <c r="I55" s="309" t="str">
        <f>_xlfn.IFERROR(IF($L$6="","",VLOOKUP($L$6&amp;"_"&amp;$B55,data_entry,COLUMNS($B$11:I54),0)),"")</f>
        <v/>
      </c>
      <c r="J55" s="309" t="str">
        <f>_xlfn.IFERROR(IF($L$6="","",VLOOKUP($L$6&amp;"_"&amp;$B55,data_entry,COLUMNS($B$11:J54),0)),"")</f>
        <v/>
      </c>
      <c r="K55" s="309" t="str">
        <f>_xlfn.IFERROR(IF($L$6="","",VLOOKUP($L$6&amp;"_"&amp;$B55,data_entry,COLUMNS($B$11:K54),0)),"")</f>
        <v/>
      </c>
      <c r="L55" s="309" t="str">
        <f>_xlfn.IFERROR(IF($L$6="","",VLOOKUP($L$6&amp;"_"&amp;$B55,data_entry,COLUMNS($B$11:L54),0)),"")</f>
        <v/>
      </c>
      <c r="M55" s="309" t="str">
        <f>_xlfn.IFERROR(IF($L$6="","",VLOOKUP($L$6&amp;"_"&amp;$B55,data_entry,COLUMNS($B$11:M54),0)),"")</f>
        <v/>
      </c>
      <c r="N55" s="309" t="str">
        <f>_xlfn.IFERROR(IF($L$6="","",VLOOKUP($L$6&amp;"_"&amp;$B55,data_entry,COLUMNS($B$11:N54),0)),"")</f>
        <v/>
      </c>
      <c r="O55" s="309" t="str">
        <f>_xlfn.IFERROR(IF($L$6="","",VLOOKUP($L$6&amp;"_"&amp;$B55,data_entry,COLUMNS($B$11:O54),0)),"")</f>
        <v/>
      </c>
      <c r="P55" s="309" t="str">
        <f>_xlfn.IFERROR(IF($L$6="","",VLOOKUP($L$6&amp;"_"&amp;$B55,data_entry,COLUMNS($B$11:P54),0)),"")</f>
        <v/>
      </c>
      <c r="Q55" s="309" t="str">
        <f>_xlfn.IFERROR(IF($L$6="","",VLOOKUP($L$6&amp;"_"&amp;$B55,data_entry,COLUMNS($B$11:Q54),0)),"")</f>
        <v/>
      </c>
      <c r="R55" s="309" t="str">
        <f>_xlfn.IFERROR(IF($L$6="","",VLOOKUP($L$6&amp;"_"&amp;$B55,data_entry,COLUMNS($B$11:R54),0)),"")</f>
        <v/>
      </c>
      <c r="S55" s="309" t="str">
        <f>_xlfn.IFERROR(IF($L$6="","",VLOOKUP($L$6&amp;"_"&amp;$B55,data_entry,COLUMNS($B$11:S54),0)),"")</f>
        <v/>
      </c>
      <c r="T55" s="309" t="str">
        <f>_xlfn.IFERROR(IF($L$6="","",VLOOKUP($L$6&amp;"_"&amp;$B55,data_entry,COLUMNS($B$11:T54),0)),"")</f>
        <v/>
      </c>
      <c r="U55" s="309" t="str">
        <f>_xlfn.IFERROR(IF($L$6="","",VLOOKUP($L$6&amp;"_"&amp;$B55,data_entry,COLUMNS($B$11:U54),0)),"")</f>
        <v/>
      </c>
      <c r="V55" s="309" t="str">
        <f>_xlfn.IFERROR(IF($L$6="","",VLOOKUP($L$6&amp;"_"&amp;$B55,data_entry,COLUMNS($B$11:V54),0)),"")</f>
        <v/>
      </c>
      <c r="W55" s="309" t="str">
        <f>_xlfn.IFERROR(IF($L$6="","",VLOOKUP($L$6&amp;"_"&amp;$B55,data_entry,COLUMNS($B$11:W54),0)),"")</f>
        <v/>
      </c>
      <c r="X55" s="309" t="str">
        <f>_xlfn.IFERROR(IF($L$6="","",VLOOKUP($L$6&amp;"_"&amp;$B55,data_entry,COLUMNS($B$11:X54),0)),"")</f>
        <v/>
      </c>
      <c r="Y55" s="309" t="str">
        <f>_xlfn.IFERROR(IF($L$6="","",VLOOKUP($L$6&amp;"_"&amp;$B55,data_entry,COLUMNS($B$11:Y54),0)),"")</f>
        <v/>
      </c>
      <c r="Z55" s="309" t="str">
        <f>_xlfn.IFERROR(IF($L$6="","",VLOOKUP($L$6&amp;"_"&amp;$B55,data_entry,COLUMNS($B$11:Z54),0)),"")</f>
        <v/>
      </c>
      <c r="AA55" s="309" t="str">
        <f>_xlfn.IFERROR(IF($L$6="","",VLOOKUP($L$6&amp;"_"&amp;$B55,data_entry,COLUMNS($B$11:AA54),0)),"")</f>
        <v/>
      </c>
      <c r="AB55" s="309" t="str">
        <f>_xlfn.IFERROR(IF($L$6="","",VLOOKUP($L$6&amp;"_"&amp;$B55,data_entry,COLUMNS($B$11:AB54),0)),"")</f>
        <v/>
      </c>
      <c r="AC55" s="309" t="str">
        <f>_xlfn.IFERROR(IF($L$6="","",VLOOKUP($L$6&amp;"_"&amp;$B55,data_entry,COLUMNS($B$11:AC54),0)),"")</f>
        <v/>
      </c>
      <c r="AD55" s="309" t="str">
        <f>_xlfn.IFERROR(IF($L$6="","",VLOOKUP($L$6&amp;"_"&amp;$B55,data_entry,COLUMNS($B$11:AD54),0)),"")</f>
        <v/>
      </c>
      <c r="AE55" s="309"/>
      <c r="AF55" s="309"/>
      <c r="AG55" s="309"/>
      <c r="AH55" s="309"/>
      <c r="AI55" s="309"/>
      <c r="AJ55" s="309" t="str">
        <f>_xlfn.IFERROR(IF($L$6="","",VLOOKUP($L$6&amp;"_"&amp;$B55,data_entry,COLUMNS($B$11:AJ54),0)),"")</f>
        <v/>
      </c>
      <c r="AK55" s="309" t="str">
        <f>_xlfn.IFERROR(IF($L$6="","",VLOOKUP($L$6&amp;"_"&amp;$B55,data_entry,COLUMNS($B$11:AK54),0)),"")</f>
        <v/>
      </c>
      <c r="AL55" s="309" t="str">
        <f>_xlfn.IFERROR(IF($L$6="","",VLOOKUP($L$6&amp;"_"&amp;$B55,data_entry,COLUMNS($B$11:AL54),0)),"")</f>
        <v/>
      </c>
      <c r="AM55" s="309" t="str">
        <f>_xlfn.IFERROR(IF($L$6="","",VLOOKUP($L$6&amp;"_"&amp;$B55,data_entry,COLUMNS($B$11:AM54),0)),"")</f>
        <v/>
      </c>
      <c r="AN55" s="309" t="str">
        <f>_xlfn.IFERROR(IF($L$6="","",VLOOKUP($L$6&amp;"_"&amp;$B55,data_entry,COLUMNS($B$11:AN54),0)),"")</f>
        <v/>
      </c>
      <c r="AO55" s="309" t="str">
        <f>_xlfn.IFERROR(IF($L$6="","",VLOOKUP($L$6&amp;"_"&amp;$B55,data_entry,COLUMNS($B$11:AO54),0)),"")</f>
        <v/>
      </c>
      <c r="AP55" s="309" t="str">
        <f>_xlfn.IFERROR(IF($L$6="","",VLOOKUP($L$6&amp;"_"&amp;$B55,data_entry,COLUMNS($B$11:AP54),0)),"")</f>
        <v/>
      </c>
      <c r="AQ55" s="309" t="str">
        <f>_xlfn.IFERROR(IF($L$6="","",VLOOKUP($L$6&amp;"_"&amp;$B55,data_entry,COLUMNS($B$11:AQ54),0)),"")</f>
        <v/>
      </c>
    </row>
    <row r="56" spans="1:43" ht="15">
      <c r="A56" s="9">
        <f t="shared" si="0"/>
        <v>0</v>
      </c>
      <c r="B56" s="307">
        <f t="shared" si="1"/>
        <v>45</v>
      </c>
      <c r="C56" s="309" t="str">
        <f>IF(D56="","",ROWS($D$12:D56))</f>
        <v/>
      </c>
      <c r="D56" s="309" t="str">
        <f>_xlfn.IFERROR(IF(OR($L$6="",'DATA ENTRY'!C51=""),"",VLOOKUP($L$6&amp;"_"&amp;$B56,data_entry,COLUMNS($B$11:D55),0)),"")</f>
        <v/>
      </c>
      <c r="E56" s="309" t="str">
        <f>_xlfn.IFERROR(IF($L$6="","",VLOOKUP($L$6&amp;"_"&amp;$B56,data_entry,COLUMNS($B$11:E55),0)),"")</f>
        <v/>
      </c>
      <c r="F56" s="309" t="str">
        <f>_xlfn.IFERROR(IF($L$6="","",VLOOKUP($L$6&amp;"_"&amp;$B56,data_entry,COLUMNS($B$11:F55),0)),"")</f>
        <v/>
      </c>
      <c r="G56" s="309" t="str">
        <f>_xlfn.IFERROR(IF($L$6="","",VLOOKUP($L$6&amp;"_"&amp;$B56,data_entry,COLUMNS($B$11:G55),0)),"")</f>
        <v/>
      </c>
      <c r="H56" s="309" t="str">
        <f>_xlfn.IFERROR(IF($L$6="","",VLOOKUP($L$6&amp;"_"&amp;$B56,data_entry,COLUMNS($B$11:H55),0)),"")</f>
        <v/>
      </c>
      <c r="I56" s="309" t="str">
        <f>_xlfn.IFERROR(IF($L$6="","",VLOOKUP($L$6&amp;"_"&amp;$B56,data_entry,COLUMNS($B$11:I55),0)),"")</f>
        <v/>
      </c>
      <c r="J56" s="309" t="str">
        <f>_xlfn.IFERROR(IF($L$6="","",VLOOKUP($L$6&amp;"_"&amp;$B56,data_entry,COLUMNS($B$11:J55),0)),"")</f>
        <v/>
      </c>
      <c r="K56" s="309" t="str">
        <f>_xlfn.IFERROR(IF($L$6="","",VLOOKUP($L$6&amp;"_"&amp;$B56,data_entry,COLUMNS($B$11:K55),0)),"")</f>
        <v/>
      </c>
      <c r="L56" s="309" t="str">
        <f>_xlfn.IFERROR(IF($L$6="","",VLOOKUP($L$6&amp;"_"&amp;$B56,data_entry,COLUMNS($B$11:L55),0)),"")</f>
        <v/>
      </c>
      <c r="M56" s="309" t="str">
        <f>_xlfn.IFERROR(IF($L$6="","",VLOOKUP($L$6&amp;"_"&amp;$B56,data_entry,COLUMNS($B$11:M55),0)),"")</f>
        <v/>
      </c>
      <c r="N56" s="309" t="str">
        <f>_xlfn.IFERROR(IF($L$6="","",VLOOKUP($L$6&amp;"_"&amp;$B56,data_entry,COLUMNS($B$11:N55),0)),"")</f>
        <v/>
      </c>
      <c r="O56" s="309" t="str">
        <f>_xlfn.IFERROR(IF($L$6="","",VLOOKUP($L$6&amp;"_"&amp;$B56,data_entry,COLUMNS($B$11:O55),0)),"")</f>
        <v/>
      </c>
      <c r="P56" s="309" t="str">
        <f>_xlfn.IFERROR(IF($L$6="","",VLOOKUP($L$6&amp;"_"&amp;$B56,data_entry,COLUMNS($B$11:P55),0)),"")</f>
        <v/>
      </c>
      <c r="Q56" s="309" t="str">
        <f>_xlfn.IFERROR(IF($L$6="","",VLOOKUP($L$6&amp;"_"&amp;$B56,data_entry,COLUMNS($B$11:Q55),0)),"")</f>
        <v/>
      </c>
      <c r="R56" s="309" t="str">
        <f>_xlfn.IFERROR(IF($L$6="","",VLOOKUP($L$6&amp;"_"&amp;$B56,data_entry,COLUMNS($B$11:R55),0)),"")</f>
        <v/>
      </c>
      <c r="S56" s="309" t="str">
        <f>_xlfn.IFERROR(IF($L$6="","",VLOOKUP($L$6&amp;"_"&amp;$B56,data_entry,COLUMNS($B$11:S55),0)),"")</f>
        <v/>
      </c>
      <c r="T56" s="309" t="str">
        <f>_xlfn.IFERROR(IF($L$6="","",VLOOKUP($L$6&amp;"_"&amp;$B56,data_entry,COLUMNS($B$11:T55),0)),"")</f>
        <v/>
      </c>
      <c r="U56" s="309" t="str">
        <f>_xlfn.IFERROR(IF($L$6="","",VLOOKUP($L$6&amp;"_"&amp;$B56,data_entry,COLUMNS($B$11:U55),0)),"")</f>
        <v/>
      </c>
      <c r="V56" s="309" t="str">
        <f>_xlfn.IFERROR(IF($L$6="","",VLOOKUP($L$6&amp;"_"&amp;$B56,data_entry,COLUMNS($B$11:V55),0)),"")</f>
        <v/>
      </c>
      <c r="W56" s="309" t="str">
        <f>_xlfn.IFERROR(IF($L$6="","",VLOOKUP($L$6&amp;"_"&amp;$B56,data_entry,COLUMNS($B$11:W55),0)),"")</f>
        <v/>
      </c>
      <c r="X56" s="309" t="str">
        <f>_xlfn.IFERROR(IF($L$6="","",VLOOKUP($L$6&amp;"_"&amp;$B56,data_entry,COLUMNS($B$11:X55),0)),"")</f>
        <v/>
      </c>
      <c r="Y56" s="309" t="str">
        <f>_xlfn.IFERROR(IF($L$6="","",VLOOKUP($L$6&amp;"_"&amp;$B56,data_entry,COLUMNS($B$11:Y55),0)),"")</f>
        <v/>
      </c>
      <c r="Z56" s="309" t="str">
        <f>_xlfn.IFERROR(IF($L$6="","",VLOOKUP($L$6&amp;"_"&amp;$B56,data_entry,COLUMNS($B$11:Z55),0)),"")</f>
        <v/>
      </c>
      <c r="AA56" s="309" t="str">
        <f>_xlfn.IFERROR(IF($L$6="","",VLOOKUP($L$6&amp;"_"&amp;$B56,data_entry,COLUMNS($B$11:AA55),0)),"")</f>
        <v/>
      </c>
      <c r="AB56" s="309" t="str">
        <f>_xlfn.IFERROR(IF($L$6="","",VLOOKUP($L$6&amp;"_"&amp;$B56,data_entry,COLUMNS($B$11:AB55),0)),"")</f>
        <v/>
      </c>
      <c r="AC56" s="309" t="str">
        <f>_xlfn.IFERROR(IF($L$6="","",VLOOKUP($L$6&amp;"_"&amp;$B56,data_entry,COLUMNS($B$11:AC55),0)),"")</f>
        <v/>
      </c>
      <c r="AD56" s="309" t="str">
        <f>_xlfn.IFERROR(IF($L$6="","",VLOOKUP($L$6&amp;"_"&amp;$B56,data_entry,COLUMNS($B$11:AD55),0)),"")</f>
        <v/>
      </c>
      <c r="AE56" s="309"/>
      <c r="AF56" s="309"/>
      <c r="AG56" s="309"/>
      <c r="AH56" s="309"/>
      <c r="AI56" s="309"/>
      <c r="AJ56" s="309" t="str">
        <f>_xlfn.IFERROR(IF($L$6="","",VLOOKUP($L$6&amp;"_"&amp;$B56,data_entry,COLUMNS($B$11:AJ55),0)),"")</f>
        <v/>
      </c>
      <c r="AK56" s="309" t="str">
        <f>_xlfn.IFERROR(IF($L$6="","",VLOOKUP($L$6&amp;"_"&amp;$B56,data_entry,COLUMNS($B$11:AK55),0)),"")</f>
        <v/>
      </c>
      <c r="AL56" s="309" t="str">
        <f>_xlfn.IFERROR(IF($L$6="","",VLOOKUP($L$6&amp;"_"&amp;$B56,data_entry,COLUMNS($B$11:AL55),0)),"")</f>
        <v/>
      </c>
      <c r="AM56" s="309" t="str">
        <f>_xlfn.IFERROR(IF($L$6="","",VLOOKUP($L$6&amp;"_"&amp;$B56,data_entry,COLUMNS($B$11:AM55),0)),"")</f>
        <v/>
      </c>
      <c r="AN56" s="309" t="str">
        <f>_xlfn.IFERROR(IF($L$6="","",VLOOKUP($L$6&amp;"_"&amp;$B56,data_entry,COLUMNS($B$11:AN55),0)),"")</f>
        <v/>
      </c>
      <c r="AO56" s="309" t="str">
        <f>_xlfn.IFERROR(IF($L$6="","",VLOOKUP($L$6&amp;"_"&amp;$B56,data_entry,COLUMNS($B$11:AO55),0)),"")</f>
        <v/>
      </c>
      <c r="AP56" s="309" t="str">
        <f>_xlfn.IFERROR(IF($L$6="","",VLOOKUP($L$6&amp;"_"&amp;$B56,data_entry,COLUMNS($B$11:AP55),0)),"")</f>
        <v/>
      </c>
      <c r="AQ56" s="309" t="str">
        <f>_xlfn.IFERROR(IF($L$6="","",VLOOKUP($L$6&amp;"_"&amp;$B56,data_entry,COLUMNS($B$11:AQ55),0)),"")</f>
        <v/>
      </c>
    </row>
    <row r="57" spans="1:43" ht="15">
      <c r="A57" s="9">
        <f t="shared" si="0"/>
        <v>0</v>
      </c>
      <c r="B57" s="307">
        <f t="shared" si="1"/>
        <v>46</v>
      </c>
      <c r="C57" s="309" t="str">
        <f>IF(D57="","",ROWS($D$12:D57))</f>
        <v/>
      </c>
      <c r="D57" s="309" t="str">
        <f>_xlfn.IFERROR(IF(OR($L$6="",'DATA ENTRY'!C52=""),"",VLOOKUP($L$6&amp;"_"&amp;$B57,data_entry,COLUMNS($B$11:D56),0)),"")</f>
        <v/>
      </c>
      <c r="E57" s="309" t="str">
        <f>_xlfn.IFERROR(IF($L$6="","",VLOOKUP($L$6&amp;"_"&amp;$B57,data_entry,COLUMNS($B$11:E56),0)),"")</f>
        <v/>
      </c>
      <c r="F57" s="309" t="str">
        <f>_xlfn.IFERROR(IF($L$6="","",VLOOKUP($L$6&amp;"_"&amp;$B57,data_entry,COLUMNS($B$11:F56),0)),"")</f>
        <v/>
      </c>
      <c r="G57" s="309" t="str">
        <f>_xlfn.IFERROR(IF($L$6="","",VLOOKUP($L$6&amp;"_"&amp;$B57,data_entry,COLUMNS($B$11:G56),0)),"")</f>
        <v/>
      </c>
      <c r="H57" s="309" t="str">
        <f>_xlfn.IFERROR(IF($L$6="","",VLOOKUP($L$6&amp;"_"&amp;$B57,data_entry,COLUMNS($B$11:H56),0)),"")</f>
        <v/>
      </c>
      <c r="I57" s="309" t="str">
        <f>_xlfn.IFERROR(IF($L$6="","",VLOOKUP($L$6&amp;"_"&amp;$B57,data_entry,COLUMNS($B$11:I56),0)),"")</f>
        <v/>
      </c>
      <c r="J57" s="309" t="str">
        <f>_xlfn.IFERROR(IF($L$6="","",VLOOKUP($L$6&amp;"_"&amp;$B57,data_entry,COLUMNS($B$11:J56),0)),"")</f>
        <v/>
      </c>
      <c r="K57" s="309" t="str">
        <f>_xlfn.IFERROR(IF($L$6="","",VLOOKUP($L$6&amp;"_"&amp;$B57,data_entry,COLUMNS($B$11:K56),0)),"")</f>
        <v/>
      </c>
      <c r="L57" s="309" t="str">
        <f>_xlfn.IFERROR(IF($L$6="","",VLOOKUP($L$6&amp;"_"&amp;$B57,data_entry,COLUMNS($B$11:L56),0)),"")</f>
        <v/>
      </c>
      <c r="M57" s="309" t="str">
        <f>_xlfn.IFERROR(IF($L$6="","",VLOOKUP($L$6&amp;"_"&amp;$B57,data_entry,COLUMNS($B$11:M56),0)),"")</f>
        <v/>
      </c>
      <c r="N57" s="309" t="str">
        <f>_xlfn.IFERROR(IF($L$6="","",VLOOKUP($L$6&amp;"_"&amp;$B57,data_entry,COLUMNS($B$11:N56),0)),"")</f>
        <v/>
      </c>
      <c r="O57" s="309" t="str">
        <f>_xlfn.IFERROR(IF($L$6="","",VLOOKUP($L$6&amp;"_"&amp;$B57,data_entry,COLUMNS($B$11:O56),0)),"")</f>
        <v/>
      </c>
      <c r="P57" s="309" t="str">
        <f>_xlfn.IFERROR(IF($L$6="","",VLOOKUP($L$6&amp;"_"&amp;$B57,data_entry,COLUMNS($B$11:P56),0)),"")</f>
        <v/>
      </c>
      <c r="Q57" s="309" t="str">
        <f>_xlfn.IFERROR(IF($L$6="","",VLOOKUP($L$6&amp;"_"&amp;$B57,data_entry,COLUMNS($B$11:Q56),0)),"")</f>
        <v/>
      </c>
      <c r="R57" s="309" t="str">
        <f>_xlfn.IFERROR(IF($L$6="","",VLOOKUP($L$6&amp;"_"&amp;$B57,data_entry,COLUMNS($B$11:R56),0)),"")</f>
        <v/>
      </c>
      <c r="S57" s="309" t="str">
        <f>_xlfn.IFERROR(IF($L$6="","",VLOOKUP($L$6&amp;"_"&amp;$B57,data_entry,COLUMNS($B$11:S56),0)),"")</f>
        <v/>
      </c>
      <c r="T57" s="309" t="str">
        <f>_xlfn.IFERROR(IF($L$6="","",VLOOKUP($L$6&amp;"_"&amp;$B57,data_entry,COLUMNS($B$11:T56),0)),"")</f>
        <v/>
      </c>
      <c r="U57" s="309" t="str">
        <f>_xlfn.IFERROR(IF($L$6="","",VLOOKUP($L$6&amp;"_"&amp;$B57,data_entry,COLUMNS($B$11:U56),0)),"")</f>
        <v/>
      </c>
      <c r="V57" s="309" t="str">
        <f>_xlfn.IFERROR(IF($L$6="","",VLOOKUP($L$6&amp;"_"&amp;$B57,data_entry,COLUMNS($B$11:V56),0)),"")</f>
        <v/>
      </c>
      <c r="W57" s="309" t="str">
        <f>_xlfn.IFERROR(IF($L$6="","",VLOOKUP($L$6&amp;"_"&amp;$B57,data_entry,COLUMNS($B$11:W56),0)),"")</f>
        <v/>
      </c>
      <c r="X57" s="309" t="str">
        <f>_xlfn.IFERROR(IF($L$6="","",VLOOKUP($L$6&amp;"_"&amp;$B57,data_entry,COLUMNS($B$11:X56),0)),"")</f>
        <v/>
      </c>
      <c r="Y57" s="309" t="str">
        <f>_xlfn.IFERROR(IF($L$6="","",VLOOKUP($L$6&amp;"_"&amp;$B57,data_entry,COLUMNS($B$11:Y56),0)),"")</f>
        <v/>
      </c>
      <c r="Z57" s="309" t="str">
        <f>_xlfn.IFERROR(IF($L$6="","",VLOOKUP($L$6&amp;"_"&amp;$B57,data_entry,COLUMNS($B$11:Z56),0)),"")</f>
        <v/>
      </c>
      <c r="AA57" s="309" t="str">
        <f>_xlfn.IFERROR(IF($L$6="","",VLOOKUP($L$6&amp;"_"&amp;$B57,data_entry,COLUMNS($B$11:AA56),0)),"")</f>
        <v/>
      </c>
      <c r="AB57" s="309" t="str">
        <f>_xlfn.IFERROR(IF($L$6="","",VLOOKUP($L$6&amp;"_"&amp;$B57,data_entry,COLUMNS($B$11:AB56),0)),"")</f>
        <v/>
      </c>
      <c r="AC57" s="309" t="str">
        <f>_xlfn.IFERROR(IF($L$6="","",VLOOKUP($L$6&amp;"_"&amp;$B57,data_entry,COLUMNS($B$11:AC56),0)),"")</f>
        <v/>
      </c>
      <c r="AD57" s="309" t="str">
        <f>_xlfn.IFERROR(IF($L$6="","",VLOOKUP($L$6&amp;"_"&amp;$B57,data_entry,COLUMNS($B$11:AD56),0)),"")</f>
        <v/>
      </c>
      <c r="AE57" s="309"/>
      <c r="AF57" s="309"/>
      <c r="AG57" s="309"/>
      <c r="AH57" s="309"/>
      <c r="AI57" s="309"/>
      <c r="AJ57" s="309" t="str">
        <f>_xlfn.IFERROR(IF($L$6="","",VLOOKUP($L$6&amp;"_"&amp;$B57,data_entry,COLUMNS($B$11:AJ56),0)),"")</f>
        <v/>
      </c>
      <c r="AK57" s="309" t="str">
        <f>_xlfn.IFERROR(IF($L$6="","",VLOOKUP($L$6&amp;"_"&amp;$B57,data_entry,COLUMNS($B$11:AK56),0)),"")</f>
        <v/>
      </c>
      <c r="AL57" s="309" t="str">
        <f>_xlfn.IFERROR(IF($L$6="","",VLOOKUP($L$6&amp;"_"&amp;$B57,data_entry,COLUMNS($B$11:AL56),0)),"")</f>
        <v/>
      </c>
      <c r="AM57" s="309" t="str">
        <f>_xlfn.IFERROR(IF($L$6="","",VLOOKUP($L$6&amp;"_"&amp;$B57,data_entry,COLUMNS($B$11:AM56),0)),"")</f>
        <v/>
      </c>
      <c r="AN57" s="309" t="str">
        <f>_xlfn.IFERROR(IF($L$6="","",VLOOKUP($L$6&amp;"_"&amp;$B57,data_entry,COLUMNS($B$11:AN56),0)),"")</f>
        <v/>
      </c>
      <c r="AO57" s="309" t="str">
        <f>_xlfn.IFERROR(IF($L$6="","",VLOOKUP($L$6&amp;"_"&amp;$B57,data_entry,COLUMNS($B$11:AO56),0)),"")</f>
        <v/>
      </c>
      <c r="AP57" s="309" t="str">
        <f>_xlfn.IFERROR(IF($L$6="","",VLOOKUP($L$6&amp;"_"&amp;$B57,data_entry,COLUMNS($B$11:AP56),0)),"")</f>
        <v/>
      </c>
      <c r="AQ57" s="309" t="str">
        <f>_xlfn.IFERROR(IF($L$6="","",VLOOKUP($L$6&amp;"_"&amp;$B57,data_entry,COLUMNS($B$11:AQ56),0)),"")</f>
        <v/>
      </c>
    </row>
    <row r="58" spans="1:43" ht="15">
      <c r="A58" s="9">
        <f t="shared" si="0"/>
        <v>0</v>
      </c>
      <c r="B58" s="307">
        <f t="shared" si="1"/>
        <v>47</v>
      </c>
      <c r="C58" s="309" t="str">
        <f>IF(D58="","",ROWS($D$12:D58))</f>
        <v/>
      </c>
      <c r="D58" s="309" t="str">
        <f>_xlfn.IFERROR(IF(OR($L$6="",'DATA ENTRY'!C53=""),"",VLOOKUP($L$6&amp;"_"&amp;$B58,data_entry,COLUMNS($B$11:D57),0)),"")</f>
        <v/>
      </c>
      <c r="E58" s="309" t="str">
        <f>_xlfn.IFERROR(IF($L$6="","",VLOOKUP($L$6&amp;"_"&amp;$B58,data_entry,COLUMNS($B$11:E57),0)),"")</f>
        <v/>
      </c>
      <c r="F58" s="309" t="str">
        <f>_xlfn.IFERROR(IF($L$6="","",VLOOKUP($L$6&amp;"_"&amp;$B58,data_entry,COLUMNS($B$11:F57),0)),"")</f>
        <v/>
      </c>
      <c r="G58" s="309" t="str">
        <f>_xlfn.IFERROR(IF($L$6="","",VLOOKUP($L$6&amp;"_"&amp;$B58,data_entry,COLUMNS($B$11:G57),0)),"")</f>
        <v/>
      </c>
      <c r="H58" s="309" t="str">
        <f>_xlfn.IFERROR(IF($L$6="","",VLOOKUP($L$6&amp;"_"&amp;$B58,data_entry,COLUMNS($B$11:H57),0)),"")</f>
        <v/>
      </c>
      <c r="I58" s="309" t="str">
        <f>_xlfn.IFERROR(IF($L$6="","",VLOOKUP($L$6&amp;"_"&amp;$B58,data_entry,COLUMNS($B$11:I57),0)),"")</f>
        <v/>
      </c>
      <c r="J58" s="309" t="str">
        <f>_xlfn.IFERROR(IF($L$6="","",VLOOKUP($L$6&amp;"_"&amp;$B58,data_entry,COLUMNS($B$11:J57),0)),"")</f>
        <v/>
      </c>
      <c r="K58" s="309" t="str">
        <f>_xlfn.IFERROR(IF($L$6="","",VLOOKUP($L$6&amp;"_"&amp;$B58,data_entry,COLUMNS($B$11:K57),0)),"")</f>
        <v/>
      </c>
      <c r="L58" s="309" t="str">
        <f>_xlfn.IFERROR(IF($L$6="","",VLOOKUP($L$6&amp;"_"&amp;$B58,data_entry,COLUMNS($B$11:L57),0)),"")</f>
        <v/>
      </c>
      <c r="M58" s="309" t="str">
        <f>_xlfn.IFERROR(IF($L$6="","",VLOOKUP($L$6&amp;"_"&amp;$B58,data_entry,COLUMNS($B$11:M57),0)),"")</f>
        <v/>
      </c>
      <c r="N58" s="309" t="str">
        <f>_xlfn.IFERROR(IF($L$6="","",VLOOKUP($L$6&amp;"_"&amp;$B58,data_entry,COLUMNS($B$11:N57),0)),"")</f>
        <v/>
      </c>
      <c r="O58" s="309" t="str">
        <f>_xlfn.IFERROR(IF($L$6="","",VLOOKUP($L$6&amp;"_"&amp;$B58,data_entry,COLUMNS($B$11:O57),0)),"")</f>
        <v/>
      </c>
      <c r="P58" s="309" t="str">
        <f>_xlfn.IFERROR(IF($L$6="","",VLOOKUP($L$6&amp;"_"&amp;$B58,data_entry,COLUMNS($B$11:P57),0)),"")</f>
        <v/>
      </c>
      <c r="Q58" s="309" t="str">
        <f>_xlfn.IFERROR(IF($L$6="","",VLOOKUP($L$6&amp;"_"&amp;$B58,data_entry,COLUMNS($B$11:Q57),0)),"")</f>
        <v/>
      </c>
      <c r="R58" s="309" t="str">
        <f>_xlfn.IFERROR(IF($L$6="","",VLOOKUP($L$6&amp;"_"&amp;$B58,data_entry,COLUMNS($B$11:R57),0)),"")</f>
        <v/>
      </c>
      <c r="S58" s="309" t="str">
        <f>_xlfn.IFERROR(IF($L$6="","",VLOOKUP($L$6&amp;"_"&amp;$B58,data_entry,COLUMNS($B$11:S57),0)),"")</f>
        <v/>
      </c>
      <c r="T58" s="309" t="str">
        <f>_xlfn.IFERROR(IF($L$6="","",VLOOKUP($L$6&amp;"_"&amp;$B58,data_entry,COLUMNS($B$11:T57),0)),"")</f>
        <v/>
      </c>
      <c r="U58" s="309" t="str">
        <f>_xlfn.IFERROR(IF($L$6="","",VLOOKUP($L$6&amp;"_"&amp;$B58,data_entry,COLUMNS($B$11:U57),0)),"")</f>
        <v/>
      </c>
      <c r="V58" s="309" t="str">
        <f>_xlfn.IFERROR(IF($L$6="","",VLOOKUP($L$6&amp;"_"&amp;$B58,data_entry,COLUMNS($B$11:V57),0)),"")</f>
        <v/>
      </c>
      <c r="W58" s="309" t="str">
        <f>_xlfn.IFERROR(IF($L$6="","",VLOOKUP($L$6&amp;"_"&amp;$B58,data_entry,COLUMNS($B$11:W57),0)),"")</f>
        <v/>
      </c>
      <c r="X58" s="309" t="str">
        <f>_xlfn.IFERROR(IF($L$6="","",VLOOKUP($L$6&amp;"_"&amp;$B58,data_entry,COLUMNS($B$11:X57),0)),"")</f>
        <v/>
      </c>
      <c r="Y58" s="309" t="str">
        <f>_xlfn.IFERROR(IF($L$6="","",VLOOKUP($L$6&amp;"_"&amp;$B58,data_entry,COLUMNS($B$11:Y57),0)),"")</f>
        <v/>
      </c>
      <c r="Z58" s="309" t="str">
        <f>_xlfn.IFERROR(IF($L$6="","",VLOOKUP($L$6&amp;"_"&amp;$B58,data_entry,COLUMNS($B$11:Z57),0)),"")</f>
        <v/>
      </c>
      <c r="AA58" s="309" t="str">
        <f>_xlfn.IFERROR(IF($L$6="","",VLOOKUP($L$6&amp;"_"&amp;$B58,data_entry,COLUMNS($B$11:AA57),0)),"")</f>
        <v/>
      </c>
      <c r="AB58" s="309" t="str">
        <f>_xlfn.IFERROR(IF($L$6="","",VLOOKUP($L$6&amp;"_"&amp;$B58,data_entry,COLUMNS($B$11:AB57),0)),"")</f>
        <v/>
      </c>
      <c r="AC58" s="309" t="str">
        <f>_xlfn.IFERROR(IF($L$6="","",VLOOKUP($L$6&amp;"_"&amp;$B58,data_entry,COLUMNS($B$11:AC57),0)),"")</f>
        <v/>
      </c>
      <c r="AD58" s="309" t="str">
        <f>_xlfn.IFERROR(IF($L$6="","",VLOOKUP($L$6&amp;"_"&amp;$B58,data_entry,COLUMNS($B$11:AD57),0)),"")</f>
        <v/>
      </c>
      <c r="AE58" s="309"/>
      <c r="AF58" s="309"/>
      <c r="AG58" s="309"/>
      <c r="AH58" s="309"/>
      <c r="AI58" s="309"/>
      <c r="AJ58" s="309" t="str">
        <f>_xlfn.IFERROR(IF($L$6="","",VLOOKUP($L$6&amp;"_"&amp;$B58,data_entry,COLUMNS($B$11:AJ57),0)),"")</f>
        <v/>
      </c>
      <c r="AK58" s="309" t="str">
        <f>_xlfn.IFERROR(IF($L$6="","",VLOOKUP($L$6&amp;"_"&amp;$B58,data_entry,COLUMNS($B$11:AK57),0)),"")</f>
        <v/>
      </c>
      <c r="AL58" s="309" t="str">
        <f>_xlfn.IFERROR(IF($L$6="","",VLOOKUP($L$6&amp;"_"&amp;$B58,data_entry,COLUMNS($B$11:AL57),0)),"")</f>
        <v/>
      </c>
      <c r="AM58" s="309" t="str">
        <f>_xlfn.IFERROR(IF($L$6="","",VLOOKUP($L$6&amp;"_"&amp;$B58,data_entry,COLUMNS($B$11:AM57),0)),"")</f>
        <v/>
      </c>
      <c r="AN58" s="309" t="str">
        <f>_xlfn.IFERROR(IF($L$6="","",VLOOKUP($L$6&amp;"_"&amp;$B58,data_entry,COLUMNS($B$11:AN57),0)),"")</f>
        <v/>
      </c>
      <c r="AO58" s="309" t="str">
        <f>_xlfn.IFERROR(IF($L$6="","",VLOOKUP($L$6&amp;"_"&amp;$B58,data_entry,COLUMNS($B$11:AO57),0)),"")</f>
        <v/>
      </c>
      <c r="AP58" s="309" t="str">
        <f>_xlfn.IFERROR(IF($L$6="","",VLOOKUP($L$6&amp;"_"&amp;$B58,data_entry,COLUMNS($B$11:AP57),0)),"")</f>
        <v/>
      </c>
      <c r="AQ58" s="309" t="str">
        <f>_xlfn.IFERROR(IF($L$6="","",VLOOKUP($L$6&amp;"_"&amp;$B58,data_entry,COLUMNS($B$11:AQ57),0)),"")</f>
        <v/>
      </c>
    </row>
    <row r="59" spans="1:43" ht="15">
      <c r="A59" s="9">
        <f t="shared" si="0"/>
        <v>0</v>
      </c>
      <c r="B59" s="307">
        <f t="shared" si="1"/>
        <v>48</v>
      </c>
      <c r="C59" s="309" t="str">
        <f>IF(D59="","",ROWS($D$12:D59))</f>
        <v/>
      </c>
      <c r="D59" s="309" t="str">
        <f>_xlfn.IFERROR(IF(OR($L$6="",'DATA ENTRY'!C54=""),"",VLOOKUP($L$6&amp;"_"&amp;$B59,data_entry,COLUMNS($B$11:D58),0)),"")</f>
        <v/>
      </c>
      <c r="E59" s="309" t="str">
        <f>_xlfn.IFERROR(IF($L$6="","",VLOOKUP($L$6&amp;"_"&amp;$B59,data_entry,COLUMNS($B$11:E58),0)),"")</f>
        <v/>
      </c>
      <c r="F59" s="309" t="str">
        <f>_xlfn.IFERROR(IF($L$6="","",VLOOKUP($L$6&amp;"_"&amp;$B59,data_entry,COLUMNS($B$11:F58),0)),"")</f>
        <v/>
      </c>
      <c r="G59" s="309" t="str">
        <f>_xlfn.IFERROR(IF($L$6="","",VLOOKUP($L$6&amp;"_"&amp;$B59,data_entry,COLUMNS($B$11:G58),0)),"")</f>
        <v/>
      </c>
      <c r="H59" s="309" t="str">
        <f>_xlfn.IFERROR(IF($L$6="","",VLOOKUP($L$6&amp;"_"&amp;$B59,data_entry,COLUMNS($B$11:H58),0)),"")</f>
        <v/>
      </c>
      <c r="I59" s="309" t="str">
        <f>_xlfn.IFERROR(IF($L$6="","",VLOOKUP($L$6&amp;"_"&amp;$B59,data_entry,COLUMNS($B$11:I58),0)),"")</f>
        <v/>
      </c>
      <c r="J59" s="309" t="str">
        <f>_xlfn.IFERROR(IF($L$6="","",VLOOKUP($L$6&amp;"_"&amp;$B59,data_entry,COLUMNS($B$11:J58),0)),"")</f>
        <v/>
      </c>
      <c r="K59" s="309" t="str">
        <f>_xlfn.IFERROR(IF($L$6="","",VLOOKUP($L$6&amp;"_"&amp;$B59,data_entry,COLUMNS($B$11:K58),0)),"")</f>
        <v/>
      </c>
      <c r="L59" s="309" t="str">
        <f>_xlfn.IFERROR(IF($L$6="","",VLOOKUP($L$6&amp;"_"&amp;$B59,data_entry,COLUMNS($B$11:L58),0)),"")</f>
        <v/>
      </c>
      <c r="M59" s="309" t="str">
        <f>_xlfn.IFERROR(IF($L$6="","",VLOOKUP($L$6&amp;"_"&amp;$B59,data_entry,COLUMNS($B$11:M58),0)),"")</f>
        <v/>
      </c>
      <c r="N59" s="309" t="str">
        <f>_xlfn.IFERROR(IF($L$6="","",VLOOKUP($L$6&amp;"_"&amp;$B59,data_entry,COLUMNS($B$11:N58),0)),"")</f>
        <v/>
      </c>
      <c r="O59" s="309" t="str">
        <f>_xlfn.IFERROR(IF($L$6="","",VLOOKUP($L$6&amp;"_"&amp;$B59,data_entry,COLUMNS($B$11:O58),0)),"")</f>
        <v/>
      </c>
      <c r="P59" s="309" t="str">
        <f>_xlfn.IFERROR(IF($L$6="","",VLOOKUP($L$6&amp;"_"&amp;$B59,data_entry,COLUMNS($B$11:P58),0)),"")</f>
        <v/>
      </c>
      <c r="Q59" s="309" t="str">
        <f>_xlfn.IFERROR(IF($L$6="","",VLOOKUP($L$6&amp;"_"&amp;$B59,data_entry,COLUMNS($B$11:Q58),0)),"")</f>
        <v/>
      </c>
      <c r="R59" s="309" t="str">
        <f>_xlfn.IFERROR(IF($L$6="","",VLOOKUP($L$6&amp;"_"&amp;$B59,data_entry,COLUMNS($B$11:R58),0)),"")</f>
        <v/>
      </c>
      <c r="S59" s="309" t="str">
        <f>_xlfn.IFERROR(IF($L$6="","",VLOOKUP($L$6&amp;"_"&amp;$B59,data_entry,COLUMNS($B$11:S58),0)),"")</f>
        <v/>
      </c>
      <c r="T59" s="309" t="str">
        <f>_xlfn.IFERROR(IF($L$6="","",VLOOKUP($L$6&amp;"_"&amp;$B59,data_entry,COLUMNS($B$11:T58),0)),"")</f>
        <v/>
      </c>
      <c r="U59" s="309" t="str">
        <f>_xlfn.IFERROR(IF($L$6="","",VLOOKUP($L$6&amp;"_"&amp;$B59,data_entry,COLUMNS($B$11:U58),0)),"")</f>
        <v/>
      </c>
      <c r="V59" s="309" t="str">
        <f>_xlfn.IFERROR(IF($L$6="","",VLOOKUP($L$6&amp;"_"&amp;$B59,data_entry,COLUMNS($B$11:V58),0)),"")</f>
        <v/>
      </c>
      <c r="W59" s="309" t="str">
        <f>_xlfn.IFERROR(IF($L$6="","",VLOOKUP($L$6&amp;"_"&amp;$B59,data_entry,COLUMNS($B$11:W58),0)),"")</f>
        <v/>
      </c>
      <c r="X59" s="309" t="str">
        <f>_xlfn.IFERROR(IF($L$6="","",VLOOKUP($L$6&amp;"_"&amp;$B59,data_entry,COLUMNS($B$11:X58),0)),"")</f>
        <v/>
      </c>
      <c r="Y59" s="309" t="str">
        <f>_xlfn.IFERROR(IF($L$6="","",VLOOKUP($L$6&amp;"_"&amp;$B59,data_entry,COLUMNS($B$11:Y58),0)),"")</f>
        <v/>
      </c>
      <c r="Z59" s="309" t="str">
        <f>_xlfn.IFERROR(IF($L$6="","",VLOOKUP($L$6&amp;"_"&amp;$B59,data_entry,COLUMNS($B$11:Z58),0)),"")</f>
        <v/>
      </c>
      <c r="AA59" s="309" t="str">
        <f>_xlfn.IFERROR(IF($L$6="","",VLOOKUP($L$6&amp;"_"&amp;$B59,data_entry,COLUMNS($B$11:AA58),0)),"")</f>
        <v/>
      </c>
      <c r="AB59" s="309" t="str">
        <f>_xlfn.IFERROR(IF($L$6="","",VLOOKUP($L$6&amp;"_"&amp;$B59,data_entry,COLUMNS($B$11:AB58),0)),"")</f>
        <v/>
      </c>
      <c r="AC59" s="309" t="str">
        <f>_xlfn.IFERROR(IF($L$6="","",VLOOKUP($L$6&amp;"_"&amp;$B59,data_entry,COLUMNS($B$11:AC58),0)),"")</f>
        <v/>
      </c>
      <c r="AD59" s="309" t="str">
        <f>_xlfn.IFERROR(IF($L$6="","",VLOOKUP($L$6&amp;"_"&amp;$B59,data_entry,COLUMNS($B$11:AD58),0)),"")</f>
        <v/>
      </c>
      <c r="AE59" s="309"/>
      <c r="AF59" s="309"/>
      <c r="AG59" s="309"/>
      <c r="AH59" s="309"/>
      <c r="AI59" s="309"/>
      <c r="AJ59" s="309" t="str">
        <f>_xlfn.IFERROR(IF($L$6="","",VLOOKUP($L$6&amp;"_"&amp;$B59,data_entry,COLUMNS($B$11:AJ58),0)),"")</f>
        <v/>
      </c>
      <c r="AK59" s="309" t="str">
        <f>_xlfn.IFERROR(IF($L$6="","",VLOOKUP($L$6&amp;"_"&amp;$B59,data_entry,COLUMNS($B$11:AK58),0)),"")</f>
        <v/>
      </c>
      <c r="AL59" s="309" t="str">
        <f>_xlfn.IFERROR(IF($L$6="","",VLOOKUP($L$6&amp;"_"&amp;$B59,data_entry,COLUMNS($B$11:AL58),0)),"")</f>
        <v/>
      </c>
      <c r="AM59" s="309" t="str">
        <f>_xlfn.IFERROR(IF($L$6="","",VLOOKUP($L$6&amp;"_"&amp;$B59,data_entry,COLUMNS($B$11:AM58),0)),"")</f>
        <v/>
      </c>
      <c r="AN59" s="309" t="str">
        <f>_xlfn.IFERROR(IF($L$6="","",VLOOKUP($L$6&amp;"_"&amp;$B59,data_entry,COLUMNS($B$11:AN58),0)),"")</f>
        <v/>
      </c>
      <c r="AO59" s="309" t="str">
        <f>_xlfn.IFERROR(IF($L$6="","",VLOOKUP($L$6&amp;"_"&amp;$B59,data_entry,COLUMNS($B$11:AO58),0)),"")</f>
        <v/>
      </c>
      <c r="AP59" s="309" t="str">
        <f>_xlfn.IFERROR(IF($L$6="","",VLOOKUP($L$6&amp;"_"&amp;$B59,data_entry,COLUMNS($B$11:AP58),0)),"")</f>
        <v/>
      </c>
      <c r="AQ59" s="309" t="str">
        <f>_xlfn.IFERROR(IF($L$6="","",VLOOKUP($L$6&amp;"_"&amp;$B59,data_entry,COLUMNS($B$11:AQ58),0)),"")</f>
        <v/>
      </c>
    </row>
    <row r="60" spans="1:43" ht="15">
      <c r="A60" s="9">
        <f t="shared" si="0"/>
        <v>0</v>
      </c>
      <c r="B60" s="307">
        <f t="shared" si="1"/>
        <v>49</v>
      </c>
      <c r="C60" s="309" t="str">
        <f>IF(D60="","",ROWS($D$12:D60))</f>
        <v/>
      </c>
      <c r="D60" s="309" t="str">
        <f>_xlfn.IFERROR(IF(OR($L$6="",'DATA ENTRY'!C55=""),"",VLOOKUP($L$6&amp;"_"&amp;$B60,data_entry,COLUMNS($B$11:D59),0)),"")</f>
        <v/>
      </c>
      <c r="E60" s="309" t="str">
        <f>_xlfn.IFERROR(IF($L$6="","",VLOOKUP($L$6&amp;"_"&amp;$B60,data_entry,COLUMNS($B$11:E59),0)),"")</f>
        <v/>
      </c>
      <c r="F60" s="309" t="str">
        <f>_xlfn.IFERROR(IF($L$6="","",VLOOKUP($L$6&amp;"_"&amp;$B60,data_entry,COLUMNS($B$11:F59),0)),"")</f>
        <v/>
      </c>
      <c r="G60" s="309" t="str">
        <f>_xlfn.IFERROR(IF($L$6="","",VLOOKUP($L$6&amp;"_"&amp;$B60,data_entry,COLUMNS($B$11:G59),0)),"")</f>
        <v/>
      </c>
      <c r="H60" s="309" t="str">
        <f>_xlfn.IFERROR(IF($L$6="","",VLOOKUP($L$6&amp;"_"&amp;$B60,data_entry,COLUMNS($B$11:H59),0)),"")</f>
        <v/>
      </c>
      <c r="I60" s="309" t="str">
        <f>_xlfn.IFERROR(IF($L$6="","",VLOOKUP($L$6&amp;"_"&amp;$B60,data_entry,COLUMNS($B$11:I59),0)),"")</f>
        <v/>
      </c>
      <c r="J60" s="309" t="str">
        <f>_xlfn.IFERROR(IF($L$6="","",VLOOKUP($L$6&amp;"_"&amp;$B60,data_entry,COLUMNS($B$11:J59),0)),"")</f>
        <v/>
      </c>
      <c r="K60" s="309" t="str">
        <f>_xlfn.IFERROR(IF($L$6="","",VLOOKUP($L$6&amp;"_"&amp;$B60,data_entry,COLUMNS($B$11:K59),0)),"")</f>
        <v/>
      </c>
      <c r="L60" s="309" t="str">
        <f>_xlfn.IFERROR(IF($L$6="","",VLOOKUP($L$6&amp;"_"&amp;$B60,data_entry,COLUMNS($B$11:L59),0)),"")</f>
        <v/>
      </c>
      <c r="M60" s="309" t="str">
        <f>_xlfn.IFERROR(IF($L$6="","",VLOOKUP($L$6&amp;"_"&amp;$B60,data_entry,COLUMNS($B$11:M59),0)),"")</f>
        <v/>
      </c>
      <c r="N60" s="309" t="str">
        <f>_xlfn.IFERROR(IF($L$6="","",VLOOKUP($L$6&amp;"_"&amp;$B60,data_entry,COLUMNS($B$11:N59),0)),"")</f>
        <v/>
      </c>
      <c r="O60" s="309" t="str">
        <f>_xlfn.IFERROR(IF($L$6="","",VLOOKUP($L$6&amp;"_"&amp;$B60,data_entry,COLUMNS($B$11:O59),0)),"")</f>
        <v/>
      </c>
      <c r="P60" s="309" t="str">
        <f>_xlfn.IFERROR(IF($L$6="","",VLOOKUP($L$6&amp;"_"&amp;$B60,data_entry,COLUMNS($B$11:P59),0)),"")</f>
        <v/>
      </c>
      <c r="Q60" s="309" t="str">
        <f>_xlfn.IFERROR(IF($L$6="","",VLOOKUP($L$6&amp;"_"&amp;$B60,data_entry,COLUMNS($B$11:Q59),0)),"")</f>
        <v/>
      </c>
      <c r="R60" s="309" t="str">
        <f>_xlfn.IFERROR(IF($L$6="","",VLOOKUP($L$6&amp;"_"&amp;$B60,data_entry,COLUMNS($B$11:R59),0)),"")</f>
        <v/>
      </c>
      <c r="S60" s="309" t="str">
        <f>_xlfn.IFERROR(IF($L$6="","",VLOOKUP($L$6&amp;"_"&amp;$B60,data_entry,COLUMNS($B$11:S59),0)),"")</f>
        <v/>
      </c>
      <c r="T60" s="309" t="str">
        <f>_xlfn.IFERROR(IF($L$6="","",VLOOKUP($L$6&amp;"_"&amp;$B60,data_entry,COLUMNS($B$11:T59),0)),"")</f>
        <v/>
      </c>
      <c r="U60" s="309" t="str">
        <f>_xlfn.IFERROR(IF($L$6="","",VLOOKUP($L$6&amp;"_"&amp;$B60,data_entry,COLUMNS($B$11:U59),0)),"")</f>
        <v/>
      </c>
      <c r="V60" s="309" t="str">
        <f>_xlfn.IFERROR(IF($L$6="","",VLOOKUP($L$6&amp;"_"&amp;$B60,data_entry,COLUMNS($B$11:V59),0)),"")</f>
        <v/>
      </c>
      <c r="W60" s="309" t="str">
        <f>_xlfn.IFERROR(IF($L$6="","",VLOOKUP($L$6&amp;"_"&amp;$B60,data_entry,COLUMNS($B$11:W59),0)),"")</f>
        <v/>
      </c>
      <c r="X60" s="309" t="str">
        <f>_xlfn.IFERROR(IF($L$6="","",VLOOKUP($L$6&amp;"_"&amp;$B60,data_entry,COLUMNS($B$11:X59),0)),"")</f>
        <v/>
      </c>
      <c r="Y60" s="309" t="str">
        <f>_xlfn.IFERROR(IF($L$6="","",VLOOKUP($L$6&amp;"_"&amp;$B60,data_entry,COLUMNS($B$11:Y59),0)),"")</f>
        <v/>
      </c>
      <c r="Z60" s="309" t="str">
        <f>_xlfn.IFERROR(IF($L$6="","",VLOOKUP($L$6&amp;"_"&amp;$B60,data_entry,COLUMNS($B$11:Z59),0)),"")</f>
        <v/>
      </c>
      <c r="AA60" s="309" t="str">
        <f>_xlfn.IFERROR(IF($L$6="","",VLOOKUP($L$6&amp;"_"&amp;$B60,data_entry,COLUMNS($B$11:AA59),0)),"")</f>
        <v/>
      </c>
      <c r="AB60" s="309" t="str">
        <f>_xlfn.IFERROR(IF($L$6="","",VLOOKUP($L$6&amp;"_"&amp;$B60,data_entry,COLUMNS($B$11:AB59),0)),"")</f>
        <v/>
      </c>
      <c r="AC60" s="309" t="str">
        <f>_xlfn.IFERROR(IF($L$6="","",VLOOKUP($L$6&amp;"_"&amp;$B60,data_entry,COLUMNS($B$11:AC59),0)),"")</f>
        <v/>
      </c>
      <c r="AD60" s="309" t="str">
        <f>_xlfn.IFERROR(IF($L$6="","",VLOOKUP($L$6&amp;"_"&amp;$B60,data_entry,COLUMNS($B$11:AD59),0)),"")</f>
        <v/>
      </c>
      <c r="AE60" s="309"/>
      <c r="AF60" s="309"/>
      <c r="AG60" s="309"/>
      <c r="AH60" s="309"/>
      <c r="AI60" s="309"/>
      <c r="AJ60" s="309" t="str">
        <f>_xlfn.IFERROR(IF($L$6="","",VLOOKUP($L$6&amp;"_"&amp;$B60,data_entry,COLUMNS($B$11:AJ59),0)),"")</f>
        <v/>
      </c>
      <c r="AK60" s="309" t="str">
        <f>_xlfn.IFERROR(IF($L$6="","",VLOOKUP($L$6&amp;"_"&amp;$B60,data_entry,COLUMNS($B$11:AK59),0)),"")</f>
        <v/>
      </c>
      <c r="AL60" s="309" t="str">
        <f>_xlfn.IFERROR(IF($L$6="","",VLOOKUP($L$6&amp;"_"&amp;$B60,data_entry,COLUMNS($B$11:AL59),0)),"")</f>
        <v/>
      </c>
      <c r="AM60" s="309" t="str">
        <f>_xlfn.IFERROR(IF($L$6="","",VLOOKUP($L$6&amp;"_"&amp;$B60,data_entry,COLUMNS($B$11:AM59),0)),"")</f>
        <v/>
      </c>
      <c r="AN60" s="309" t="str">
        <f>_xlfn.IFERROR(IF($L$6="","",VLOOKUP($L$6&amp;"_"&amp;$B60,data_entry,COLUMNS($B$11:AN59),0)),"")</f>
        <v/>
      </c>
      <c r="AO60" s="309" t="str">
        <f>_xlfn.IFERROR(IF($L$6="","",VLOOKUP($L$6&amp;"_"&amp;$B60,data_entry,COLUMNS($B$11:AO59),0)),"")</f>
        <v/>
      </c>
      <c r="AP60" s="309" t="str">
        <f>_xlfn.IFERROR(IF($L$6="","",VLOOKUP($L$6&amp;"_"&amp;$B60,data_entry,COLUMNS($B$11:AP59),0)),"")</f>
        <v/>
      </c>
      <c r="AQ60" s="309" t="str">
        <f>_xlfn.IFERROR(IF($L$6="","",VLOOKUP($L$6&amp;"_"&amp;$B60,data_entry,COLUMNS($B$11:AQ59),0)),"")</f>
        <v/>
      </c>
    </row>
    <row r="61" spans="1:43" ht="15">
      <c r="A61" s="9">
        <f t="shared" si="0"/>
        <v>0</v>
      </c>
      <c r="B61" s="307">
        <f t="shared" si="1"/>
        <v>50</v>
      </c>
      <c r="C61" s="309" t="str">
        <f>IF(D61="","",ROWS($D$12:D61))</f>
        <v/>
      </c>
      <c r="D61" s="309" t="str">
        <f>_xlfn.IFERROR(IF(OR($L$6="",'DATA ENTRY'!C56=""),"",VLOOKUP($L$6&amp;"_"&amp;$B61,data_entry,COLUMNS($B$11:D60),0)),"")</f>
        <v/>
      </c>
      <c r="E61" s="309" t="str">
        <f>_xlfn.IFERROR(IF($L$6="","",VLOOKUP($L$6&amp;"_"&amp;$B61,data_entry,COLUMNS($B$11:E60),0)),"")</f>
        <v/>
      </c>
      <c r="F61" s="309" t="str">
        <f>_xlfn.IFERROR(IF($L$6="","",VLOOKUP($L$6&amp;"_"&amp;$B61,data_entry,COLUMNS($B$11:F60),0)),"")</f>
        <v/>
      </c>
      <c r="G61" s="309" t="str">
        <f>_xlfn.IFERROR(IF($L$6="","",VLOOKUP($L$6&amp;"_"&amp;$B61,data_entry,COLUMNS($B$11:G60),0)),"")</f>
        <v/>
      </c>
      <c r="H61" s="309" t="str">
        <f>_xlfn.IFERROR(IF($L$6="","",VLOOKUP($L$6&amp;"_"&amp;$B61,data_entry,COLUMNS($B$11:H60),0)),"")</f>
        <v/>
      </c>
      <c r="I61" s="309" t="str">
        <f>_xlfn.IFERROR(IF($L$6="","",VLOOKUP($L$6&amp;"_"&amp;$B61,data_entry,COLUMNS($B$11:I60),0)),"")</f>
        <v/>
      </c>
      <c r="J61" s="309" t="str">
        <f>_xlfn.IFERROR(IF($L$6="","",VLOOKUP($L$6&amp;"_"&amp;$B61,data_entry,COLUMNS($B$11:J60),0)),"")</f>
        <v/>
      </c>
      <c r="K61" s="309" t="str">
        <f>_xlfn.IFERROR(IF($L$6="","",VLOOKUP($L$6&amp;"_"&amp;$B61,data_entry,COLUMNS($B$11:K60),0)),"")</f>
        <v/>
      </c>
      <c r="L61" s="309" t="str">
        <f>_xlfn.IFERROR(IF($L$6="","",VLOOKUP($L$6&amp;"_"&amp;$B61,data_entry,COLUMNS($B$11:L60),0)),"")</f>
        <v/>
      </c>
      <c r="M61" s="309" t="str">
        <f>_xlfn.IFERROR(IF($L$6="","",VLOOKUP($L$6&amp;"_"&amp;$B61,data_entry,COLUMNS($B$11:M60),0)),"")</f>
        <v/>
      </c>
      <c r="N61" s="309" t="str">
        <f>_xlfn.IFERROR(IF($L$6="","",VLOOKUP($L$6&amp;"_"&amp;$B61,data_entry,COLUMNS($B$11:N60),0)),"")</f>
        <v/>
      </c>
      <c r="O61" s="309" t="str">
        <f>_xlfn.IFERROR(IF($L$6="","",VLOOKUP($L$6&amp;"_"&amp;$B61,data_entry,COLUMNS($B$11:O60),0)),"")</f>
        <v/>
      </c>
      <c r="P61" s="309" t="str">
        <f>_xlfn.IFERROR(IF($L$6="","",VLOOKUP($L$6&amp;"_"&amp;$B61,data_entry,COLUMNS($B$11:P60),0)),"")</f>
        <v/>
      </c>
      <c r="Q61" s="309" t="str">
        <f>_xlfn.IFERROR(IF($L$6="","",VLOOKUP($L$6&amp;"_"&amp;$B61,data_entry,COLUMNS($B$11:Q60),0)),"")</f>
        <v/>
      </c>
      <c r="R61" s="309" t="str">
        <f>_xlfn.IFERROR(IF($L$6="","",VLOOKUP($L$6&amp;"_"&amp;$B61,data_entry,COLUMNS($B$11:R60),0)),"")</f>
        <v/>
      </c>
      <c r="S61" s="309" t="str">
        <f>_xlfn.IFERROR(IF($L$6="","",VLOOKUP($L$6&amp;"_"&amp;$B61,data_entry,COLUMNS($B$11:S60),0)),"")</f>
        <v/>
      </c>
      <c r="T61" s="309" t="str">
        <f>_xlfn.IFERROR(IF($L$6="","",VLOOKUP($L$6&amp;"_"&amp;$B61,data_entry,COLUMNS($B$11:T60),0)),"")</f>
        <v/>
      </c>
      <c r="U61" s="309" t="str">
        <f>_xlfn.IFERROR(IF($L$6="","",VLOOKUP($L$6&amp;"_"&amp;$B61,data_entry,COLUMNS($B$11:U60),0)),"")</f>
        <v/>
      </c>
      <c r="V61" s="309" t="str">
        <f>_xlfn.IFERROR(IF($L$6="","",VLOOKUP($L$6&amp;"_"&amp;$B61,data_entry,COLUMNS($B$11:V60),0)),"")</f>
        <v/>
      </c>
      <c r="W61" s="309" t="str">
        <f>_xlfn.IFERROR(IF($L$6="","",VLOOKUP($L$6&amp;"_"&amp;$B61,data_entry,COLUMNS($B$11:W60),0)),"")</f>
        <v/>
      </c>
      <c r="X61" s="309" t="str">
        <f>_xlfn.IFERROR(IF($L$6="","",VLOOKUP($L$6&amp;"_"&amp;$B61,data_entry,COLUMNS($B$11:X60),0)),"")</f>
        <v/>
      </c>
      <c r="Y61" s="309" t="str">
        <f>_xlfn.IFERROR(IF($L$6="","",VLOOKUP($L$6&amp;"_"&amp;$B61,data_entry,COLUMNS($B$11:Y60),0)),"")</f>
        <v/>
      </c>
      <c r="Z61" s="309" t="str">
        <f>_xlfn.IFERROR(IF($L$6="","",VLOOKUP($L$6&amp;"_"&amp;$B61,data_entry,COLUMNS($B$11:Z60),0)),"")</f>
        <v/>
      </c>
      <c r="AA61" s="309" t="str">
        <f>_xlfn.IFERROR(IF($L$6="","",VLOOKUP($L$6&amp;"_"&amp;$B61,data_entry,COLUMNS($B$11:AA60),0)),"")</f>
        <v/>
      </c>
      <c r="AB61" s="309" t="str">
        <f>_xlfn.IFERROR(IF($L$6="","",VLOOKUP($L$6&amp;"_"&amp;$B61,data_entry,COLUMNS($B$11:AB60),0)),"")</f>
        <v/>
      </c>
      <c r="AC61" s="309" t="str">
        <f>_xlfn.IFERROR(IF($L$6="","",VLOOKUP($L$6&amp;"_"&amp;$B61,data_entry,COLUMNS($B$11:AC60),0)),"")</f>
        <v/>
      </c>
      <c r="AD61" s="309" t="str">
        <f>_xlfn.IFERROR(IF($L$6="","",VLOOKUP($L$6&amp;"_"&amp;$B61,data_entry,COLUMNS($B$11:AD60),0)),"")</f>
        <v/>
      </c>
      <c r="AE61" s="309"/>
      <c r="AF61" s="309"/>
      <c r="AG61" s="309"/>
      <c r="AH61" s="309"/>
      <c r="AI61" s="309"/>
      <c r="AJ61" s="309" t="str">
        <f>_xlfn.IFERROR(IF($L$6="","",VLOOKUP($L$6&amp;"_"&amp;$B61,data_entry,COLUMNS($B$11:AJ60),0)),"")</f>
        <v/>
      </c>
      <c r="AK61" s="309" t="str">
        <f>_xlfn.IFERROR(IF($L$6="","",VLOOKUP($L$6&amp;"_"&amp;$B61,data_entry,COLUMNS($B$11:AK60),0)),"")</f>
        <v/>
      </c>
      <c r="AL61" s="309" t="str">
        <f>_xlfn.IFERROR(IF($L$6="","",VLOOKUP($L$6&amp;"_"&amp;$B61,data_entry,COLUMNS($B$11:AL60),0)),"")</f>
        <v/>
      </c>
      <c r="AM61" s="309" t="str">
        <f>_xlfn.IFERROR(IF($L$6="","",VLOOKUP($L$6&amp;"_"&amp;$B61,data_entry,COLUMNS($B$11:AM60),0)),"")</f>
        <v/>
      </c>
      <c r="AN61" s="309" t="str">
        <f>_xlfn.IFERROR(IF($L$6="","",VLOOKUP($L$6&amp;"_"&amp;$B61,data_entry,COLUMNS($B$11:AN60),0)),"")</f>
        <v/>
      </c>
      <c r="AO61" s="309" t="str">
        <f>_xlfn.IFERROR(IF($L$6="","",VLOOKUP($L$6&amp;"_"&amp;$B61,data_entry,COLUMNS($B$11:AO60),0)),"")</f>
        <v/>
      </c>
      <c r="AP61" s="309" t="str">
        <f>_xlfn.IFERROR(IF($L$6="","",VLOOKUP($L$6&amp;"_"&amp;$B61,data_entry,COLUMNS($B$11:AP60),0)),"")</f>
        <v/>
      </c>
      <c r="AQ61" s="309" t="str">
        <f>_xlfn.IFERROR(IF($L$6="","",VLOOKUP($L$6&amp;"_"&amp;$B61,data_entry,COLUMNS($B$11:AQ60),0)),"")</f>
        <v/>
      </c>
    </row>
    <row r="62" spans="1:43" ht="15">
      <c r="A62" s="9">
        <f t="shared" si="0"/>
        <v>0</v>
      </c>
      <c r="B62" s="307">
        <f t="shared" si="1"/>
        <v>51</v>
      </c>
      <c r="C62" s="309" t="str">
        <f>IF(D62="","",ROWS($D$12:D62))</f>
        <v/>
      </c>
      <c r="D62" s="309" t="str">
        <f>_xlfn.IFERROR(IF(OR($L$6="",'DATA ENTRY'!C57=""),"",VLOOKUP($L$6&amp;"_"&amp;$B62,data_entry,COLUMNS($B$11:D61),0)),"")</f>
        <v/>
      </c>
      <c r="E62" s="309" t="str">
        <f>_xlfn.IFERROR(IF($L$6="","",VLOOKUP($L$6&amp;"_"&amp;$B62,data_entry,COLUMNS($B$11:E61),0)),"")</f>
        <v/>
      </c>
      <c r="F62" s="309" t="str">
        <f>_xlfn.IFERROR(IF($L$6="","",VLOOKUP($L$6&amp;"_"&amp;$B62,data_entry,COLUMNS($B$11:F61),0)),"")</f>
        <v/>
      </c>
      <c r="G62" s="309" t="str">
        <f>_xlfn.IFERROR(IF($L$6="","",VLOOKUP($L$6&amp;"_"&amp;$B62,data_entry,COLUMNS($B$11:G61),0)),"")</f>
        <v/>
      </c>
      <c r="H62" s="309" t="str">
        <f>_xlfn.IFERROR(IF($L$6="","",VLOOKUP($L$6&amp;"_"&amp;$B62,data_entry,COLUMNS($B$11:H61),0)),"")</f>
        <v/>
      </c>
      <c r="I62" s="309" t="str">
        <f>_xlfn.IFERROR(IF($L$6="","",VLOOKUP($L$6&amp;"_"&amp;$B62,data_entry,COLUMNS($B$11:I61),0)),"")</f>
        <v/>
      </c>
      <c r="J62" s="309" t="str">
        <f>_xlfn.IFERROR(IF($L$6="","",VLOOKUP($L$6&amp;"_"&amp;$B62,data_entry,COLUMNS($B$11:J61),0)),"")</f>
        <v/>
      </c>
      <c r="K62" s="309" t="str">
        <f>_xlfn.IFERROR(IF($L$6="","",VLOOKUP($L$6&amp;"_"&amp;$B62,data_entry,COLUMNS($B$11:K61),0)),"")</f>
        <v/>
      </c>
      <c r="L62" s="309" t="str">
        <f>_xlfn.IFERROR(IF($L$6="","",VLOOKUP($L$6&amp;"_"&amp;$B62,data_entry,COLUMNS($B$11:L61),0)),"")</f>
        <v/>
      </c>
      <c r="M62" s="309" t="str">
        <f>_xlfn.IFERROR(IF($L$6="","",VLOOKUP($L$6&amp;"_"&amp;$B62,data_entry,COLUMNS($B$11:M61),0)),"")</f>
        <v/>
      </c>
      <c r="N62" s="309" t="str">
        <f>_xlfn.IFERROR(IF($L$6="","",VLOOKUP($L$6&amp;"_"&amp;$B62,data_entry,COLUMNS($B$11:N61),0)),"")</f>
        <v/>
      </c>
      <c r="O62" s="309" t="str">
        <f>_xlfn.IFERROR(IF($L$6="","",VLOOKUP($L$6&amp;"_"&amp;$B62,data_entry,COLUMNS($B$11:O61),0)),"")</f>
        <v/>
      </c>
      <c r="P62" s="309" t="str">
        <f>_xlfn.IFERROR(IF($L$6="","",VLOOKUP($L$6&amp;"_"&amp;$B62,data_entry,COLUMNS($B$11:P61),0)),"")</f>
        <v/>
      </c>
      <c r="Q62" s="309" t="str">
        <f>_xlfn.IFERROR(IF($L$6="","",VLOOKUP($L$6&amp;"_"&amp;$B62,data_entry,COLUMNS($B$11:Q61),0)),"")</f>
        <v/>
      </c>
      <c r="R62" s="309" t="str">
        <f>_xlfn.IFERROR(IF($L$6="","",VLOOKUP($L$6&amp;"_"&amp;$B62,data_entry,COLUMNS($B$11:R61),0)),"")</f>
        <v/>
      </c>
      <c r="S62" s="309" t="str">
        <f>_xlfn.IFERROR(IF($L$6="","",VLOOKUP($L$6&amp;"_"&amp;$B62,data_entry,COLUMNS($B$11:S61),0)),"")</f>
        <v/>
      </c>
      <c r="T62" s="309" t="str">
        <f>_xlfn.IFERROR(IF($L$6="","",VLOOKUP($L$6&amp;"_"&amp;$B62,data_entry,COLUMNS($B$11:T61),0)),"")</f>
        <v/>
      </c>
      <c r="U62" s="309" t="str">
        <f>_xlfn.IFERROR(IF($L$6="","",VLOOKUP($L$6&amp;"_"&amp;$B62,data_entry,COLUMNS($B$11:U61),0)),"")</f>
        <v/>
      </c>
      <c r="V62" s="309" t="str">
        <f>_xlfn.IFERROR(IF($L$6="","",VLOOKUP($L$6&amp;"_"&amp;$B62,data_entry,COLUMNS($B$11:V61),0)),"")</f>
        <v/>
      </c>
      <c r="W62" s="309" t="str">
        <f>_xlfn.IFERROR(IF($L$6="","",VLOOKUP($L$6&amp;"_"&amp;$B62,data_entry,COLUMNS($B$11:W61),0)),"")</f>
        <v/>
      </c>
      <c r="X62" s="309" t="str">
        <f>_xlfn.IFERROR(IF($L$6="","",VLOOKUP($L$6&amp;"_"&amp;$B62,data_entry,COLUMNS($B$11:X61),0)),"")</f>
        <v/>
      </c>
      <c r="Y62" s="309" t="str">
        <f>_xlfn.IFERROR(IF($L$6="","",VLOOKUP($L$6&amp;"_"&amp;$B62,data_entry,COLUMNS($B$11:Y61),0)),"")</f>
        <v/>
      </c>
      <c r="Z62" s="309" t="str">
        <f>_xlfn.IFERROR(IF($L$6="","",VLOOKUP($L$6&amp;"_"&amp;$B62,data_entry,COLUMNS($B$11:Z61),0)),"")</f>
        <v/>
      </c>
      <c r="AA62" s="309" t="str">
        <f>_xlfn.IFERROR(IF($L$6="","",VLOOKUP($L$6&amp;"_"&amp;$B62,data_entry,COLUMNS($B$11:AA61),0)),"")</f>
        <v/>
      </c>
      <c r="AB62" s="309" t="str">
        <f>_xlfn.IFERROR(IF($L$6="","",VLOOKUP($L$6&amp;"_"&amp;$B62,data_entry,COLUMNS($B$11:AB61),0)),"")</f>
        <v/>
      </c>
      <c r="AC62" s="309" t="str">
        <f>_xlfn.IFERROR(IF($L$6="","",VLOOKUP($L$6&amp;"_"&amp;$B62,data_entry,COLUMNS($B$11:AC61),0)),"")</f>
        <v/>
      </c>
      <c r="AD62" s="309" t="str">
        <f>_xlfn.IFERROR(IF($L$6="","",VLOOKUP($L$6&amp;"_"&amp;$B62,data_entry,COLUMNS($B$11:AD61),0)),"")</f>
        <v/>
      </c>
      <c r="AE62" s="309"/>
      <c r="AF62" s="309"/>
      <c r="AG62" s="309"/>
      <c r="AH62" s="309"/>
      <c r="AI62" s="309"/>
      <c r="AJ62" s="309" t="str">
        <f>_xlfn.IFERROR(IF($L$6="","",VLOOKUP($L$6&amp;"_"&amp;$B62,data_entry,COLUMNS($B$11:AJ61),0)),"")</f>
        <v/>
      </c>
      <c r="AK62" s="309" t="str">
        <f>_xlfn.IFERROR(IF($L$6="","",VLOOKUP($L$6&amp;"_"&amp;$B62,data_entry,COLUMNS($B$11:AK61),0)),"")</f>
        <v/>
      </c>
      <c r="AL62" s="309" t="str">
        <f>_xlfn.IFERROR(IF($L$6="","",VLOOKUP($L$6&amp;"_"&amp;$B62,data_entry,COLUMNS($B$11:AL61),0)),"")</f>
        <v/>
      </c>
      <c r="AM62" s="309" t="str">
        <f>_xlfn.IFERROR(IF($L$6="","",VLOOKUP($L$6&amp;"_"&amp;$B62,data_entry,COLUMNS($B$11:AM61),0)),"")</f>
        <v/>
      </c>
      <c r="AN62" s="309" t="str">
        <f>_xlfn.IFERROR(IF($L$6="","",VLOOKUP($L$6&amp;"_"&amp;$B62,data_entry,COLUMNS($B$11:AN61),0)),"")</f>
        <v/>
      </c>
      <c r="AO62" s="309" t="str">
        <f>_xlfn.IFERROR(IF($L$6="","",VLOOKUP($L$6&amp;"_"&amp;$B62,data_entry,COLUMNS($B$11:AO61),0)),"")</f>
        <v/>
      </c>
      <c r="AP62" s="309" t="str">
        <f>_xlfn.IFERROR(IF($L$6="","",VLOOKUP($L$6&amp;"_"&amp;$B62,data_entry,COLUMNS($B$11:AP61),0)),"")</f>
        <v/>
      </c>
      <c r="AQ62" s="309" t="str">
        <f>_xlfn.IFERROR(IF($L$6="","",VLOOKUP($L$6&amp;"_"&amp;$B62,data_entry,COLUMNS($B$11:AQ61),0)),"")</f>
        <v/>
      </c>
    </row>
    <row r="63" spans="1:43" ht="15">
      <c r="A63" s="9">
        <f t="shared" si="0"/>
        <v>0</v>
      </c>
      <c r="B63" s="307">
        <f t="shared" si="1"/>
        <v>52</v>
      </c>
      <c r="C63" s="309" t="str">
        <f>IF(D63="","",ROWS($D$12:D63))</f>
        <v/>
      </c>
      <c r="D63" s="309" t="str">
        <f>_xlfn.IFERROR(IF(OR($L$6="",'DATA ENTRY'!C58=""),"",VLOOKUP($L$6&amp;"_"&amp;$B63,data_entry,COLUMNS($B$11:D62),0)),"")</f>
        <v/>
      </c>
      <c r="E63" s="309" t="str">
        <f>_xlfn.IFERROR(IF($L$6="","",VLOOKUP($L$6&amp;"_"&amp;$B63,data_entry,COLUMNS($B$11:E62),0)),"")</f>
        <v/>
      </c>
      <c r="F63" s="309" t="str">
        <f>_xlfn.IFERROR(IF($L$6="","",VLOOKUP($L$6&amp;"_"&amp;$B63,data_entry,COLUMNS($B$11:F62),0)),"")</f>
        <v/>
      </c>
      <c r="G63" s="309" t="str">
        <f>_xlfn.IFERROR(IF($L$6="","",VLOOKUP($L$6&amp;"_"&amp;$B63,data_entry,COLUMNS($B$11:G62),0)),"")</f>
        <v/>
      </c>
      <c r="H63" s="309" t="str">
        <f>_xlfn.IFERROR(IF($L$6="","",VLOOKUP($L$6&amp;"_"&amp;$B63,data_entry,COLUMNS($B$11:H62),0)),"")</f>
        <v/>
      </c>
      <c r="I63" s="309" t="str">
        <f>_xlfn.IFERROR(IF($L$6="","",VLOOKUP($L$6&amp;"_"&amp;$B63,data_entry,COLUMNS($B$11:I62),0)),"")</f>
        <v/>
      </c>
      <c r="J63" s="309" t="str">
        <f>_xlfn.IFERROR(IF($L$6="","",VLOOKUP($L$6&amp;"_"&amp;$B63,data_entry,COLUMNS($B$11:J62),0)),"")</f>
        <v/>
      </c>
      <c r="K63" s="309" t="str">
        <f>_xlfn.IFERROR(IF($L$6="","",VLOOKUP($L$6&amp;"_"&amp;$B63,data_entry,COLUMNS($B$11:K62),0)),"")</f>
        <v/>
      </c>
      <c r="L63" s="309" t="str">
        <f>_xlfn.IFERROR(IF($L$6="","",VLOOKUP($L$6&amp;"_"&amp;$B63,data_entry,COLUMNS($B$11:L62),0)),"")</f>
        <v/>
      </c>
      <c r="M63" s="309" t="str">
        <f>_xlfn.IFERROR(IF($L$6="","",VLOOKUP($L$6&amp;"_"&amp;$B63,data_entry,COLUMNS($B$11:M62),0)),"")</f>
        <v/>
      </c>
      <c r="N63" s="309" t="str">
        <f>_xlfn.IFERROR(IF($L$6="","",VLOOKUP($L$6&amp;"_"&amp;$B63,data_entry,COLUMNS($B$11:N62),0)),"")</f>
        <v/>
      </c>
      <c r="O63" s="309" t="str">
        <f>_xlfn.IFERROR(IF($L$6="","",VLOOKUP($L$6&amp;"_"&amp;$B63,data_entry,COLUMNS($B$11:O62),0)),"")</f>
        <v/>
      </c>
      <c r="P63" s="309" t="str">
        <f>_xlfn.IFERROR(IF($L$6="","",VLOOKUP($L$6&amp;"_"&amp;$B63,data_entry,COLUMNS($B$11:P62),0)),"")</f>
        <v/>
      </c>
      <c r="Q63" s="309" t="str">
        <f>_xlfn.IFERROR(IF($L$6="","",VLOOKUP($L$6&amp;"_"&amp;$B63,data_entry,COLUMNS($B$11:Q62),0)),"")</f>
        <v/>
      </c>
      <c r="R63" s="309" t="str">
        <f>_xlfn.IFERROR(IF($L$6="","",VLOOKUP($L$6&amp;"_"&amp;$B63,data_entry,COLUMNS($B$11:R62),0)),"")</f>
        <v/>
      </c>
      <c r="S63" s="309" t="str">
        <f>_xlfn.IFERROR(IF($L$6="","",VLOOKUP($L$6&amp;"_"&amp;$B63,data_entry,COLUMNS($B$11:S62),0)),"")</f>
        <v/>
      </c>
      <c r="T63" s="309" t="str">
        <f>_xlfn.IFERROR(IF($L$6="","",VLOOKUP($L$6&amp;"_"&amp;$B63,data_entry,COLUMNS($B$11:T62),0)),"")</f>
        <v/>
      </c>
      <c r="U63" s="309" t="str">
        <f>_xlfn.IFERROR(IF($L$6="","",VLOOKUP($L$6&amp;"_"&amp;$B63,data_entry,COLUMNS($B$11:U62),0)),"")</f>
        <v/>
      </c>
      <c r="V63" s="309" t="str">
        <f>_xlfn.IFERROR(IF($L$6="","",VLOOKUP($L$6&amp;"_"&amp;$B63,data_entry,COLUMNS($B$11:V62),0)),"")</f>
        <v/>
      </c>
      <c r="W63" s="309" t="str">
        <f>_xlfn.IFERROR(IF($L$6="","",VLOOKUP($L$6&amp;"_"&amp;$B63,data_entry,COLUMNS($B$11:W62),0)),"")</f>
        <v/>
      </c>
      <c r="X63" s="309" t="str">
        <f>_xlfn.IFERROR(IF($L$6="","",VLOOKUP($L$6&amp;"_"&amp;$B63,data_entry,COLUMNS($B$11:X62),0)),"")</f>
        <v/>
      </c>
      <c r="Y63" s="309" t="str">
        <f>_xlfn.IFERROR(IF($L$6="","",VLOOKUP($L$6&amp;"_"&amp;$B63,data_entry,COLUMNS($B$11:Y62),0)),"")</f>
        <v/>
      </c>
      <c r="Z63" s="309" t="str">
        <f>_xlfn.IFERROR(IF($L$6="","",VLOOKUP($L$6&amp;"_"&amp;$B63,data_entry,COLUMNS($B$11:Z62),0)),"")</f>
        <v/>
      </c>
      <c r="AA63" s="309" t="str">
        <f>_xlfn.IFERROR(IF($L$6="","",VLOOKUP($L$6&amp;"_"&amp;$B63,data_entry,COLUMNS($B$11:AA62),0)),"")</f>
        <v/>
      </c>
      <c r="AB63" s="309" t="str">
        <f>_xlfn.IFERROR(IF($L$6="","",VLOOKUP($L$6&amp;"_"&amp;$B63,data_entry,COLUMNS($B$11:AB62),0)),"")</f>
        <v/>
      </c>
      <c r="AC63" s="309" t="str">
        <f>_xlfn.IFERROR(IF($L$6="","",VLOOKUP($L$6&amp;"_"&amp;$B63,data_entry,COLUMNS($B$11:AC62),0)),"")</f>
        <v/>
      </c>
      <c r="AD63" s="309" t="str">
        <f>_xlfn.IFERROR(IF($L$6="","",VLOOKUP($L$6&amp;"_"&amp;$B63,data_entry,COLUMNS($B$11:AD62),0)),"")</f>
        <v/>
      </c>
      <c r="AE63" s="309"/>
      <c r="AF63" s="309"/>
      <c r="AG63" s="309"/>
      <c r="AH63" s="309"/>
      <c r="AI63" s="309"/>
      <c r="AJ63" s="309" t="str">
        <f>_xlfn.IFERROR(IF($L$6="","",VLOOKUP($L$6&amp;"_"&amp;$B63,data_entry,COLUMNS($B$11:AJ62),0)),"")</f>
        <v/>
      </c>
      <c r="AK63" s="309" t="str">
        <f>_xlfn.IFERROR(IF($L$6="","",VLOOKUP($L$6&amp;"_"&amp;$B63,data_entry,COLUMNS($B$11:AK62),0)),"")</f>
        <v/>
      </c>
      <c r="AL63" s="309" t="str">
        <f>_xlfn.IFERROR(IF($L$6="","",VLOOKUP($L$6&amp;"_"&amp;$B63,data_entry,COLUMNS($B$11:AL62),0)),"")</f>
        <v/>
      </c>
      <c r="AM63" s="309" t="str">
        <f>_xlfn.IFERROR(IF($L$6="","",VLOOKUP($L$6&amp;"_"&amp;$B63,data_entry,COLUMNS($B$11:AM62),0)),"")</f>
        <v/>
      </c>
      <c r="AN63" s="309" t="str">
        <f>_xlfn.IFERROR(IF($L$6="","",VLOOKUP($L$6&amp;"_"&amp;$B63,data_entry,COLUMNS($B$11:AN62),0)),"")</f>
        <v/>
      </c>
      <c r="AO63" s="309" t="str">
        <f>_xlfn.IFERROR(IF($L$6="","",VLOOKUP($L$6&amp;"_"&amp;$B63,data_entry,COLUMNS($B$11:AO62),0)),"")</f>
        <v/>
      </c>
      <c r="AP63" s="309" t="str">
        <f>_xlfn.IFERROR(IF($L$6="","",VLOOKUP($L$6&amp;"_"&amp;$B63,data_entry,COLUMNS($B$11:AP62),0)),"")</f>
        <v/>
      </c>
      <c r="AQ63" s="309" t="str">
        <f>_xlfn.IFERROR(IF($L$6="","",VLOOKUP($L$6&amp;"_"&amp;$B63,data_entry,COLUMNS($B$11:AQ62),0)),"")</f>
        <v/>
      </c>
    </row>
    <row r="64" spans="1:43" ht="15">
      <c r="A64" s="9">
        <f t="shared" si="0"/>
        <v>0</v>
      </c>
      <c r="B64" s="307">
        <f t="shared" si="1"/>
        <v>53</v>
      </c>
      <c r="C64" s="309" t="str">
        <f>IF(D64="","",ROWS($D$12:D64))</f>
        <v/>
      </c>
      <c r="D64" s="309" t="str">
        <f>_xlfn.IFERROR(IF(OR($L$6="",'DATA ENTRY'!C59=""),"",VLOOKUP($L$6&amp;"_"&amp;$B64,data_entry,COLUMNS($B$11:D63),0)),"")</f>
        <v/>
      </c>
      <c r="E64" s="309" t="str">
        <f>_xlfn.IFERROR(IF($L$6="","",VLOOKUP($L$6&amp;"_"&amp;$B64,data_entry,COLUMNS($B$11:E63),0)),"")</f>
        <v/>
      </c>
      <c r="F64" s="309" t="str">
        <f>_xlfn.IFERROR(IF($L$6="","",VLOOKUP($L$6&amp;"_"&amp;$B64,data_entry,COLUMNS($B$11:F63),0)),"")</f>
        <v/>
      </c>
      <c r="G64" s="309" t="str">
        <f>_xlfn.IFERROR(IF($L$6="","",VLOOKUP($L$6&amp;"_"&amp;$B64,data_entry,COLUMNS($B$11:G63),0)),"")</f>
        <v/>
      </c>
      <c r="H64" s="309" t="str">
        <f>_xlfn.IFERROR(IF($L$6="","",VLOOKUP($L$6&amp;"_"&amp;$B64,data_entry,COLUMNS($B$11:H63),0)),"")</f>
        <v/>
      </c>
      <c r="I64" s="309" t="str">
        <f>_xlfn.IFERROR(IF($L$6="","",VLOOKUP($L$6&amp;"_"&amp;$B64,data_entry,COLUMNS($B$11:I63),0)),"")</f>
        <v/>
      </c>
      <c r="J64" s="309" t="str">
        <f>_xlfn.IFERROR(IF($L$6="","",VLOOKUP($L$6&amp;"_"&amp;$B64,data_entry,COLUMNS($B$11:J63),0)),"")</f>
        <v/>
      </c>
      <c r="K64" s="309" t="str">
        <f>_xlfn.IFERROR(IF($L$6="","",VLOOKUP($L$6&amp;"_"&amp;$B64,data_entry,COLUMNS($B$11:K63),0)),"")</f>
        <v/>
      </c>
      <c r="L64" s="309" t="str">
        <f>_xlfn.IFERROR(IF($L$6="","",VLOOKUP($L$6&amp;"_"&amp;$B64,data_entry,COLUMNS($B$11:L63),0)),"")</f>
        <v/>
      </c>
      <c r="M64" s="309" t="str">
        <f>_xlfn.IFERROR(IF($L$6="","",VLOOKUP($L$6&amp;"_"&amp;$B64,data_entry,COLUMNS($B$11:M63),0)),"")</f>
        <v/>
      </c>
      <c r="N64" s="309" t="str">
        <f>_xlfn.IFERROR(IF($L$6="","",VLOOKUP($L$6&amp;"_"&amp;$B64,data_entry,COLUMNS($B$11:N63),0)),"")</f>
        <v/>
      </c>
      <c r="O64" s="309" t="str">
        <f>_xlfn.IFERROR(IF($L$6="","",VLOOKUP($L$6&amp;"_"&amp;$B64,data_entry,COLUMNS($B$11:O63),0)),"")</f>
        <v/>
      </c>
      <c r="P64" s="309" t="str">
        <f>_xlfn.IFERROR(IF($L$6="","",VLOOKUP($L$6&amp;"_"&amp;$B64,data_entry,COLUMNS($B$11:P63),0)),"")</f>
        <v/>
      </c>
      <c r="Q64" s="309" t="str">
        <f>_xlfn.IFERROR(IF($L$6="","",VLOOKUP($L$6&amp;"_"&amp;$B64,data_entry,COLUMNS($B$11:Q63),0)),"")</f>
        <v/>
      </c>
      <c r="R64" s="309" t="str">
        <f>_xlfn.IFERROR(IF($L$6="","",VLOOKUP($L$6&amp;"_"&amp;$B64,data_entry,COLUMNS($B$11:R63),0)),"")</f>
        <v/>
      </c>
      <c r="S64" s="309" t="str">
        <f>_xlfn.IFERROR(IF($L$6="","",VLOOKUP($L$6&amp;"_"&amp;$B64,data_entry,COLUMNS($B$11:S63),0)),"")</f>
        <v/>
      </c>
      <c r="T64" s="309" t="str">
        <f>_xlfn.IFERROR(IF($L$6="","",VLOOKUP($L$6&amp;"_"&amp;$B64,data_entry,COLUMNS($B$11:T63),0)),"")</f>
        <v/>
      </c>
      <c r="U64" s="309" t="str">
        <f>_xlfn.IFERROR(IF($L$6="","",VLOOKUP($L$6&amp;"_"&amp;$B64,data_entry,COLUMNS($B$11:U63),0)),"")</f>
        <v/>
      </c>
      <c r="V64" s="309" t="str">
        <f>_xlfn.IFERROR(IF($L$6="","",VLOOKUP($L$6&amp;"_"&amp;$B64,data_entry,COLUMNS($B$11:V63),0)),"")</f>
        <v/>
      </c>
      <c r="W64" s="309" t="str">
        <f>_xlfn.IFERROR(IF($L$6="","",VLOOKUP($L$6&amp;"_"&amp;$B64,data_entry,COLUMNS($B$11:W63),0)),"")</f>
        <v/>
      </c>
      <c r="X64" s="309" t="str">
        <f>_xlfn.IFERROR(IF($L$6="","",VLOOKUP($L$6&amp;"_"&amp;$B64,data_entry,COLUMNS($B$11:X63),0)),"")</f>
        <v/>
      </c>
      <c r="Y64" s="309" t="str">
        <f>_xlfn.IFERROR(IF($L$6="","",VLOOKUP($L$6&amp;"_"&amp;$B64,data_entry,COLUMNS($B$11:Y63),0)),"")</f>
        <v/>
      </c>
      <c r="Z64" s="309" t="str">
        <f>_xlfn.IFERROR(IF($L$6="","",VLOOKUP($L$6&amp;"_"&amp;$B64,data_entry,COLUMNS($B$11:Z63),0)),"")</f>
        <v/>
      </c>
      <c r="AA64" s="309" t="str">
        <f>_xlfn.IFERROR(IF($L$6="","",VLOOKUP($L$6&amp;"_"&amp;$B64,data_entry,COLUMNS($B$11:AA63),0)),"")</f>
        <v/>
      </c>
      <c r="AB64" s="309" t="str">
        <f>_xlfn.IFERROR(IF($L$6="","",VLOOKUP($L$6&amp;"_"&amp;$B64,data_entry,COLUMNS($B$11:AB63),0)),"")</f>
        <v/>
      </c>
      <c r="AC64" s="309" t="str">
        <f>_xlfn.IFERROR(IF($L$6="","",VLOOKUP($L$6&amp;"_"&amp;$B64,data_entry,COLUMNS($B$11:AC63),0)),"")</f>
        <v/>
      </c>
      <c r="AD64" s="309" t="str">
        <f>_xlfn.IFERROR(IF($L$6="","",VLOOKUP($L$6&amp;"_"&amp;$B64,data_entry,COLUMNS($B$11:AD63),0)),"")</f>
        <v/>
      </c>
      <c r="AE64" s="309"/>
      <c r="AF64" s="309"/>
      <c r="AG64" s="309"/>
      <c r="AH64" s="309"/>
      <c r="AI64" s="309"/>
      <c r="AJ64" s="309" t="str">
        <f>_xlfn.IFERROR(IF($L$6="","",VLOOKUP($L$6&amp;"_"&amp;$B64,data_entry,COLUMNS($B$11:AJ63),0)),"")</f>
        <v/>
      </c>
      <c r="AK64" s="309" t="str">
        <f>_xlfn.IFERROR(IF($L$6="","",VLOOKUP($L$6&amp;"_"&amp;$B64,data_entry,COLUMNS($B$11:AK63),0)),"")</f>
        <v/>
      </c>
      <c r="AL64" s="309" t="str">
        <f>_xlfn.IFERROR(IF($L$6="","",VLOOKUP($L$6&amp;"_"&amp;$B64,data_entry,COLUMNS($B$11:AL63),0)),"")</f>
        <v/>
      </c>
      <c r="AM64" s="309" t="str">
        <f>_xlfn.IFERROR(IF($L$6="","",VLOOKUP($L$6&amp;"_"&amp;$B64,data_entry,COLUMNS($B$11:AM63),0)),"")</f>
        <v/>
      </c>
      <c r="AN64" s="309" t="str">
        <f>_xlfn.IFERROR(IF($L$6="","",VLOOKUP($L$6&amp;"_"&amp;$B64,data_entry,COLUMNS($B$11:AN63),0)),"")</f>
        <v/>
      </c>
      <c r="AO64" s="309" t="str">
        <f>_xlfn.IFERROR(IF($L$6="","",VLOOKUP($L$6&amp;"_"&amp;$B64,data_entry,COLUMNS($B$11:AO63),0)),"")</f>
        <v/>
      </c>
      <c r="AP64" s="309" t="str">
        <f>_xlfn.IFERROR(IF($L$6="","",VLOOKUP($L$6&amp;"_"&amp;$B64,data_entry,COLUMNS($B$11:AP63),0)),"")</f>
        <v/>
      </c>
      <c r="AQ64" s="309" t="str">
        <f>_xlfn.IFERROR(IF($L$6="","",VLOOKUP($L$6&amp;"_"&amp;$B64,data_entry,COLUMNS($B$11:AQ63),0)),"")</f>
        <v/>
      </c>
    </row>
    <row r="65" spans="1:43" ht="15">
      <c r="A65" s="9">
        <f t="shared" si="0"/>
        <v>0</v>
      </c>
      <c r="B65" s="307">
        <f t="shared" si="1"/>
        <v>54</v>
      </c>
      <c r="C65" s="309" t="str">
        <f>IF(D65="","",ROWS($D$12:D65))</f>
        <v/>
      </c>
      <c r="D65" s="309" t="str">
        <f>_xlfn.IFERROR(IF(OR($L$6="",'DATA ENTRY'!C60=""),"",VLOOKUP($L$6&amp;"_"&amp;$B65,data_entry,COLUMNS($B$11:D64),0)),"")</f>
        <v/>
      </c>
      <c r="E65" s="309" t="str">
        <f>_xlfn.IFERROR(IF($L$6="","",VLOOKUP($L$6&amp;"_"&amp;$B65,data_entry,COLUMNS($B$11:E64),0)),"")</f>
        <v/>
      </c>
      <c r="F65" s="309" t="str">
        <f>_xlfn.IFERROR(IF($L$6="","",VLOOKUP($L$6&amp;"_"&amp;$B65,data_entry,COLUMNS($B$11:F64),0)),"")</f>
        <v/>
      </c>
      <c r="G65" s="309" t="str">
        <f>_xlfn.IFERROR(IF($L$6="","",VLOOKUP($L$6&amp;"_"&amp;$B65,data_entry,COLUMNS($B$11:G64),0)),"")</f>
        <v/>
      </c>
      <c r="H65" s="309" t="str">
        <f>_xlfn.IFERROR(IF($L$6="","",VLOOKUP($L$6&amp;"_"&amp;$B65,data_entry,COLUMNS($B$11:H64),0)),"")</f>
        <v/>
      </c>
      <c r="I65" s="309" t="str">
        <f>_xlfn.IFERROR(IF($L$6="","",VLOOKUP($L$6&amp;"_"&amp;$B65,data_entry,COLUMNS($B$11:I64),0)),"")</f>
        <v/>
      </c>
      <c r="J65" s="309" t="str">
        <f>_xlfn.IFERROR(IF($L$6="","",VLOOKUP($L$6&amp;"_"&amp;$B65,data_entry,COLUMNS($B$11:J64),0)),"")</f>
        <v/>
      </c>
      <c r="K65" s="309" t="str">
        <f>_xlfn.IFERROR(IF($L$6="","",VLOOKUP($L$6&amp;"_"&amp;$B65,data_entry,COLUMNS($B$11:K64),0)),"")</f>
        <v/>
      </c>
      <c r="L65" s="309" t="str">
        <f>_xlfn.IFERROR(IF($L$6="","",VLOOKUP($L$6&amp;"_"&amp;$B65,data_entry,COLUMNS($B$11:L64),0)),"")</f>
        <v/>
      </c>
      <c r="M65" s="309" t="str">
        <f>_xlfn.IFERROR(IF($L$6="","",VLOOKUP($L$6&amp;"_"&amp;$B65,data_entry,COLUMNS($B$11:M64),0)),"")</f>
        <v/>
      </c>
      <c r="N65" s="309" t="str">
        <f>_xlfn.IFERROR(IF($L$6="","",VLOOKUP($L$6&amp;"_"&amp;$B65,data_entry,COLUMNS($B$11:N64),0)),"")</f>
        <v/>
      </c>
      <c r="O65" s="309" t="str">
        <f>_xlfn.IFERROR(IF($L$6="","",VLOOKUP($L$6&amp;"_"&amp;$B65,data_entry,COLUMNS($B$11:O64),0)),"")</f>
        <v/>
      </c>
      <c r="P65" s="309" t="str">
        <f>_xlfn.IFERROR(IF($L$6="","",VLOOKUP($L$6&amp;"_"&amp;$B65,data_entry,COLUMNS($B$11:P64),0)),"")</f>
        <v/>
      </c>
      <c r="Q65" s="309" t="str">
        <f>_xlfn.IFERROR(IF($L$6="","",VLOOKUP($L$6&amp;"_"&amp;$B65,data_entry,COLUMNS($B$11:Q64),0)),"")</f>
        <v/>
      </c>
      <c r="R65" s="309" t="str">
        <f>_xlfn.IFERROR(IF($L$6="","",VLOOKUP($L$6&amp;"_"&amp;$B65,data_entry,COLUMNS($B$11:R64),0)),"")</f>
        <v/>
      </c>
      <c r="S65" s="309" t="str">
        <f>_xlfn.IFERROR(IF($L$6="","",VLOOKUP($L$6&amp;"_"&amp;$B65,data_entry,COLUMNS($B$11:S64),0)),"")</f>
        <v/>
      </c>
      <c r="T65" s="309" t="str">
        <f>_xlfn.IFERROR(IF($L$6="","",VLOOKUP($L$6&amp;"_"&amp;$B65,data_entry,COLUMNS($B$11:T64),0)),"")</f>
        <v/>
      </c>
      <c r="U65" s="309" t="str">
        <f>_xlfn.IFERROR(IF($L$6="","",VLOOKUP($L$6&amp;"_"&amp;$B65,data_entry,COLUMNS($B$11:U64),0)),"")</f>
        <v/>
      </c>
      <c r="V65" s="309" t="str">
        <f>_xlfn.IFERROR(IF($L$6="","",VLOOKUP($L$6&amp;"_"&amp;$B65,data_entry,COLUMNS($B$11:V64),0)),"")</f>
        <v/>
      </c>
      <c r="W65" s="309" t="str">
        <f>_xlfn.IFERROR(IF($L$6="","",VLOOKUP($L$6&amp;"_"&amp;$B65,data_entry,COLUMNS($B$11:W64),0)),"")</f>
        <v/>
      </c>
      <c r="X65" s="309" t="str">
        <f>_xlfn.IFERROR(IF($L$6="","",VLOOKUP($L$6&amp;"_"&amp;$B65,data_entry,COLUMNS($B$11:X64),0)),"")</f>
        <v/>
      </c>
      <c r="Y65" s="309" t="str">
        <f>_xlfn.IFERROR(IF($L$6="","",VLOOKUP($L$6&amp;"_"&amp;$B65,data_entry,COLUMNS($B$11:Y64),0)),"")</f>
        <v/>
      </c>
      <c r="Z65" s="309" t="str">
        <f>_xlfn.IFERROR(IF($L$6="","",VLOOKUP($L$6&amp;"_"&amp;$B65,data_entry,COLUMNS($B$11:Z64),0)),"")</f>
        <v/>
      </c>
      <c r="AA65" s="309" t="str">
        <f>_xlfn.IFERROR(IF($L$6="","",VLOOKUP($L$6&amp;"_"&amp;$B65,data_entry,COLUMNS($B$11:AA64),0)),"")</f>
        <v/>
      </c>
      <c r="AB65" s="309" t="str">
        <f>_xlfn.IFERROR(IF($L$6="","",VLOOKUP($L$6&amp;"_"&amp;$B65,data_entry,COLUMNS($B$11:AB64),0)),"")</f>
        <v/>
      </c>
      <c r="AC65" s="309" t="str">
        <f>_xlfn.IFERROR(IF($L$6="","",VLOOKUP($L$6&amp;"_"&amp;$B65,data_entry,COLUMNS($B$11:AC64),0)),"")</f>
        <v/>
      </c>
      <c r="AD65" s="309" t="str">
        <f>_xlfn.IFERROR(IF($L$6="","",VLOOKUP($L$6&amp;"_"&amp;$B65,data_entry,COLUMNS($B$11:AD64),0)),"")</f>
        <v/>
      </c>
      <c r="AE65" s="309"/>
      <c r="AF65" s="309"/>
      <c r="AG65" s="309"/>
      <c r="AH65" s="309"/>
      <c r="AI65" s="309"/>
      <c r="AJ65" s="309" t="str">
        <f>_xlfn.IFERROR(IF($L$6="","",VLOOKUP($L$6&amp;"_"&amp;$B65,data_entry,COLUMNS($B$11:AJ64),0)),"")</f>
        <v/>
      </c>
      <c r="AK65" s="309" t="str">
        <f>_xlfn.IFERROR(IF($L$6="","",VLOOKUP($L$6&amp;"_"&amp;$B65,data_entry,COLUMNS($B$11:AK64),0)),"")</f>
        <v/>
      </c>
      <c r="AL65" s="309" t="str">
        <f>_xlfn.IFERROR(IF($L$6="","",VLOOKUP($L$6&amp;"_"&amp;$B65,data_entry,COLUMNS($B$11:AL64),0)),"")</f>
        <v/>
      </c>
      <c r="AM65" s="309" t="str">
        <f>_xlfn.IFERROR(IF($L$6="","",VLOOKUP($L$6&amp;"_"&amp;$B65,data_entry,COLUMNS($B$11:AM64),0)),"")</f>
        <v/>
      </c>
      <c r="AN65" s="309" t="str">
        <f>_xlfn.IFERROR(IF($L$6="","",VLOOKUP($L$6&amp;"_"&amp;$B65,data_entry,COLUMNS($B$11:AN64),0)),"")</f>
        <v/>
      </c>
      <c r="AO65" s="309" t="str">
        <f>_xlfn.IFERROR(IF($L$6="","",VLOOKUP($L$6&amp;"_"&amp;$B65,data_entry,COLUMNS($B$11:AO64),0)),"")</f>
        <v/>
      </c>
      <c r="AP65" s="309" t="str">
        <f>_xlfn.IFERROR(IF($L$6="","",VLOOKUP($L$6&amp;"_"&amp;$B65,data_entry,COLUMNS($B$11:AP64),0)),"")</f>
        <v/>
      </c>
      <c r="AQ65" s="309" t="str">
        <f>_xlfn.IFERROR(IF($L$6="","",VLOOKUP($L$6&amp;"_"&amp;$B65,data_entry,COLUMNS($B$11:AQ64),0)),"")</f>
        <v/>
      </c>
    </row>
    <row r="66" spans="1:43" ht="15">
      <c r="A66" s="9">
        <f t="shared" si="0"/>
        <v>0</v>
      </c>
      <c r="B66" s="307">
        <f t="shared" si="1"/>
        <v>55</v>
      </c>
      <c r="C66" s="309" t="str">
        <f>IF(D66="","",ROWS($D$12:D66))</f>
        <v/>
      </c>
      <c r="D66" s="309" t="str">
        <f>_xlfn.IFERROR(IF(OR($L$6="",'DATA ENTRY'!C61=""),"",VLOOKUP($L$6&amp;"_"&amp;$B66,data_entry,COLUMNS($B$11:D65),0)),"")</f>
        <v/>
      </c>
      <c r="E66" s="309" t="str">
        <f>_xlfn.IFERROR(IF($L$6="","",VLOOKUP($L$6&amp;"_"&amp;$B66,data_entry,COLUMNS($B$11:E65),0)),"")</f>
        <v/>
      </c>
      <c r="F66" s="309" t="str">
        <f>_xlfn.IFERROR(IF($L$6="","",VLOOKUP($L$6&amp;"_"&amp;$B66,data_entry,COLUMNS($B$11:F65),0)),"")</f>
        <v/>
      </c>
      <c r="G66" s="309" t="str">
        <f>_xlfn.IFERROR(IF($L$6="","",VLOOKUP($L$6&amp;"_"&amp;$B66,data_entry,COLUMNS($B$11:G65),0)),"")</f>
        <v/>
      </c>
      <c r="H66" s="309" t="str">
        <f>_xlfn.IFERROR(IF($L$6="","",VLOOKUP($L$6&amp;"_"&amp;$B66,data_entry,COLUMNS($B$11:H65),0)),"")</f>
        <v/>
      </c>
      <c r="I66" s="309" t="str">
        <f>_xlfn.IFERROR(IF($L$6="","",VLOOKUP($L$6&amp;"_"&amp;$B66,data_entry,COLUMNS($B$11:I65),0)),"")</f>
        <v/>
      </c>
      <c r="J66" s="309" t="str">
        <f>_xlfn.IFERROR(IF($L$6="","",VLOOKUP($L$6&amp;"_"&amp;$B66,data_entry,COLUMNS($B$11:J65),0)),"")</f>
        <v/>
      </c>
      <c r="K66" s="309" t="str">
        <f>_xlfn.IFERROR(IF($L$6="","",VLOOKUP($L$6&amp;"_"&amp;$B66,data_entry,COLUMNS($B$11:K65),0)),"")</f>
        <v/>
      </c>
      <c r="L66" s="309" t="str">
        <f>_xlfn.IFERROR(IF($L$6="","",VLOOKUP($L$6&amp;"_"&amp;$B66,data_entry,COLUMNS($B$11:L65),0)),"")</f>
        <v/>
      </c>
      <c r="M66" s="309" t="str">
        <f>_xlfn.IFERROR(IF($L$6="","",VLOOKUP($L$6&amp;"_"&amp;$B66,data_entry,COLUMNS($B$11:M65),0)),"")</f>
        <v/>
      </c>
      <c r="N66" s="309" t="str">
        <f>_xlfn.IFERROR(IF($L$6="","",VLOOKUP($L$6&amp;"_"&amp;$B66,data_entry,COLUMNS($B$11:N65),0)),"")</f>
        <v/>
      </c>
      <c r="O66" s="309" t="str">
        <f>_xlfn.IFERROR(IF($L$6="","",VLOOKUP($L$6&amp;"_"&amp;$B66,data_entry,COLUMNS($B$11:O65),0)),"")</f>
        <v/>
      </c>
      <c r="P66" s="309" t="str">
        <f>_xlfn.IFERROR(IF($L$6="","",VLOOKUP($L$6&amp;"_"&amp;$B66,data_entry,COLUMNS($B$11:P65),0)),"")</f>
        <v/>
      </c>
      <c r="Q66" s="309" t="str">
        <f>_xlfn.IFERROR(IF($L$6="","",VLOOKUP($L$6&amp;"_"&amp;$B66,data_entry,COLUMNS($B$11:Q65),0)),"")</f>
        <v/>
      </c>
      <c r="R66" s="309" t="str">
        <f>_xlfn.IFERROR(IF($L$6="","",VLOOKUP($L$6&amp;"_"&amp;$B66,data_entry,COLUMNS($B$11:R65),0)),"")</f>
        <v/>
      </c>
      <c r="S66" s="309" t="str">
        <f>_xlfn.IFERROR(IF($L$6="","",VLOOKUP($L$6&amp;"_"&amp;$B66,data_entry,COLUMNS($B$11:S65),0)),"")</f>
        <v/>
      </c>
      <c r="T66" s="309" t="str">
        <f>_xlfn.IFERROR(IF($L$6="","",VLOOKUP($L$6&amp;"_"&amp;$B66,data_entry,COLUMNS($B$11:T65),0)),"")</f>
        <v/>
      </c>
      <c r="U66" s="309" t="str">
        <f>_xlfn.IFERROR(IF($L$6="","",VLOOKUP($L$6&amp;"_"&amp;$B66,data_entry,COLUMNS($B$11:U65),0)),"")</f>
        <v/>
      </c>
      <c r="V66" s="309" t="str">
        <f>_xlfn.IFERROR(IF($L$6="","",VLOOKUP($L$6&amp;"_"&amp;$B66,data_entry,COLUMNS($B$11:V65),0)),"")</f>
        <v/>
      </c>
      <c r="W66" s="309" t="str">
        <f>_xlfn.IFERROR(IF($L$6="","",VLOOKUP($L$6&amp;"_"&amp;$B66,data_entry,COLUMNS($B$11:W65),0)),"")</f>
        <v/>
      </c>
      <c r="X66" s="309" t="str">
        <f>_xlfn.IFERROR(IF($L$6="","",VLOOKUP($L$6&amp;"_"&amp;$B66,data_entry,COLUMNS($B$11:X65),0)),"")</f>
        <v/>
      </c>
      <c r="Y66" s="309" t="str">
        <f>_xlfn.IFERROR(IF($L$6="","",VLOOKUP($L$6&amp;"_"&amp;$B66,data_entry,COLUMNS($B$11:Y65),0)),"")</f>
        <v/>
      </c>
      <c r="Z66" s="309" t="str">
        <f>_xlfn.IFERROR(IF($L$6="","",VLOOKUP($L$6&amp;"_"&amp;$B66,data_entry,COLUMNS($B$11:Z65),0)),"")</f>
        <v/>
      </c>
      <c r="AA66" s="309" t="str">
        <f>_xlfn.IFERROR(IF($L$6="","",VLOOKUP($L$6&amp;"_"&amp;$B66,data_entry,COLUMNS($B$11:AA65),0)),"")</f>
        <v/>
      </c>
      <c r="AB66" s="309" t="str">
        <f>_xlfn.IFERROR(IF($L$6="","",VLOOKUP($L$6&amp;"_"&amp;$B66,data_entry,COLUMNS($B$11:AB65),0)),"")</f>
        <v/>
      </c>
      <c r="AC66" s="309" t="str">
        <f>_xlfn.IFERROR(IF($L$6="","",VLOOKUP($L$6&amp;"_"&amp;$B66,data_entry,COLUMNS($B$11:AC65),0)),"")</f>
        <v/>
      </c>
      <c r="AD66" s="309" t="str">
        <f>_xlfn.IFERROR(IF($L$6="","",VLOOKUP($L$6&amp;"_"&amp;$B66,data_entry,COLUMNS($B$11:AD65),0)),"")</f>
        <v/>
      </c>
      <c r="AE66" s="309"/>
      <c r="AF66" s="309"/>
      <c r="AG66" s="309"/>
      <c r="AH66" s="309"/>
      <c r="AI66" s="309"/>
      <c r="AJ66" s="309" t="str">
        <f>_xlfn.IFERROR(IF($L$6="","",VLOOKUP($L$6&amp;"_"&amp;$B66,data_entry,COLUMNS($B$11:AJ65),0)),"")</f>
        <v/>
      </c>
      <c r="AK66" s="309" t="str">
        <f>_xlfn.IFERROR(IF($L$6="","",VLOOKUP($L$6&amp;"_"&amp;$B66,data_entry,COLUMNS($B$11:AK65),0)),"")</f>
        <v/>
      </c>
      <c r="AL66" s="309" t="str">
        <f>_xlfn.IFERROR(IF($L$6="","",VLOOKUP($L$6&amp;"_"&amp;$B66,data_entry,COLUMNS($B$11:AL65),0)),"")</f>
        <v/>
      </c>
      <c r="AM66" s="309" t="str">
        <f>_xlfn.IFERROR(IF($L$6="","",VLOOKUP($L$6&amp;"_"&amp;$B66,data_entry,COLUMNS($B$11:AM65),0)),"")</f>
        <v/>
      </c>
      <c r="AN66" s="309" t="str">
        <f>_xlfn.IFERROR(IF($L$6="","",VLOOKUP($L$6&amp;"_"&amp;$B66,data_entry,COLUMNS($B$11:AN65),0)),"")</f>
        <v/>
      </c>
      <c r="AO66" s="309" t="str">
        <f>_xlfn.IFERROR(IF($L$6="","",VLOOKUP($L$6&amp;"_"&amp;$B66,data_entry,COLUMNS($B$11:AO65),0)),"")</f>
        <v/>
      </c>
      <c r="AP66" s="309" t="str">
        <f>_xlfn.IFERROR(IF($L$6="","",VLOOKUP($L$6&amp;"_"&amp;$B66,data_entry,COLUMNS($B$11:AP65),0)),"")</f>
        <v/>
      </c>
      <c r="AQ66" s="309" t="str">
        <f>_xlfn.IFERROR(IF($L$6="","",VLOOKUP($L$6&amp;"_"&amp;$B66,data_entry,COLUMNS($B$11:AQ65),0)),"")</f>
        <v/>
      </c>
    </row>
    <row r="67" spans="1:43" ht="15">
      <c r="A67" s="9">
        <f t="shared" si="0"/>
        <v>0</v>
      </c>
      <c r="B67" s="307">
        <f t="shared" si="1"/>
        <v>56</v>
      </c>
      <c r="C67" s="309" t="str">
        <f>IF(D67="","",ROWS($D$12:D67))</f>
        <v/>
      </c>
      <c r="D67" s="309" t="str">
        <f>_xlfn.IFERROR(IF(OR($L$6="",'DATA ENTRY'!C62=""),"",VLOOKUP($L$6&amp;"_"&amp;$B67,data_entry,COLUMNS($B$11:D66),0)),"")</f>
        <v/>
      </c>
      <c r="E67" s="309" t="str">
        <f>_xlfn.IFERROR(IF($L$6="","",VLOOKUP($L$6&amp;"_"&amp;$B67,data_entry,COLUMNS($B$11:E66),0)),"")</f>
        <v/>
      </c>
      <c r="F67" s="309" t="str">
        <f>_xlfn.IFERROR(IF($L$6="","",VLOOKUP($L$6&amp;"_"&amp;$B67,data_entry,COLUMNS($B$11:F66),0)),"")</f>
        <v/>
      </c>
      <c r="G67" s="309" t="str">
        <f>_xlfn.IFERROR(IF($L$6="","",VLOOKUP($L$6&amp;"_"&amp;$B67,data_entry,COLUMNS($B$11:G66),0)),"")</f>
        <v/>
      </c>
      <c r="H67" s="309" t="str">
        <f>_xlfn.IFERROR(IF($L$6="","",VLOOKUP($L$6&amp;"_"&amp;$B67,data_entry,COLUMNS($B$11:H66),0)),"")</f>
        <v/>
      </c>
      <c r="I67" s="309" t="str">
        <f>_xlfn.IFERROR(IF($L$6="","",VLOOKUP($L$6&amp;"_"&amp;$B67,data_entry,COLUMNS($B$11:I66),0)),"")</f>
        <v/>
      </c>
      <c r="J67" s="309" t="str">
        <f>_xlfn.IFERROR(IF($L$6="","",VLOOKUP($L$6&amp;"_"&amp;$B67,data_entry,COLUMNS($B$11:J66),0)),"")</f>
        <v/>
      </c>
      <c r="K67" s="309" t="str">
        <f>_xlfn.IFERROR(IF($L$6="","",VLOOKUP($L$6&amp;"_"&amp;$B67,data_entry,COLUMNS($B$11:K66),0)),"")</f>
        <v/>
      </c>
      <c r="L67" s="309" t="str">
        <f>_xlfn.IFERROR(IF($L$6="","",VLOOKUP($L$6&amp;"_"&amp;$B67,data_entry,COLUMNS($B$11:L66),0)),"")</f>
        <v/>
      </c>
      <c r="M67" s="309" t="str">
        <f>_xlfn.IFERROR(IF($L$6="","",VLOOKUP($L$6&amp;"_"&amp;$B67,data_entry,COLUMNS($B$11:M66),0)),"")</f>
        <v/>
      </c>
      <c r="N67" s="309" t="str">
        <f>_xlfn.IFERROR(IF($L$6="","",VLOOKUP($L$6&amp;"_"&amp;$B67,data_entry,COLUMNS($B$11:N66),0)),"")</f>
        <v/>
      </c>
      <c r="O67" s="309" t="str">
        <f>_xlfn.IFERROR(IF($L$6="","",VLOOKUP($L$6&amp;"_"&amp;$B67,data_entry,COLUMNS($B$11:O66),0)),"")</f>
        <v/>
      </c>
      <c r="P67" s="309" t="str">
        <f>_xlfn.IFERROR(IF($L$6="","",VLOOKUP($L$6&amp;"_"&amp;$B67,data_entry,COLUMNS($B$11:P66),0)),"")</f>
        <v/>
      </c>
      <c r="Q67" s="309" t="str">
        <f>_xlfn.IFERROR(IF($L$6="","",VLOOKUP($L$6&amp;"_"&amp;$B67,data_entry,COLUMNS($B$11:Q66),0)),"")</f>
        <v/>
      </c>
      <c r="R67" s="309" t="str">
        <f>_xlfn.IFERROR(IF($L$6="","",VLOOKUP($L$6&amp;"_"&amp;$B67,data_entry,COLUMNS($B$11:R66),0)),"")</f>
        <v/>
      </c>
      <c r="S67" s="309" t="str">
        <f>_xlfn.IFERROR(IF($L$6="","",VLOOKUP($L$6&amp;"_"&amp;$B67,data_entry,COLUMNS($B$11:S66),0)),"")</f>
        <v/>
      </c>
      <c r="T67" s="309" t="str">
        <f>_xlfn.IFERROR(IF($L$6="","",VLOOKUP($L$6&amp;"_"&amp;$B67,data_entry,COLUMNS($B$11:T66),0)),"")</f>
        <v/>
      </c>
      <c r="U67" s="309" t="str">
        <f>_xlfn.IFERROR(IF($L$6="","",VLOOKUP($L$6&amp;"_"&amp;$B67,data_entry,COLUMNS($B$11:U66),0)),"")</f>
        <v/>
      </c>
      <c r="V67" s="309" t="str">
        <f>_xlfn.IFERROR(IF($L$6="","",VLOOKUP($L$6&amp;"_"&amp;$B67,data_entry,COLUMNS($B$11:V66),0)),"")</f>
        <v/>
      </c>
      <c r="W67" s="309" t="str">
        <f>_xlfn.IFERROR(IF($L$6="","",VLOOKUP($L$6&amp;"_"&amp;$B67,data_entry,COLUMNS($B$11:W66),0)),"")</f>
        <v/>
      </c>
      <c r="X67" s="309" t="str">
        <f>_xlfn.IFERROR(IF($L$6="","",VLOOKUP($L$6&amp;"_"&amp;$B67,data_entry,COLUMNS($B$11:X66),0)),"")</f>
        <v/>
      </c>
      <c r="Y67" s="309" t="str">
        <f>_xlfn.IFERROR(IF($L$6="","",VLOOKUP($L$6&amp;"_"&amp;$B67,data_entry,COLUMNS($B$11:Y66),0)),"")</f>
        <v/>
      </c>
      <c r="Z67" s="309" t="str">
        <f>_xlfn.IFERROR(IF($L$6="","",VLOOKUP($L$6&amp;"_"&amp;$B67,data_entry,COLUMNS($B$11:Z66),0)),"")</f>
        <v/>
      </c>
      <c r="AA67" s="309" t="str">
        <f>_xlfn.IFERROR(IF($L$6="","",VLOOKUP($L$6&amp;"_"&amp;$B67,data_entry,COLUMNS($B$11:AA66),0)),"")</f>
        <v/>
      </c>
      <c r="AB67" s="309" t="str">
        <f>_xlfn.IFERROR(IF($L$6="","",VLOOKUP($L$6&amp;"_"&amp;$B67,data_entry,COLUMNS($B$11:AB66),0)),"")</f>
        <v/>
      </c>
      <c r="AC67" s="309" t="str">
        <f>_xlfn.IFERROR(IF($L$6="","",VLOOKUP($L$6&amp;"_"&amp;$B67,data_entry,COLUMNS($B$11:AC66),0)),"")</f>
        <v/>
      </c>
      <c r="AD67" s="309" t="str">
        <f>_xlfn.IFERROR(IF($L$6="","",VLOOKUP($L$6&amp;"_"&amp;$B67,data_entry,COLUMNS($B$11:AD66),0)),"")</f>
        <v/>
      </c>
      <c r="AE67" s="309"/>
      <c r="AF67" s="309"/>
      <c r="AG67" s="309"/>
      <c r="AH67" s="309"/>
      <c r="AI67" s="309"/>
      <c r="AJ67" s="309" t="str">
        <f>_xlfn.IFERROR(IF($L$6="","",VLOOKUP($L$6&amp;"_"&amp;$B67,data_entry,COLUMNS($B$11:AJ66),0)),"")</f>
        <v/>
      </c>
      <c r="AK67" s="309" t="str">
        <f>_xlfn.IFERROR(IF($L$6="","",VLOOKUP($L$6&amp;"_"&amp;$B67,data_entry,COLUMNS($B$11:AK66),0)),"")</f>
        <v/>
      </c>
      <c r="AL67" s="309" t="str">
        <f>_xlfn.IFERROR(IF($L$6="","",VLOOKUP($L$6&amp;"_"&amp;$B67,data_entry,COLUMNS($B$11:AL66),0)),"")</f>
        <v/>
      </c>
      <c r="AM67" s="309" t="str">
        <f>_xlfn.IFERROR(IF($L$6="","",VLOOKUP($L$6&amp;"_"&amp;$B67,data_entry,COLUMNS($B$11:AM66),0)),"")</f>
        <v/>
      </c>
      <c r="AN67" s="309" t="str">
        <f>_xlfn.IFERROR(IF($L$6="","",VLOOKUP($L$6&amp;"_"&amp;$B67,data_entry,COLUMNS($B$11:AN66),0)),"")</f>
        <v/>
      </c>
      <c r="AO67" s="309" t="str">
        <f>_xlfn.IFERROR(IF($L$6="","",VLOOKUP($L$6&amp;"_"&amp;$B67,data_entry,COLUMNS($B$11:AO66),0)),"")</f>
        <v/>
      </c>
      <c r="AP67" s="309" t="str">
        <f>_xlfn.IFERROR(IF($L$6="","",VLOOKUP($L$6&amp;"_"&amp;$B67,data_entry,COLUMNS($B$11:AP66),0)),"")</f>
        <v/>
      </c>
      <c r="AQ67" s="309" t="str">
        <f>_xlfn.IFERROR(IF($L$6="","",VLOOKUP($L$6&amp;"_"&amp;$B67,data_entry,COLUMNS($B$11:AQ66),0)),"")</f>
        <v/>
      </c>
    </row>
    <row r="68" spans="1:43" ht="15">
      <c r="A68" s="9">
        <f t="shared" si="0"/>
        <v>0</v>
      </c>
      <c r="B68" s="307">
        <f t="shared" si="1"/>
        <v>57</v>
      </c>
      <c r="C68" s="309" t="str">
        <f>IF(D68="","",ROWS($D$12:D68))</f>
        <v/>
      </c>
      <c r="D68" s="309" t="str">
        <f>_xlfn.IFERROR(IF(OR($L$6="",'DATA ENTRY'!C63=""),"",VLOOKUP($L$6&amp;"_"&amp;$B68,data_entry,COLUMNS($B$11:D67),0)),"")</f>
        <v/>
      </c>
      <c r="E68" s="309" t="str">
        <f>_xlfn.IFERROR(IF($L$6="","",VLOOKUP($L$6&amp;"_"&amp;$B68,data_entry,COLUMNS($B$11:E67),0)),"")</f>
        <v/>
      </c>
      <c r="F68" s="309" t="str">
        <f>_xlfn.IFERROR(IF($L$6="","",VLOOKUP($L$6&amp;"_"&amp;$B68,data_entry,COLUMNS($B$11:F67),0)),"")</f>
        <v/>
      </c>
      <c r="G68" s="309" t="str">
        <f>_xlfn.IFERROR(IF($L$6="","",VLOOKUP($L$6&amp;"_"&amp;$B68,data_entry,COLUMNS($B$11:G67),0)),"")</f>
        <v/>
      </c>
      <c r="H68" s="309" t="str">
        <f>_xlfn.IFERROR(IF($L$6="","",VLOOKUP($L$6&amp;"_"&amp;$B68,data_entry,COLUMNS($B$11:H67),0)),"")</f>
        <v/>
      </c>
      <c r="I68" s="309" t="str">
        <f>_xlfn.IFERROR(IF($L$6="","",VLOOKUP($L$6&amp;"_"&amp;$B68,data_entry,COLUMNS($B$11:I67),0)),"")</f>
        <v/>
      </c>
      <c r="J68" s="309" t="str">
        <f>_xlfn.IFERROR(IF($L$6="","",VLOOKUP($L$6&amp;"_"&amp;$B68,data_entry,COLUMNS($B$11:J67),0)),"")</f>
        <v/>
      </c>
      <c r="K68" s="309" t="str">
        <f>_xlfn.IFERROR(IF($L$6="","",VLOOKUP($L$6&amp;"_"&amp;$B68,data_entry,COLUMNS($B$11:K67),0)),"")</f>
        <v/>
      </c>
      <c r="L68" s="309" t="str">
        <f>_xlfn.IFERROR(IF($L$6="","",VLOOKUP($L$6&amp;"_"&amp;$B68,data_entry,COLUMNS($B$11:L67),0)),"")</f>
        <v/>
      </c>
      <c r="M68" s="309" t="str">
        <f>_xlfn.IFERROR(IF($L$6="","",VLOOKUP($L$6&amp;"_"&amp;$B68,data_entry,COLUMNS($B$11:M67),0)),"")</f>
        <v/>
      </c>
      <c r="N68" s="309" t="str">
        <f>_xlfn.IFERROR(IF($L$6="","",VLOOKUP($L$6&amp;"_"&amp;$B68,data_entry,COLUMNS($B$11:N67),0)),"")</f>
        <v/>
      </c>
      <c r="O68" s="309" t="str">
        <f>_xlfn.IFERROR(IF($L$6="","",VLOOKUP($L$6&amp;"_"&amp;$B68,data_entry,COLUMNS($B$11:O67),0)),"")</f>
        <v/>
      </c>
      <c r="P68" s="309" t="str">
        <f>_xlfn.IFERROR(IF($L$6="","",VLOOKUP($L$6&amp;"_"&amp;$B68,data_entry,COLUMNS($B$11:P67),0)),"")</f>
        <v/>
      </c>
      <c r="Q68" s="309" t="str">
        <f>_xlfn.IFERROR(IF($L$6="","",VLOOKUP($L$6&amp;"_"&amp;$B68,data_entry,COLUMNS($B$11:Q67),0)),"")</f>
        <v/>
      </c>
      <c r="R68" s="309" t="str">
        <f>_xlfn.IFERROR(IF($L$6="","",VLOOKUP($L$6&amp;"_"&amp;$B68,data_entry,COLUMNS($B$11:R67),0)),"")</f>
        <v/>
      </c>
      <c r="S68" s="309" t="str">
        <f>_xlfn.IFERROR(IF($L$6="","",VLOOKUP($L$6&amp;"_"&amp;$B68,data_entry,COLUMNS($B$11:S67),0)),"")</f>
        <v/>
      </c>
      <c r="T68" s="309" t="str">
        <f>_xlfn.IFERROR(IF($L$6="","",VLOOKUP($L$6&amp;"_"&amp;$B68,data_entry,COLUMNS($B$11:T67),0)),"")</f>
        <v/>
      </c>
      <c r="U68" s="309" t="str">
        <f>_xlfn.IFERROR(IF($L$6="","",VLOOKUP($L$6&amp;"_"&amp;$B68,data_entry,COLUMNS($B$11:U67),0)),"")</f>
        <v/>
      </c>
      <c r="V68" s="309" t="str">
        <f>_xlfn.IFERROR(IF($L$6="","",VLOOKUP($L$6&amp;"_"&amp;$B68,data_entry,COLUMNS($B$11:V67),0)),"")</f>
        <v/>
      </c>
      <c r="W68" s="309" t="str">
        <f>_xlfn.IFERROR(IF($L$6="","",VLOOKUP($L$6&amp;"_"&amp;$B68,data_entry,COLUMNS($B$11:W67),0)),"")</f>
        <v/>
      </c>
      <c r="X68" s="309" t="str">
        <f>_xlfn.IFERROR(IF($L$6="","",VLOOKUP($L$6&amp;"_"&amp;$B68,data_entry,COLUMNS($B$11:X67),0)),"")</f>
        <v/>
      </c>
      <c r="Y68" s="309" t="str">
        <f>_xlfn.IFERROR(IF($L$6="","",VLOOKUP($L$6&amp;"_"&amp;$B68,data_entry,COLUMNS($B$11:Y67),0)),"")</f>
        <v/>
      </c>
      <c r="Z68" s="309" t="str">
        <f>_xlfn.IFERROR(IF($L$6="","",VLOOKUP($L$6&amp;"_"&amp;$B68,data_entry,COLUMNS($B$11:Z67),0)),"")</f>
        <v/>
      </c>
      <c r="AA68" s="309" t="str">
        <f>_xlfn.IFERROR(IF($L$6="","",VLOOKUP($L$6&amp;"_"&amp;$B68,data_entry,COLUMNS($B$11:AA67),0)),"")</f>
        <v/>
      </c>
      <c r="AB68" s="309" t="str">
        <f>_xlfn.IFERROR(IF($L$6="","",VLOOKUP($L$6&amp;"_"&amp;$B68,data_entry,COLUMNS($B$11:AB67),0)),"")</f>
        <v/>
      </c>
      <c r="AC68" s="309" t="str">
        <f>_xlfn.IFERROR(IF($L$6="","",VLOOKUP($L$6&amp;"_"&amp;$B68,data_entry,COLUMNS($B$11:AC67),0)),"")</f>
        <v/>
      </c>
      <c r="AD68" s="309" t="str">
        <f>_xlfn.IFERROR(IF($L$6="","",VLOOKUP($L$6&amp;"_"&amp;$B68,data_entry,COLUMNS($B$11:AD67),0)),"")</f>
        <v/>
      </c>
      <c r="AE68" s="309"/>
      <c r="AF68" s="309"/>
      <c r="AG68" s="309"/>
      <c r="AH68" s="309"/>
      <c r="AI68" s="309"/>
      <c r="AJ68" s="309" t="str">
        <f>_xlfn.IFERROR(IF($L$6="","",VLOOKUP($L$6&amp;"_"&amp;$B68,data_entry,COLUMNS($B$11:AJ67),0)),"")</f>
        <v/>
      </c>
      <c r="AK68" s="309" t="str">
        <f>_xlfn.IFERROR(IF($L$6="","",VLOOKUP($L$6&amp;"_"&amp;$B68,data_entry,COLUMNS($B$11:AK67),0)),"")</f>
        <v/>
      </c>
      <c r="AL68" s="309" t="str">
        <f>_xlfn.IFERROR(IF($L$6="","",VLOOKUP($L$6&amp;"_"&amp;$B68,data_entry,COLUMNS($B$11:AL67),0)),"")</f>
        <v/>
      </c>
      <c r="AM68" s="309" t="str">
        <f>_xlfn.IFERROR(IF($L$6="","",VLOOKUP($L$6&amp;"_"&amp;$B68,data_entry,COLUMNS($B$11:AM67),0)),"")</f>
        <v/>
      </c>
      <c r="AN68" s="309" t="str">
        <f>_xlfn.IFERROR(IF($L$6="","",VLOOKUP($L$6&amp;"_"&amp;$B68,data_entry,COLUMNS($B$11:AN67),0)),"")</f>
        <v/>
      </c>
      <c r="AO68" s="309" t="str">
        <f>_xlfn.IFERROR(IF($L$6="","",VLOOKUP($L$6&amp;"_"&amp;$B68,data_entry,COLUMNS($B$11:AO67),0)),"")</f>
        <v/>
      </c>
      <c r="AP68" s="309" t="str">
        <f>_xlfn.IFERROR(IF($L$6="","",VLOOKUP($L$6&amp;"_"&amp;$B68,data_entry,COLUMNS($B$11:AP67),0)),"")</f>
        <v/>
      </c>
      <c r="AQ68" s="309" t="str">
        <f>_xlfn.IFERROR(IF($L$6="","",VLOOKUP($L$6&amp;"_"&amp;$B68,data_entry,COLUMNS($B$11:AQ67),0)),"")</f>
        <v/>
      </c>
    </row>
    <row r="69" spans="1:43" ht="15">
      <c r="A69" s="9">
        <f t="shared" si="0"/>
        <v>0</v>
      </c>
      <c r="B69" s="307">
        <f t="shared" si="1"/>
        <v>58</v>
      </c>
      <c r="C69" s="309" t="str">
        <f>IF(D69="","",ROWS($D$12:D69))</f>
        <v/>
      </c>
      <c r="D69" s="309" t="str">
        <f>_xlfn.IFERROR(IF(OR($L$6="",'DATA ENTRY'!C64=""),"",VLOOKUP($L$6&amp;"_"&amp;$B69,data_entry,COLUMNS($B$11:D68),0)),"")</f>
        <v/>
      </c>
      <c r="E69" s="309" t="str">
        <f>_xlfn.IFERROR(IF($L$6="","",VLOOKUP($L$6&amp;"_"&amp;$B69,data_entry,COLUMNS($B$11:E68),0)),"")</f>
        <v/>
      </c>
      <c r="F69" s="309" t="str">
        <f>_xlfn.IFERROR(IF($L$6="","",VLOOKUP($L$6&amp;"_"&amp;$B69,data_entry,COLUMNS($B$11:F68),0)),"")</f>
        <v/>
      </c>
      <c r="G69" s="309" t="str">
        <f>_xlfn.IFERROR(IF($L$6="","",VLOOKUP($L$6&amp;"_"&amp;$B69,data_entry,COLUMNS($B$11:G68),0)),"")</f>
        <v/>
      </c>
      <c r="H69" s="309" t="str">
        <f>_xlfn.IFERROR(IF($L$6="","",VLOOKUP($L$6&amp;"_"&amp;$B69,data_entry,COLUMNS($B$11:H68),0)),"")</f>
        <v/>
      </c>
      <c r="I69" s="309" t="str">
        <f>_xlfn.IFERROR(IF($L$6="","",VLOOKUP($L$6&amp;"_"&amp;$B69,data_entry,COLUMNS($B$11:I68),0)),"")</f>
        <v/>
      </c>
      <c r="J69" s="309" t="str">
        <f>_xlfn.IFERROR(IF($L$6="","",VLOOKUP($L$6&amp;"_"&amp;$B69,data_entry,COLUMNS($B$11:J68),0)),"")</f>
        <v/>
      </c>
      <c r="K69" s="309" t="str">
        <f>_xlfn.IFERROR(IF($L$6="","",VLOOKUP($L$6&amp;"_"&amp;$B69,data_entry,COLUMNS($B$11:K68),0)),"")</f>
        <v/>
      </c>
      <c r="L69" s="309" t="str">
        <f>_xlfn.IFERROR(IF($L$6="","",VLOOKUP($L$6&amp;"_"&amp;$B69,data_entry,COLUMNS($B$11:L68),0)),"")</f>
        <v/>
      </c>
      <c r="M69" s="309" t="str">
        <f>_xlfn.IFERROR(IF($L$6="","",VLOOKUP($L$6&amp;"_"&amp;$B69,data_entry,COLUMNS($B$11:M68),0)),"")</f>
        <v/>
      </c>
      <c r="N69" s="309" t="str">
        <f>_xlfn.IFERROR(IF($L$6="","",VLOOKUP($L$6&amp;"_"&amp;$B69,data_entry,COLUMNS($B$11:N68),0)),"")</f>
        <v/>
      </c>
      <c r="O69" s="309" t="str">
        <f>_xlfn.IFERROR(IF($L$6="","",VLOOKUP($L$6&amp;"_"&amp;$B69,data_entry,COLUMNS($B$11:O68),0)),"")</f>
        <v/>
      </c>
      <c r="P69" s="309" t="str">
        <f>_xlfn.IFERROR(IF($L$6="","",VLOOKUP($L$6&amp;"_"&amp;$B69,data_entry,COLUMNS($B$11:P68),0)),"")</f>
        <v/>
      </c>
      <c r="Q69" s="309" t="str">
        <f>_xlfn.IFERROR(IF($L$6="","",VLOOKUP($L$6&amp;"_"&amp;$B69,data_entry,COLUMNS($B$11:Q68),0)),"")</f>
        <v/>
      </c>
      <c r="R69" s="309" t="str">
        <f>_xlfn.IFERROR(IF($L$6="","",VLOOKUP($L$6&amp;"_"&amp;$B69,data_entry,COLUMNS($B$11:R68),0)),"")</f>
        <v/>
      </c>
      <c r="S69" s="309" t="str">
        <f>_xlfn.IFERROR(IF($L$6="","",VLOOKUP($L$6&amp;"_"&amp;$B69,data_entry,COLUMNS($B$11:S68),0)),"")</f>
        <v/>
      </c>
      <c r="T69" s="309" t="str">
        <f>_xlfn.IFERROR(IF($L$6="","",VLOOKUP($L$6&amp;"_"&amp;$B69,data_entry,COLUMNS($B$11:T68),0)),"")</f>
        <v/>
      </c>
      <c r="U69" s="309" t="str">
        <f>_xlfn.IFERROR(IF($L$6="","",VLOOKUP($L$6&amp;"_"&amp;$B69,data_entry,COLUMNS($B$11:U68),0)),"")</f>
        <v/>
      </c>
      <c r="V69" s="309" t="str">
        <f>_xlfn.IFERROR(IF($L$6="","",VLOOKUP($L$6&amp;"_"&amp;$B69,data_entry,COLUMNS($B$11:V68),0)),"")</f>
        <v/>
      </c>
      <c r="W69" s="309" t="str">
        <f>_xlfn.IFERROR(IF($L$6="","",VLOOKUP($L$6&amp;"_"&amp;$B69,data_entry,COLUMNS($B$11:W68),0)),"")</f>
        <v/>
      </c>
      <c r="X69" s="309" t="str">
        <f>_xlfn.IFERROR(IF($L$6="","",VLOOKUP($L$6&amp;"_"&amp;$B69,data_entry,COLUMNS($B$11:X68),0)),"")</f>
        <v/>
      </c>
      <c r="Y69" s="309" t="str">
        <f>_xlfn.IFERROR(IF($L$6="","",VLOOKUP($L$6&amp;"_"&amp;$B69,data_entry,COLUMNS($B$11:Y68),0)),"")</f>
        <v/>
      </c>
      <c r="Z69" s="309" t="str">
        <f>_xlfn.IFERROR(IF($L$6="","",VLOOKUP($L$6&amp;"_"&amp;$B69,data_entry,COLUMNS($B$11:Z68),0)),"")</f>
        <v/>
      </c>
      <c r="AA69" s="309" t="str">
        <f>_xlfn.IFERROR(IF($L$6="","",VLOOKUP($L$6&amp;"_"&amp;$B69,data_entry,COLUMNS($B$11:AA68),0)),"")</f>
        <v/>
      </c>
      <c r="AB69" s="309" t="str">
        <f>_xlfn.IFERROR(IF($L$6="","",VLOOKUP($L$6&amp;"_"&amp;$B69,data_entry,COLUMNS($B$11:AB68),0)),"")</f>
        <v/>
      </c>
      <c r="AC69" s="309" t="str">
        <f>_xlfn.IFERROR(IF($L$6="","",VLOOKUP($L$6&amp;"_"&amp;$B69,data_entry,COLUMNS($B$11:AC68),0)),"")</f>
        <v/>
      </c>
      <c r="AD69" s="309" t="str">
        <f>_xlfn.IFERROR(IF($L$6="","",VLOOKUP($L$6&amp;"_"&amp;$B69,data_entry,COLUMNS($B$11:AD68),0)),"")</f>
        <v/>
      </c>
      <c r="AE69" s="309"/>
      <c r="AF69" s="309"/>
      <c r="AG69" s="309"/>
      <c r="AH69" s="309"/>
      <c r="AI69" s="309"/>
      <c r="AJ69" s="309" t="str">
        <f>_xlfn.IFERROR(IF($L$6="","",VLOOKUP($L$6&amp;"_"&amp;$B69,data_entry,COLUMNS($B$11:AJ68),0)),"")</f>
        <v/>
      </c>
      <c r="AK69" s="309" t="str">
        <f>_xlfn.IFERROR(IF($L$6="","",VLOOKUP($L$6&amp;"_"&amp;$B69,data_entry,COLUMNS($B$11:AK68),0)),"")</f>
        <v/>
      </c>
      <c r="AL69" s="309" t="str">
        <f>_xlfn.IFERROR(IF($L$6="","",VLOOKUP($L$6&amp;"_"&amp;$B69,data_entry,COLUMNS($B$11:AL68),0)),"")</f>
        <v/>
      </c>
      <c r="AM69" s="309" t="str">
        <f>_xlfn.IFERROR(IF($L$6="","",VLOOKUP($L$6&amp;"_"&amp;$B69,data_entry,COLUMNS($B$11:AM68),0)),"")</f>
        <v/>
      </c>
      <c r="AN69" s="309" t="str">
        <f>_xlfn.IFERROR(IF($L$6="","",VLOOKUP($L$6&amp;"_"&amp;$B69,data_entry,COLUMNS($B$11:AN68),0)),"")</f>
        <v/>
      </c>
      <c r="AO69" s="309" t="str">
        <f>_xlfn.IFERROR(IF($L$6="","",VLOOKUP($L$6&amp;"_"&amp;$B69,data_entry,COLUMNS($B$11:AO68),0)),"")</f>
        <v/>
      </c>
      <c r="AP69" s="309" t="str">
        <f>_xlfn.IFERROR(IF($L$6="","",VLOOKUP($L$6&amp;"_"&amp;$B69,data_entry,COLUMNS($B$11:AP68),0)),"")</f>
        <v/>
      </c>
      <c r="AQ69" s="309" t="str">
        <f>_xlfn.IFERROR(IF($L$6="","",VLOOKUP($L$6&amp;"_"&amp;$B69,data_entry,COLUMNS($B$11:AQ68),0)),"")</f>
        <v/>
      </c>
    </row>
    <row r="70" spans="1:43" ht="15">
      <c r="A70" s="9">
        <f t="shared" si="0"/>
        <v>0</v>
      </c>
      <c r="B70" s="307">
        <f t="shared" si="1"/>
        <v>59</v>
      </c>
      <c r="C70" s="309" t="str">
        <f>IF(D70="","",ROWS($D$12:D70))</f>
        <v/>
      </c>
      <c r="D70" s="309" t="str">
        <f>_xlfn.IFERROR(IF(OR($L$6="",'DATA ENTRY'!C65=""),"",VLOOKUP($L$6&amp;"_"&amp;$B70,data_entry,COLUMNS($B$11:D69),0)),"")</f>
        <v/>
      </c>
      <c r="E70" s="309" t="str">
        <f>_xlfn.IFERROR(IF($L$6="","",VLOOKUP($L$6&amp;"_"&amp;$B70,data_entry,COLUMNS($B$11:E69),0)),"")</f>
        <v/>
      </c>
      <c r="F70" s="309" t="str">
        <f>_xlfn.IFERROR(IF($L$6="","",VLOOKUP($L$6&amp;"_"&amp;$B70,data_entry,COLUMNS($B$11:F69),0)),"")</f>
        <v/>
      </c>
      <c r="G70" s="309" t="str">
        <f>_xlfn.IFERROR(IF($L$6="","",VLOOKUP($L$6&amp;"_"&amp;$B70,data_entry,COLUMNS($B$11:G69),0)),"")</f>
        <v/>
      </c>
      <c r="H70" s="309" t="str">
        <f>_xlfn.IFERROR(IF($L$6="","",VLOOKUP($L$6&amp;"_"&amp;$B70,data_entry,COLUMNS($B$11:H69),0)),"")</f>
        <v/>
      </c>
      <c r="I70" s="309" t="str">
        <f>_xlfn.IFERROR(IF($L$6="","",VLOOKUP($L$6&amp;"_"&amp;$B70,data_entry,COLUMNS($B$11:I69),0)),"")</f>
        <v/>
      </c>
      <c r="J70" s="309" t="str">
        <f>_xlfn.IFERROR(IF($L$6="","",VLOOKUP($L$6&amp;"_"&amp;$B70,data_entry,COLUMNS($B$11:J69),0)),"")</f>
        <v/>
      </c>
      <c r="K70" s="309" t="str">
        <f>_xlfn.IFERROR(IF($L$6="","",VLOOKUP($L$6&amp;"_"&amp;$B70,data_entry,COLUMNS($B$11:K69),0)),"")</f>
        <v/>
      </c>
      <c r="L70" s="309" t="str">
        <f>_xlfn.IFERROR(IF($L$6="","",VLOOKUP($L$6&amp;"_"&amp;$B70,data_entry,COLUMNS($B$11:L69),0)),"")</f>
        <v/>
      </c>
      <c r="M70" s="309" t="str">
        <f>_xlfn.IFERROR(IF($L$6="","",VLOOKUP($L$6&amp;"_"&amp;$B70,data_entry,COLUMNS($B$11:M69),0)),"")</f>
        <v/>
      </c>
      <c r="N70" s="309" t="str">
        <f>_xlfn.IFERROR(IF($L$6="","",VLOOKUP($L$6&amp;"_"&amp;$B70,data_entry,COLUMNS($B$11:N69),0)),"")</f>
        <v/>
      </c>
      <c r="O70" s="309" t="str">
        <f>_xlfn.IFERROR(IF($L$6="","",VLOOKUP($L$6&amp;"_"&amp;$B70,data_entry,COLUMNS($B$11:O69),0)),"")</f>
        <v/>
      </c>
      <c r="P70" s="309" t="str">
        <f>_xlfn.IFERROR(IF($L$6="","",VLOOKUP($L$6&amp;"_"&amp;$B70,data_entry,COLUMNS($B$11:P69),0)),"")</f>
        <v/>
      </c>
      <c r="Q70" s="309" t="str">
        <f>_xlfn.IFERROR(IF($L$6="","",VLOOKUP($L$6&amp;"_"&amp;$B70,data_entry,COLUMNS($B$11:Q69),0)),"")</f>
        <v/>
      </c>
      <c r="R70" s="309" t="str">
        <f>_xlfn.IFERROR(IF($L$6="","",VLOOKUP($L$6&amp;"_"&amp;$B70,data_entry,COLUMNS($B$11:R69),0)),"")</f>
        <v/>
      </c>
      <c r="S70" s="309" t="str">
        <f>_xlfn.IFERROR(IF($L$6="","",VLOOKUP($L$6&amp;"_"&amp;$B70,data_entry,COLUMNS($B$11:S69),0)),"")</f>
        <v/>
      </c>
      <c r="T70" s="309" t="str">
        <f>_xlfn.IFERROR(IF($L$6="","",VLOOKUP($L$6&amp;"_"&amp;$B70,data_entry,COLUMNS($B$11:T69),0)),"")</f>
        <v/>
      </c>
      <c r="U70" s="309" t="str">
        <f>_xlfn.IFERROR(IF($L$6="","",VLOOKUP($L$6&amp;"_"&amp;$B70,data_entry,COLUMNS($B$11:U69),0)),"")</f>
        <v/>
      </c>
      <c r="V70" s="309" t="str">
        <f>_xlfn.IFERROR(IF($L$6="","",VLOOKUP($L$6&amp;"_"&amp;$B70,data_entry,COLUMNS($B$11:V69),0)),"")</f>
        <v/>
      </c>
      <c r="W70" s="309" t="str">
        <f>_xlfn.IFERROR(IF($L$6="","",VLOOKUP($L$6&amp;"_"&amp;$B70,data_entry,COLUMNS($B$11:W69),0)),"")</f>
        <v/>
      </c>
      <c r="X70" s="309" t="str">
        <f>_xlfn.IFERROR(IF($L$6="","",VLOOKUP($L$6&amp;"_"&amp;$B70,data_entry,COLUMNS($B$11:X69),0)),"")</f>
        <v/>
      </c>
      <c r="Y70" s="309" t="str">
        <f>_xlfn.IFERROR(IF($L$6="","",VLOOKUP($L$6&amp;"_"&amp;$B70,data_entry,COLUMNS($B$11:Y69),0)),"")</f>
        <v/>
      </c>
      <c r="Z70" s="309" t="str">
        <f>_xlfn.IFERROR(IF($L$6="","",VLOOKUP($L$6&amp;"_"&amp;$B70,data_entry,COLUMNS($B$11:Z69),0)),"")</f>
        <v/>
      </c>
      <c r="AA70" s="309" t="str">
        <f>_xlfn.IFERROR(IF($L$6="","",VLOOKUP($L$6&amp;"_"&amp;$B70,data_entry,COLUMNS($B$11:AA69),0)),"")</f>
        <v/>
      </c>
      <c r="AB70" s="309" t="str">
        <f>_xlfn.IFERROR(IF($L$6="","",VLOOKUP($L$6&amp;"_"&amp;$B70,data_entry,COLUMNS($B$11:AB69),0)),"")</f>
        <v/>
      </c>
      <c r="AC70" s="309" t="str">
        <f>_xlfn.IFERROR(IF($L$6="","",VLOOKUP($L$6&amp;"_"&amp;$B70,data_entry,COLUMNS($B$11:AC69),0)),"")</f>
        <v/>
      </c>
      <c r="AD70" s="309" t="str">
        <f>_xlfn.IFERROR(IF($L$6="","",VLOOKUP($L$6&amp;"_"&amp;$B70,data_entry,COLUMNS($B$11:AD69),0)),"")</f>
        <v/>
      </c>
      <c r="AE70" s="309"/>
      <c r="AF70" s="309"/>
      <c r="AG70" s="309"/>
      <c r="AH70" s="309"/>
      <c r="AI70" s="309"/>
      <c r="AJ70" s="309" t="str">
        <f>_xlfn.IFERROR(IF($L$6="","",VLOOKUP($L$6&amp;"_"&amp;$B70,data_entry,COLUMNS($B$11:AJ69),0)),"")</f>
        <v/>
      </c>
      <c r="AK70" s="309" t="str">
        <f>_xlfn.IFERROR(IF($L$6="","",VLOOKUP($L$6&amp;"_"&amp;$B70,data_entry,COLUMNS($B$11:AK69),0)),"")</f>
        <v/>
      </c>
      <c r="AL70" s="309" t="str">
        <f>_xlfn.IFERROR(IF($L$6="","",VLOOKUP($L$6&amp;"_"&amp;$B70,data_entry,COLUMNS($B$11:AL69),0)),"")</f>
        <v/>
      </c>
      <c r="AM70" s="309" t="str">
        <f>_xlfn.IFERROR(IF($L$6="","",VLOOKUP($L$6&amp;"_"&amp;$B70,data_entry,COLUMNS($B$11:AM69),0)),"")</f>
        <v/>
      </c>
      <c r="AN70" s="309" t="str">
        <f>_xlfn.IFERROR(IF($L$6="","",VLOOKUP($L$6&amp;"_"&amp;$B70,data_entry,COLUMNS($B$11:AN69),0)),"")</f>
        <v/>
      </c>
      <c r="AO70" s="309" t="str">
        <f>_xlfn.IFERROR(IF($L$6="","",VLOOKUP($L$6&amp;"_"&amp;$B70,data_entry,COLUMNS($B$11:AO69),0)),"")</f>
        <v/>
      </c>
      <c r="AP70" s="309" t="str">
        <f>_xlfn.IFERROR(IF($L$6="","",VLOOKUP($L$6&amp;"_"&amp;$B70,data_entry,COLUMNS($B$11:AP69),0)),"")</f>
        <v/>
      </c>
      <c r="AQ70" s="309" t="str">
        <f>_xlfn.IFERROR(IF($L$6="","",VLOOKUP($L$6&amp;"_"&amp;$B70,data_entry,COLUMNS($B$11:AQ69),0)),"")</f>
        <v/>
      </c>
    </row>
    <row r="71" spans="1:43" ht="15">
      <c r="A71" s="9">
        <f t="shared" si="0"/>
        <v>0</v>
      </c>
      <c r="B71" s="307">
        <f t="shared" si="1"/>
        <v>60</v>
      </c>
      <c r="C71" s="309" t="str">
        <f>IF(D71="","",ROWS($D$12:D71))</f>
        <v/>
      </c>
      <c r="D71" s="309" t="str">
        <f>_xlfn.IFERROR(IF(OR($L$6="",'DATA ENTRY'!C66=""),"",VLOOKUP($L$6&amp;"_"&amp;$B71,data_entry,COLUMNS($B$11:D70),0)),"")</f>
        <v/>
      </c>
      <c r="E71" s="309" t="str">
        <f>_xlfn.IFERROR(IF($L$6="","",VLOOKUP($L$6&amp;"_"&amp;$B71,data_entry,COLUMNS($B$11:E70),0)),"")</f>
        <v/>
      </c>
      <c r="F71" s="309" t="str">
        <f>_xlfn.IFERROR(IF($L$6="","",VLOOKUP($L$6&amp;"_"&amp;$B71,data_entry,COLUMNS($B$11:F70),0)),"")</f>
        <v/>
      </c>
      <c r="G71" s="309" t="str">
        <f>_xlfn.IFERROR(IF($L$6="","",VLOOKUP($L$6&amp;"_"&amp;$B71,data_entry,COLUMNS($B$11:G70),0)),"")</f>
        <v/>
      </c>
      <c r="H71" s="309" t="str">
        <f>_xlfn.IFERROR(IF($L$6="","",VLOOKUP($L$6&amp;"_"&amp;$B71,data_entry,COLUMNS($B$11:H70),0)),"")</f>
        <v/>
      </c>
      <c r="I71" s="309" t="str">
        <f>_xlfn.IFERROR(IF($L$6="","",VLOOKUP($L$6&amp;"_"&amp;$B71,data_entry,COLUMNS($B$11:I70),0)),"")</f>
        <v/>
      </c>
      <c r="J71" s="309" t="str">
        <f>_xlfn.IFERROR(IF($L$6="","",VLOOKUP($L$6&amp;"_"&amp;$B71,data_entry,COLUMNS($B$11:J70),0)),"")</f>
        <v/>
      </c>
      <c r="K71" s="309" t="str">
        <f>_xlfn.IFERROR(IF($L$6="","",VLOOKUP($L$6&amp;"_"&amp;$B71,data_entry,COLUMNS($B$11:K70),0)),"")</f>
        <v/>
      </c>
      <c r="L71" s="309" t="str">
        <f>_xlfn.IFERROR(IF($L$6="","",VLOOKUP($L$6&amp;"_"&amp;$B71,data_entry,COLUMNS($B$11:L70),0)),"")</f>
        <v/>
      </c>
      <c r="M71" s="309" t="str">
        <f>_xlfn.IFERROR(IF($L$6="","",VLOOKUP($L$6&amp;"_"&amp;$B71,data_entry,COLUMNS($B$11:M70),0)),"")</f>
        <v/>
      </c>
      <c r="N71" s="309" t="str">
        <f>_xlfn.IFERROR(IF($L$6="","",VLOOKUP($L$6&amp;"_"&amp;$B71,data_entry,COLUMNS($B$11:N70),0)),"")</f>
        <v/>
      </c>
      <c r="O71" s="309" t="str">
        <f>_xlfn.IFERROR(IF($L$6="","",VLOOKUP($L$6&amp;"_"&amp;$B71,data_entry,COLUMNS($B$11:O70),0)),"")</f>
        <v/>
      </c>
      <c r="P71" s="309" t="str">
        <f>_xlfn.IFERROR(IF($L$6="","",VLOOKUP($L$6&amp;"_"&amp;$B71,data_entry,COLUMNS($B$11:P70),0)),"")</f>
        <v/>
      </c>
      <c r="Q71" s="309" t="str">
        <f>_xlfn.IFERROR(IF($L$6="","",VLOOKUP($L$6&amp;"_"&amp;$B71,data_entry,COLUMNS($B$11:Q70),0)),"")</f>
        <v/>
      </c>
      <c r="R71" s="309" t="str">
        <f>_xlfn.IFERROR(IF($L$6="","",VLOOKUP($L$6&amp;"_"&amp;$B71,data_entry,COLUMNS($B$11:R70),0)),"")</f>
        <v/>
      </c>
      <c r="S71" s="309" t="str">
        <f>_xlfn.IFERROR(IF($L$6="","",VLOOKUP($L$6&amp;"_"&amp;$B71,data_entry,COLUMNS($B$11:S70),0)),"")</f>
        <v/>
      </c>
      <c r="T71" s="309" t="str">
        <f>_xlfn.IFERROR(IF($L$6="","",VLOOKUP($L$6&amp;"_"&amp;$B71,data_entry,COLUMNS($B$11:T70),0)),"")</f>
        <v/>
      </c>
      <c r="U71" s="309" t="str">
        <f>_xlfn.IFERROR(IF($L$6="","",VLOOKUP($L$6&amp;"_"&amp;$B71,data_entry,COLUMNS($B$11:U70),0)),"")</f>
        <v/>
      </c>
      <c r="V71" s="309" t="str">
        <f>_xlfn.IFERROR(IF($L$6="","",VLOOKUP($L$6&amp;"_"&amp;$B71,data_entry,COLUMNS($B$11:V70),0)),"")</f>
        <v/>
      </c>
      <c r="W71" s="309" t="str">
        <f>_xlfn.IFERROR(IF($L$6="","",VLOOKUP($L$6&amp;"_"&amp;$B71,data_entry,COLUMNS($B$11:W70),0)),"")</f>
        <v/>
      </c>
      <c r="X71" s="309" t="str">
        <f>_xlfn.IFERROR(IF($L$6="","",VLOOKUP($L$6&amp;"_"&amp;$B71,data_entry,COLUMNS($B$11:X70),0)),"")</f>
        <v/>
      </c>
      <c r="Y71" s="309" t="str">
        <f>_xlfn.IFERROR(IF($L$6="","",VLOOKUP($L$6&amp;"_"&amp;$B71,data_entry,COLUMNS($B$11:Y70),0)),"")</f>
        <v/>
      </c>
      <c r="Z71" s="309" t="str">
        <f>_xlfn.IFERROR(IF($L$6="","",VLOOKUP($L$6&amp;"_"&amp;$B71,data_entry,COLUMNS($B$11:Z70),0)),"")</f>
        <v/>
      </c>
      <c r="AA71" s="309" t="str">
        <f>_xlfn.IFERROR(IF($L$6="","",VLOOKUP($L$6&amp;"_"&amp;$B71,data_entry,COLUMNS($B$11:AA70),0)),"")</f>
        <v/>
      </c>
      <c r="AB71" s="309" t="str">
        <f>_xlfn.IFERROR(IF($L$6="","",VLOOKUP($L$6&amp;"_"&amp;$B71,data_entry,COLUMNS($B$11:AB70),0)),"")</f>
        <v/>
      </c>
      <c r="AC71" s="309" t="str">
        <f>_xlfn.IFERROR(IF($L$6="","",VLOOKUP($L$6&amp;"_"&amp;$B71,data_entry,COLUMNS($B$11:AC70),0)),"")</f>
        <v/>
      </c>
      <c r="AD71" s="309" t="str">
        <f>_xlfn.IFERROR(IF($L$6="","",VLOOKUP($L$6&amp;"_"&amp;$B71,data_entry,COLUMNS($B$11:AD70),0)),"")</f>
        <v/>
      </c>
      <c r="AE71" s="309"/>
      <c r="AF71" s="309"/>
      <c r="AG71" s="309"/>
      <c r="AH71" s="309"/>
      <c r="AI71" s="309"/>
      <c r="AJ71" s="309" t="str">
        <f>_xlfn.IFERROR(IF($L$6="","",VLOOKUP($L$6&amp;"_"&amp;$B71,data_entry,COLUMNS($B$11:AJ70),0)),"")</f>
        <v/>
      </c>
      <c r="AK71" s="309" t="str">
        <f>_xlfn.IFERROR(IF($L$6="","",VLOOKUP($L$6&amp;"_"&amp;$B71,data_entry,COLUMNS($B$11:AK70),0)),"")</f>
        <v/>
      </c>
      <c r="AL71" s="309" t="str">
        <f>_xlfn.IFERROR(IF($L$6="","",VLOOKUP($L$6&amp;"_"&amp;$B71,data_entry,COLUMNS($B$11:AL70),0)),"")</f>
        <v/>
      </c>
      <c r="AM71" s="309" t="str">
        <f>_xlfn.IFERROR(IF($L$6="","",VLOOKUP($L$6&amp;"_"&amp;$B71,data_entry,COLUMNS($B$11:AM70),0)),"")</f>
        <v/>
      </c>
      <c r="AN71" s="309" t="str">
        <f>_xlfn.IFERROR(IF($L$6="","",VLOOKUP($L$6&amp;"_"&amp;$B71,data_entry,COLUMNS($B$11:AN70),0)),"")</f>
        <v/>
      </c>
      <c r="AO71" s="309" t="str">
        <f>_xlfn.IFERROR(IF($L$6="","",VLOOKUP($L$6&amp;"_"&amp;$B71,data_entry,COLUMNS($B$11:AO70),0)),"")</f>
        <v/>
      </c>
      <c r="AP71" s="309" t="str">
        <f>_xlfn.IFERROR(IF($L$6="","",VLOOKUP($L$6&amp;"_"&amp;$B71,data_entry,COLUMNS($B$11:AP70),0)),"")</f>
        <v/>
      </c>
      <c r="AQ71" s="309" t="str">
        <f>_xlfn.IFERROR(IF($L$6="","",VLOOKUP($L$6&amp;"_"&amp;$B71,data_entry,COLUMNS($B$11:AQ70),0)),"")</f>
        <v/>
      </c>
    </row>
    <row r="72" spans="1:43" ht="15">
      <c r="A72" s="9">
        <f t="shared" si="0"/>
        <v>0</v>
      </c>
      <c r="B72" s="307">
        <f t="shared" si="1"/>
        <v>61</v>
      </c>
      <c r="C72" s="309" t="str">
        <f>IF(D72="","",ROWS($D$12:D72))</f>
        <v/>
      </c>
      <c r="D72" s="309" t="str">
        <f>_xlfn.IFERROR(IF(OR($L$6="",'DATA ENTRY'!C67=""),"",VLOOKUP($L$6&amp;"_"&amp;$B72,data_entry,COLUMNS($B$11:D71),0)),"")</f>
        <v/>
      </c>
      <c r="E72" s="309" t="str">
        <f>_xlfn.IFERROR(IF($L$6="","",VLOOKUP($L$6&amp;"_"&amp;$B72,data_entry,COLUMNS($B$11:E71),0)),"")</f>
        <v/>
      </c>
      <c r="F72" s="309" t="str">
        <f>_xlfn.IFERROR(IF($L$6="","",VLOOKUP($L$6&amp;"_"&amp;$B72,data_entry,COLUMNS($B$11:F71),0)),"")</f>
        <v/>
      </c>
      <c r="G72" s="309" t="str">
        <f>_xlfn.IFERROR(IF($L$6="","",VLOOKUP($L$6&amp;"_"&amp;$B72,data_entry,COLUMNS($B$11:G71),0)),"")</f>
        <v/>
      </c>
      <c r="H72" s="309" t="str">
        <f>_xlfn.IFERROR(IF($L$6="","",VLOOKUP($L$6&amp;"_"&amp;$B72,data_entry,COLUMNS($B$11:H71),0)),"")</f>
        <v/>
      </c>
      <c r="I72" s="309" t="str">
        <f>_xlfn.IFERROR(IF($L$6="","",VLOOKUP($L$6&amp;"_"&amp;$B72,data_entry,COLUMNS($B$11:I71),0)),"")</f>
        <v/>
      </c>
      <c r="J72" s="309" t="str">
        <f>_xlfn.IFERROR(IF($L$6="","",VLOOKUP($L$6&amp;"_"&amp;$B72,data_entry,COLUMNS($B$11:J71),0)),"")</f>
        <v/>
      </c>
      <c r="K72" s="309" t="str">
        <f>_xlfn.IFERROR(IF($L$6="","",VLOOKUP($L$6&amp;"_"&amp;$B72,data_entry,COLUMNS($B$11:K71),0)),"")</f>
        <v/>
      </c>
      <c r="L72" s="309" t="str">
        <f>_xlfn.IFERROR(IF($L$6="","",VLOOKUP($L$6&amp;"_"&amp;$B72,data_entry,COLUMNS($B$11:L71),0)),"")</f>
        <v/>
      </c>
      <c r="M72" s="309" t="str">
        <f>_xlfn.IFERROR(IF($L$6="","",VLOOKUP($L$6&amp;"_"&amp;$B72,data_entry,COLUMNS($B$11:M71),0)),"")</f>
        <v/>
      </c>
      <c r="N72" s="309" t="str">
        <f>_xlfn.IFERROR(IF($L$6="","",VLOOKUP($L$6&amp;"_"&amp;$B72,data_entry,COLUMNS($B$11:N71),0)),"")</f>
        <v/>
      </c>
      <c r="O72" s="309" t="str">
        <f>_xlfn.IFERROR(IF($L$6="","",VLOOKUP($L$6&amp;"_"&amp;$B72,data_entry,COLUMNS($B$11:O71),0)),"")</f>
        <v/>
      </c>
      <c r="P72" s="309" t="str">
        <f>_xlfn.IFERROR(IF($L$6="","",VLOOKUP($L$6&amp;"_"&amp;$B72,data_entry,COLUMNS($B$11:P71),0)),"")</f>
        <v/>
      </c>
      <c r="Q72" s="309" t="str">
        <f>_xlfn.IFERROR(IF($L$6="","",VLOOKUP($L$6&amp;"_"&amp;$B72,data_entry,COLUMNS($B$11:Q71),0)),"")</f>
        <v/>
      </c>
      <c r="R72" s="309" t="str">
        <f>_xlfn.IFERROR(IF($L$6="","",VLOOKUP($L$6&amp;"_"&amp;$B72,data_entry,COLUMNS($B$11:R71),0)),"")</f>
        <v/>
      </c>
      <c r="S72" s="309" t="str">
        <f>_xlfn.IFERROR(IF($L$6="","",VLOOKUP($L$6&amp;"_"&amp;$B72,data_entry,COLUMNS($B$11:S71),0)),"")</f>
        <v/>
      </c>
      <c r="T72" s="309" t="str">
        <f>_xlfn.IFERROR(IF($L$6="","",VLOOKUP($L$6&amp;"_"&amp;$B72,data_entry,COLUMNS($B$11:T71),0)),"")</f>
        <v/>
      </c>
      <c r="U72" s="309" t="str">
        <f>_xlfn.IFERROR(IF($L$6="","",VLOOKUP($L$6&amp;"_"&amp;$B72,data_entry,COLUMNS($B$11:U71),0)),"")</f>
        <v/>
      </c>
      <c r="V72" s="309" t="str">
        <f>_xlfn.IFERROR(IF($L$6="","",VLOOKUP($L$6&amp;"_"&amp;$B72,data_entry,COLUMNS($B$11:V71),0)),"")</f>
        <v/>
      </c>
      <c r="W72" s="309" t="str">
        <f>_xlfn.IFERROR(IF($L$6="","",VLOOKUP($L$6&amp;"_"&amp;$B72,data_entry,COLUMNS($B$11:W71),0)),"")</f>
        <v/>
      </c>
      <c r="X72" s="309" t="str">
        <f>_xlfn.IFERROR(IF($L$6="","",VLOOKUP($L$6&amp;"_"&amp;$B72,data_entry,COLUMNS($B$11:X71),0)),"")</f>
        <v/>
      </c>
      <c r="Y72" s="309" t="str">
        <f>_xlfn.IFERROR(IF($L$6="","",VLOOKUP($L$6&amp;"_"&amp;$B72,data_entry,COLUMNS($B$11:Y71),0)),"")</f>
        <v/>
      </c>
      <c r="Z72" s="309" t="str">
        <f>_xlfn.IFERROR(IF($L$6="","",VLOOKUP($L$6&amp;"_"&amp;$B72,data_entry,COLUMNS($B$11:Z71),0)),"")</f>
        <v/>
      </c>
      <c r="AA72" s="309" t="str">
        <f>_xlfn.IFERROR(IF($L$6="","",VLOOKUP($L$6&amp;"_"&amp;$B72,data_entry,COLUMNS($B$11:AA71),0)),"")</f>
        <v/>
      </c>
      <c r="AB72" s="309" t="str">
        <f>_xlfn.IFERROR(IF($L$6="","",VLOOKUP($L$6&amp;"_"&amp;$B72,data_entry,COLUMNS($B$11:AB71),0)),"")</f>
        <v/>
      </c>
      <c r="AC72" s="309" t="str">
        <f>_xlfn.IFERROR(IF($L$6="","",VLOOKUP($L$6&amp;"_"&amp;$B72,data_entry,COLUMNS($B$11:AC71),0)),"")</f>
        <v/>
      </c>
      <c r="AD72" s="309" t="str">
        <f>_xlfn.IFERROR(IF($L$6="","",VLOOKUP($L$6&amp;"_"&amp;$B72,data_entry,COLUMNS($B$11:AD71),0)),"")</f>
        <v/>
      </c>
      <c r="AE72" s="309"/>
      <c r="AF72" s="309"/>
      <c r="AG72" s="309"/>
      <c r="AH72" s="309"/>
      <c r="AI72" s="309"/>
      <c r="AJ72" s="309" t="str">
        <f>_xlfn.IFERROR(IF($L$6="","",VLOOKUP($L$6&amp;"_"&amp;$B72,data_entry,COLUMNS($B$11:AJ71),0)),"")</f>
        <v/>
      </c>
      <c r="AK72" s="309" t="str">
        <f>_xlfn.IFERROR(IF($L$6="","",VLOOKUP($L$6&amp;"_"&amp;$B72,data_entry,COLUMNS($B$11:AK71),0)),"")</f>
        <v/>
      </c>
      <c r="AL72" s="309" t="str">
        <f>_xlfn.IFERROR(IF($L$6="","",VLOOKUP($L$6&amp;"_"&amp;$B72,data_entry,COLUMNS($B$11:AL71),0)),"")</f>
        <v/>
      </c>
      <c r="AM72" s="309" t="str">
        <f>_xlfn.IFERROR(IF($L$6="","",VLOOKUP($L$6&amp;"_"&amp;$B72,data_entry,COLUMNS($B$11:AM71),0)),"")</f>
        <v/>
      </c>
      <c r="AN72" s="309" t="str">
        <f>_xlfn.IFERROR(IF($L$6="","",VLOOKUP($L$6&amp;"_"&amp;$B72,data_entry,COLUMNS($B$11:AN71),0)),"")</f>
        <v/>
      </c>
      <c r="AO72" s="309" t="str">
        <f>_xlfn.IFERROR(IF($L$6="","",VLOOKUP($L$6&amp;"_"&amp;$B72,data_entry,COLUMNS($B$11:AO71),0)),"")</f>
        <v/>
      </c>
      <c r="AP72" s="309" t="str">
        <f>_xlfn.IFERROR(IF($L$6="","",VLOOKUP($L$6&amp;"_"&amp;$B72,data_entry,COLUMNS($B$11:AP71),0)),"")</f>
        <v/>
      </c>
      <c r="AQ72" s="309" t="str">
        <f>_xlfn.IFERROR(IF($L$6="","",VLOOKUP($L$6&amp;"_"&amp;$B72,data_entry,COLUMNS($B$11:AQ71),0)),"")</f>
        <v/>
      </c>
    </row>
    <row r="73" spans="1:43" ht="15">
      <c r="A73" s="9">
        <f t="shared" si="0"/>
        <v>0</v>
      </c>
      <c r="B73" s="307">
        <f t="shared" si="1"/>
        <v>62</v>
      </c>
      <c r="C73" s="309" t="str">
        <f>IF(D73="","",ROWS($D$12:D73))</f>
        <v/>
      </c>
      <c r="D73" s="309" t="str">
        <f>_xlfn.IFERROR(IF(OR($L$6="",'DATA ENTRY'!C68=""),"",VLOOKUP($L$6&amp;"_"&amp;$B73,data_entry,COLUMNS($B$11:D72),0)),"")</f>
        <v/>
      </c>
      <c r="E73" s="309" t="str">
        <f>_xlfn.IFERROR(IF($L$6="","",VLOOKUP($L$6&amp;"_"&amp;$B73,data_entry,COLUMNS($B$11:E72),0)),"")</f>
        <v/>
      </c>
      <c r="F73" s="309" t="str">
        <f>_xlfn.IFERROR(IF($L$6="","",VLOOKUP($L$6&amp;"_"&amp;$B73,data_entry,COLUMNS($B$11:F72),0)),"")</f>
        <v/>
      </c>
      <c r="G73" s="309" t="str">
        <f>_xlfn.IFERROR(IF($L$6="","",VLOOKUP($L$6&amp;"_"&amp;$B73,data_entry,COLUMNS($B$11:G72),0)),"")</f>
        <v/>
      </c>
      <c r="H73" s="309" t="str">
        <f>_xlfn.IFERROR(IF($L$6="","",VLOOKUP($L$6&amp;"_"&amp;$B73,data_entry,COLUMNS($B$11:H72),0)),"")</f>
        <v/>
      </c>
      <c r="I73" s="309" t="str">
        <f>_xlfn.IFERROR(IF($L$6="","",VLOOKUP($L$6&amp;"_"&amp;$B73,data_entry,COLUMNS($B$11:I72),0)),"")</f>
        <v/>
      </c>
      <c r="J73" s="309" t="str">
        <f>_xlfn.IFERROR(IF($L$6="","",VLOOKUP($L$6&amp;"_"&amp;$B73,data_entry,COLUMNS($B$11:J72),0)),"")</f>
        <v/>
      </c>
      <c r="K73" s="309" t="str">
        <f>_xlfn.IFERROR(IF($L$6="","",VLOOKUP($L$6&amp;"_"&amp;$B73,data_entry,COLUMNS($B$11:K72),0)),"")</f>
        <v/>
      </c>
      <c r="L73" s="309" t="str">
        <f>_xlfn.IFERROR(IF($L$6="","",VLOOKUP($L$6&amp;"_"&amp;$B73,data_entry,COLUMNS($B$11:L72),0)),"")</f>
        <v/>
      </c>
      <c r="M73" s="309" t="str">
        <f>_xlfn.IFERROR(IF($L$6="","",VLOOKUP($L$6&amp;"_"&amp;$B73,data_entry,COLUMNS($B$11:M72),0)),"")</f>
        <v/>
      </c>
      <c r="N73" s="309" t="str">
        <f>_xlfn.IFERROR(IF($L$6="","",VLOOKUP($L$6&amp;"_"&amp;$B73,data_entry,COLUMNS($B$11:N72),0)),"")</f>
        <v/>
      </c>
      <c r="O73" s="309" t="str">
        <f>_xlfn.IFERROR(IF($L$6="","",VLOOKUP($L$6&amp;"_"&amp;$B73,data_entry,COLUMNS($B$11:O72),0)),"")</f>
        <v/>
      </c>
      <c r="P73" s="309" t="str">
        <f>_xlfn.IFERROR(IF($L$6="","",VLOOKUP($L$6&amp;"_"&amp;$B73,data_entry,COLUMNS($B$11:P72),0)),"")</f>
        <v/>
      </c>
      <c r="Q73" s="309" t="str">
        <f>_xlfn.IFERROR(IF($L$6="","",VLOOKUP($L$6&amp;"_"&amp;$B73,data_entry,COLUMNS($B$11:Q72),0)),"")</f>
        <v/>
      </c>
      <c r="R73" s="309" t="str">
        <f>_xlfn.IFERROR(IF($L$6="","",VLOOKUP($L$6&amp;"_"&amp;$B73,data_entry,COLUMNS($B$11:R72),0)),"")</f>
        <v/>
      </c>
      <c r="S73" s="309" t="str">
        <f>_xlfn.IFERROR(IF($L$6="","",VLOOKUP($L$6&amp;"_"&amp;$B73,data_entry,COLUMNS($B$11:S72),0)),"")</f>
        <v/>
      </c>
      <c r="T73" s="309" t="str">
        <f>_xlfn.IFERROR(IF($L$6="","",VLOOKUP($L$6&amp;"_"&amp;$B73,data_entry,COLUMNS($B$11:T72),0)),"")</f>
        <v/>
      </c>
      <c r="U73" s="309" t="str">
        <f>_xlfn.IFERROR(IF($L$6="","",VLOOKUP($L$6&amp;"_"&amp;$B73,data_entry,COLUMNS($B$11:U72),0)),"")</f>
        <v/>
      </c>
      <c r="V73" s="309" t="str">
        <f>_xlfn.IFERROR(IF($L$6="","",VLOOKUP($L$6&amp;"_"&amp;$B73,data_entry,COLUMNS($B$11:V72),0)),"")</f>
        <v/>
      </c>
      <c r="W73" s="309" t="str">
        <f>_xlfn.IFERROR(IF($L$6="","",VLOOKUP($L$6&amp;"_"&amp;$B73,data_entry,COLUMNS($B$11:W72),0)),"")</f>
        <v/>
      </c>
      <c r="X73" s="309" t="str">
        <f>_xlfn.IFERROR(IF($L$6="","",VLOOKUP($L$6&amp;"_"&amp;$B73,data_entry,COLUMNS($B$11:X72),0)),"")</f>
        <v/>
      </c>
      <c r="Y73" s="309" t="str">
        <f>_xlfn.IFERROR(IF($L$6="","",VLOOKUP($L$6&amp;"_"&amp;$B73,data_entry,COLUMNS($B$11:Y72),0)),"")</f>
        <v/>
      </c>
      <c r="Z73" s="309" t="str">
        <f>_xlfn.IFERROR(IF($L$6="","",VLOOKUP($L$6&amp;"_"&amp;$B73,data_entry,COLUMNS($B$11:Z72),0)),"")</f>
        <v/>
      </c>
      <c r="AA73" s="309" t="str">
        <f>_xlfn.IFERROR(IF($L$6="","",VLOOKUP($L$6&amp;"_"&amp;$B73,data_entry,COLUMNS($B$11:AA72),0)),"")</f>
        <v/>
      </c>
      <c r="AB73" s="309" t="str">
        <f>_xlfn.IFERROR(IF($L$6="","",VLOOKUP($L$6&amp;"_"&amp;$B73,data_entry,COLUMNS($B$11:AB72),0)),"")</f>
        <v/>
      </c>
      <c r="AC73" s="309" t="str">
        <f>_xlfn.IFERROR(IF($L$6="","",VLOOKUP($L$6&amp;"_"&amp;$B73,data_entry,COLUMNS($B$11:AC72),0)),"")</f>
        <v/>
      </c>
      <c r="AD73" s="309" t="str">
        <f>_xlfn.IFERROR(IF($L$6="","",VLOOKUP($L$6&amp;"_"&amp;$B73,data_entry,COLUMNS($B$11:AD72),0)),"")</f>
        <v/>
      </c>
      <c r="AE73" s="309"/>
      <c r="AF73" s="309"/>
      <c r="AG73" s="309"/>
      <c r="AH73" s="309"/>
      <c r="AI73" s="309"/>
      <c r="AJ73" s="309" t="str">
        <f>_xlfn.IFERROR(IF($L$6="","",VLOOKUP($L$6&amp;"_"&amp;$B73,data_entry,COLUMNS($B$11:AJ72),0)),"")</f>
        <v/>
      </c>
      <c r="AK73" s="309" t="str">
        <f>_xlfn.IFERROR(IF($L$6="","",VLOOKUP($L$6&amp;"_"&amp;$B73,data_entry,COLUMNS($B$11:AK72),0)),"")</f>
        <v/>
      </c>
      <c r="AL73" s="309" t="str">
        <f>_xlfn.IFERROR(IF($L$6="","",VLOOKUP($L$6&amp;"_"&amp;$B73,data_entry,COLUMNS($B$11:AL72),0)),"")</f>
        <v/>
      </c>
      <c r="AM73" s="309" t="str">
        <f>_xlfn.IFERROR(IF($L$6="","",VLOOKUP($L$6&amp;"_"&amp;$B73,data_entry,COLUMNS($B$11:AM72),0)),"")</f>
        <v/>
      </c>
      <c r="AN73" s="309" t="str">
        <f>_xlfn.IFERROR(IF($L$6="","",VLOOKUP($L$6&amp;"_"&amp;$B73,data_entry,COLUMNS($B$11:AN72),0)),"")</f>
        <v/>
      </c>
      <c r="AO73" s="309" t="str">
        <f>_xlfn.IFERROR(IF($L$6="","",VLOOKUP($L$6&amp;"_"&amp;$B73,data_entry,COLUMNS($B$11:AO72),0)),"")</f>
        <v/>
      </c>
      <c r="AP73" s="309" t="str">
        <f>_xlfn.IFERROR(IF($L$6="","",VLOOKUP($L$6&amp;"_"&amp;$B73,data_entry,COLUMNS($B$11:AP72),0)),"")</f>
        <v/>
      </c>
      <c r="AQ73" s="309" t="str">
        <f>_xlfn.IFERROR(IF($L$6="","",VLOOKUP($L$6&amp;"_"&amp;$B73,data_entry,COLUMNS($B$11:AQ72),0)),"")</f>
        <v/>
      </c>
    </row>
    <row r="74" spans="1:43" ht="15">
      <c r="A74" s="9">
        <f t="shared" si="0"/>
        <v>0</v>
      </c>
      <c r="B74" s="307">
        <f t="shared" si="1"/>
        <v>63</v>
      </c>
      <c r="C74" s="309" t="str">
        <f>IF(D74="","",ROWS($D$12:D74))</f>
        <v/>
      </c>
      <c r="D74" s="309" t="str">
        <f>_xlfn.IFERROR(IF(OR($L$6="",'DATA ENTRY'!C69=""),"",VLOOKUP($L$6&amp;"_"&amp;$B74,data_entry,COLUMNS($B$11:D73),0)),"")</f>
        <v/>
      </c>
      <c r="E74" s="309" t="str">
        <f>_xlfn.IFERROR(IF($L$6="","",VLOOKUP($L$6&amp;"_"&amp;$B74,data_entry,COLUMNS($B$11:E73),0)),"")</f>
        <v/>
      </c>
      <c r="F74" s="309" t="str">
        <f>_xlfn.IFERROR(IF($L$6="","",VLOOKUP($L$6&amp;"_"&amp;$B74,data_entry,COLUMNS($B$11:F73),0)),"")</f>
        <v/>
      </c>
      <c r="G74" s="309" t="str">
        <f>_xlfn.IFERROR(IF($L$6="","",VLOOKUP($L$6&amp;"_"&amp;$B74,data_entry,COLUMNS($B$11:G73),0)),"")</f>
        <v/>
      </c>
      <c r="H74" s="309" t="str">
        <f>_xlfn.IFERROR(IF($L$6="","",VLOOKUP($L$6&amp;"_"&amp;$B74,data_entry,COLUMNS($B$11:H73),0)),"")</f>
        <v/>
      </c>
      <c r="I74" s="309" t="str">
        <f>_xlfn.IFERROR(IF($L$6="","",VLOOKUP($L$6&amp;"_"&amp;$B74,data_entry,COLUMNS($B$11:I73),0)),"")</f>
        <v/>
      </c>
      <c r="J74" s="309" t="str">
        <f>_xlfn.IFERROR(IF($L$6="","",VLOOKUP($L$6&amp;"_"&amp;$B74,data_entry,COLUMNS($B$11:J73),0)),"")</f>
        <v/>
      </c>
      <c r="K74" s="309" t="str">
        <f>_xlfn.IFERROR(IF($L$6="","",VLOOKUP($L$6&amp;"_"&amp;$B74,data_entry,COLUMNS($B$11:K73),0)),"")</f>
        <v/>
      </c>
      <c r="L74" s="309" t="str">
        <f>_xlfn.IFERROR(IF($L$6="","",VLOOKUP($L$6&amp;"_"&amp;$B74,data_entry,COLUMNS($B$11:L73),0)),"")</f>
        <v/>
      </c>
      <c r="M74" s="309" t="str">
        <f>_xlfn.IFERROR(IF($L$6="","",VLOOKUP($L$6&amp;"_"&amp;$B74,data_entry,COLUMNS($B$11:M73),0)),"")</f>
        <v/>
      </c>
      <c r="N74" s="309" t="str">
        <f>_xlfn.IFERROR(IF($L$6="","",VLOOKUP($L$6&amp;"_"&amp;$B74,data_entry,COLUMNS($B$11:N73),0)),"")</f>
        <v/>
      </c>
      <c r="O74" s="309" t="str">
        <f>_xlfn.IFERROR(IF($L$6="","",VLOOKUP($L$6&amp;"_"&amp;$B74,data_entry,COLUMNS($B$11:O73),0)),"")</f>
        <v/>
      </c>
      <c r="P74" s="309" t="str">
        <f>_xlfn.IFERROR(IF($L$6="","",VLOOKUP($L$6&amp;"_"&amp;$B74,data_entry,COLUMNS($B$11:P73),0)),"")</f>
        <v/>
      </c>
      <c r="Q74" s="309" t="str">
        <f>_xlfn.IFERROR(IF($L$6="","",VLOOKUP($L$6&amp;"_"&amp;$B74,data_entry,COLUMNS($B$11:Q73),0)),"")</f>
        <v/>
      </c>
      <c r="R74" s="309" t="str">
        <f>_xlfn.IFERROR(IF($L$6="","",VLOOKUP($L$6&amp;"_"&amp;$B74,data_entry,COLUMNS($B$11:R73),0)),"")</f>
        <v/>
      </c>
      <c r="S74" s="309" t="str">
        <f>_xlfn.IFERROR(IF($L$6="","",VLOOKUP($L$6&amp;"_"&amp;$B74,data_entry,COLUMNS($B$11:S73),0)),"")</f>
        <v/>
      </c>
      <c r="T74" s="309" t="str">
        <f>_xlfn.IFERROR(IF($L$6="","",VLOOKUP($L$6&amp;"_"&amp;$B74,data_entry,COLUMNS($B$11:T73),0)),"")</f>
        <v/>
      </c>
      <c r="U74" s="309" t="str">
        <f>_xlfn.IFERROR(IF($L$6="","",VLOOKUP($L$6&amp;"_"&amp;$B74,data_entry,COLUMNS($B$11:U73),0)),"")</f>
        <v/>
      </c>
      <c r="V74" s="309" t="str">
        <f>_xlfn.IFERROR(IF($L$6="","",VLOOKUP($L$6&amp;"_"&amp;$B74,data_entry,COLUMNS($B$11:V73),0)),"")</f>
        <v/>
      </c>
      <c r="W74" s="309" t="str">
        <f>_xlfn.IFERROR(IF($L$6="","",VLOOKUP($L$6&amp;"_"&amp;$B74,data_entry,COLUMNS($B$11:W73),0)),"")</f>
        <v/>
      </c>
      <c r="X74" s="309" t="str">
        <f>_xlfn.IFERROR(IF($L$6="","",VLOOKUP($L$6&amp;"_"&amp;$B74,data_entry,COLUMNS($B$11:X73),0)),"")</f>
        <v/>
      </c>
      <c r="Y74" s="309" t="str">
        <f>_xlfn.IFERROR(IF($L$6="","",VLOOKUP($L$6&amp;"_"&amp;$B74,data_entry,COLUMNS($B$11:Y73),0)),"")</f>
        <v/>
      </c>
      <c r="Z74" s="309" t="str">
        <f>_xlfn.IFERROR(IF($L$6="","",VLOOKUP($L$6&amp;"_"&amp;$B74,data_entry,COLUMNS($B$11:Z73),0)),"")</f>
        <v/>
      </c>
      <c r="AA74" s="309" t="str">
        <f>_xlfn.IFERROR(IF($L$6="","",VLOOKUP($L$6&amp;"_"&amp;$B74,data_entry,COLUMNS($B$11:AA73),0)),"")</f>
        <v/>
      </c>
      <c r="AB74" s="309" t="str">
        <f>_xlfn.IFERROR(IF($L$6="","",VLOOKUP($L$6&amp;"_"&amp;$B74,data_entry,COLUMNS($B$11:AB73),0)),"")</f>
        <v/>
      </c>
      <c r="AC74" s="309" t="str">
        <f>_xlfn.IFERROR(IF($L$6="","",VLOOKUP($L$6&amp;"_"&amp;$B74,data_entry,COLUMNS($B$11:AC73),0)),"")</f>
        <v/>
      </c>
      <c r="AD74" s="309" t="str">
        <f>_xlfn.IFERROR(IF($L$6="","",VLOOKUP($L$6&amp;"_"&amp;$B74,data_entry,COLUMNS($B$11:AD73),0)),"")</f>
        <v/>
      </c>
      <c r="AE74" s="309"/>
      <c r="AF74" s="309"/>
      <c r="AG74" s="309"/>
      <c r="AH74" s="309"/>
      <c r="AI74" s="309"/>
      <c r="AJ74" s="309" t="str">
        <f>_xlfn.IFERROR(IF($L$6="","",VLOOKUP($L$6&amp;"_"&amp;$B74,data_entry,COLUMNS($B$11:AJ73),0)),"")</f>
        <v/>
      </c>
      <c r="AK74" s="309" t="str">
        <f>_xlfn.IFERROR(IF($L$6="","",VLOOKUP($L$6&amp;"_"&amp;$B74,data_entry,COLUMNS($B$11:AK73),0)),"")</f>
        <v/>
      </c>
      <c r="AL74" s="309" t="str">
        <f>_xlfn.IFERROR(IF($L$6="","",VLOOKUP($L$6&amp;"_"&amp;$B74,data_entry,COLUMNS($B$11:AL73),0)),"")</f>
        <v/>
      </c>
      <c r="AM74" s="309" t="str">
        <f>_xlfn.IFERROR(IF($L$6="","",VLOOKUP($L$6&amp;"_"&amp;$B74,data_entry,COLUMNS($B$11:AM73),0)),"")</f>
        <v/>
      </c>
      <c r="AN74" s="309" t="str">
        <f>_xlfn.IFERROR(IF($L$6="","",VLOOKUP($L$6&amp;"_"&amp;$B74,data_entry,COLUMNS($B$11:AN73),0)),"")</f>
        <v/>
      </c>
      <c r="AO74" s="309" t="str">
        <f>_xlfn.IFERROR(IF($L$6="","",VLOOKUP($L$6&amp;"_"&amp;$B74,data_entry,COLUMNS($B$11:AO73),0)),"")</f>
        <v/>
      </c>
      <c r="AP74" s="309" t="str">
        <f>_xlfn.IFERROR(IF($L$6="","",VLOOKUP($L$6&amp;"_"&amp;$B74,data_entry,COLUMNS($B$11:AP73),0)),"")</f>
        <v/>
      </c>
      <c r="AQ74" s="309" t="str">
        <f>_xlfn.IFERROR(IF($L$6="","",VLOOKUP($L$6&amp;"_"&amp;$B74,data_entry,COLUMNS($B$11:AQ73),0)),"")</f>
        <v/>
      </c>
    </row>
    <row r="75" spans="1:43" ht="15">
      <c r="A75" s="9">
        <f t="shared" si="0"/>
        <v>0</v>
      </c>
      <c r="B75" s="307">
        <f t="shared" si="1"/>
        <v>64</v>
      </c>
      <c r="C75" s="309" t="str">
        <f>IF(D75="","",ROWS($D$12:D75))</f>
        <v/>
      </c>
      <c r="D75" s="309" t="str">
        <f>_xlfn.IFERROR(IF(OR($L$6="",'DATA ENTRY'!C70=""),"",VLOOKUP($L$6&amp;"_"&amp;$B75,data_entry,COLUMNS($B$11:D74),0)),"")</f>
        <v/>
      </c>
      <c r="E75" s="309" t="str">
        <f>_xlfn.IFERROR(IF($L$6="","",VLOOKUP($L$6&amp;"_"&amp;$B75,data_entry,COLUMNS($B$11:E74),0)),"")</f>
        <v/>
      </c>
      <c r="F75" s="309" t="str">
        <f>_xlfn.IFERROR(IF($L$6="","",VLOOKUP($L$6&amp;"_"&amp;$B75,data_entry,COLUMNS($B$11:F74),0)),"")</f>
        <v/>
      </c>
      <c r="G75" s="309" t="str">
        <f>_xlfn.IFERROR(IF($L$6="","",VLOOKUP($L$6&amp;"_"&amp;$B75,data_entry,COLUMNS($B$11:G74),0)),"")</f>
        <v/>
      </c>
      <c r="H75" s="309" t="str">
        <f>_xlfn.IFERROR(IF($L$6="","",VLOOKUP($L$6&amp;"_"&amp;$B75,data_entry,COLUMNS($B$11:H74),0)),"")</f>
        <v/>
      </c>
      <c r="I75" s="309" t="str">
        <f>_xlfn.IFERROR(IF($L$6="","",VLOOKUP($L$6&amp;"_"&amp;$B75,data_entry,COLUMNS($B$11:I74),0)),"")</f>
        <v/>
      </c>
      <c r="J75" s="309" t="str">
        <f>_xlfn.IFERROR(IF($L$6="","",VLOOKUP($L$6&amp;"_"&amp;$B75,data_entry,COLUMNS($B$11:J74),0)),"")</f>
        <v/>
      </c>
      <c r="K75" s="309" t="str">
        <f>_xlfn.IFERROR(IF($L$6="","",VLOOKUP($L$6&amp;"_"&amp;$B75,data_entry,COLUMNS($B$11:K74),0)),"")</f>
        <v/>
      </c>
      <c r="L75" s="309" t="str">
        <f>_xlfn.IFERROR(IF($L$6="","",VLOOKUP($L$6&amp;"_"&amp;$B75,data_entry,COLUMNS($B$11:L74),0)),"")</f>
        <v/>
      </c>
      <c r="M75" s="309" t="str">
        <f>_xlfn.IFERROR(IF($L$6="","",VLOOKUP($L$6&amp;"_"&amp;$B75,data_entry,COLUMNS($B$11:M74),0)),"")</f>
        <v/>
      </c>
      <c r="N75" s="309" t="str">
        <f>_xlfn.IFERROR(IF($L$6="","",VLOOKUP($L$6&amp;"_"&amp;$B75,data_entry,COLUMNS($B$11:N74),0)),"")</f>
        <v/>
      </c>
      <c r="O75" s="309" t="str">
        <f>_xlfn.IFERROR(IF($L$6="","",VLOOKUP($L$6&amp;"_"&amp;$B75,data_entry,COLUMNS($B$11:O74),0)),"")</f>
        <v/>
      </c>
      <c r="P75" s="309" t="str">
        <f>_xlfn.IFERROR(IF($L$6="","",VLOOKUP($L$6&amp;"_"&amp;$B75,data_entry,COLUMNS($B$11:P74),0)),"")</f>
        <v/>
      </c>
      <c r="Q75" s="309" t="str">
        <f>_xlfn.IFERROR(IF($L$6="","",VLOOKUP($L$6&amp;"_"&amp;$B75,data_entry,COLUMNS($B$11:Q74),0)),"")</f>
        <v/>
      </c>
      <c r="R75" s="309" t="str">
        <f>_xlfn.IFERROR(IF($L$6="","",VLOOKUP($L$6&amp;"_"&amp;$B75,data_entry,COLUMNS($B$11:R74),0)),"")</f>
        <v/>
      </c>
      <c r="S75" s="309" t="str">
        <f>_xlfn.IFERROR(IF($L$6="","",VLOOKUP($L$6&amp;"_"&amp;$B75,data_entry,COLUMNS($B$11:S74),0)),"")</f>
        <v/>
      </c>
      <c r="T75" s="309" t="str">
        <f>_xlfn.IFERROR(IF($L$6="","",VLOOKUP($L$6&amp;"_"&amp;$B75,data_entry,COLUMNS($B$11:T74),0)),"")</f>
        <v/>
      </c>
      <c r="U75" s="309" t="str">
        <f>_xlfn.IFERROR(IF($L$6="","",VLOOKUP($L$6&amp;"_"&amp;$B75,data_entry,COLUMNS($B$11:U74),0)),"")</f>
        <v/>
      </c>
      <c r="V75" s="309" t="str">
        <f>_xlfn.IFERROR(IF($L$6="","",VLOOKUP($L$6&amp;"_"&amp;$B75,data_entry,COLUMNS($B$11:V74),0)),"")</f>
        <v/>
      </c>
      <c r="W75" s="309" t="str">
        <f>_xlfn.IFERROR(IF($L$6="","",VLOOKUP($L$6&amp;"_"&amp;$B75,data_entry,COLUMNS($B$11:W74),0)),"")</f>
        <v/>
      </c>
      <c r="X75" s="309" t="str">
        <f>_xlfn.IFERROR(IF($L$6="","",VLOOKUP($L$6&amp;"_"&amp;$B75,data_entry,COLUMNS($B$11:X74),0)),"")</f>
        <v/>
      </c>
      <c r="Y75" s="309" t="str">
        <f>_xlfn.IFERROR(IF($L$6="","",VLOOKUP($L$6&amp;"_"&amp;$B75,data_entry,COLUMNS($B$11:Y74),0)),"")</f>
        <v/>
      </c>
      <c r="Z75" s="309" t="str">
        <f>_xlfn.IFERROR(IF($L$6="","",VLOOKUP($L$6&amp;"_"&amp;$B75,data_entry,COLUMNS($B$11:Z74),0)),"")</f>
        <v/>
      </c>
      <c r="AA75" s="309" t="str">
        <f>_xlfn.IFERROR(IF($L$6="","",VLOOKUP($L$6&amp;"_"&amp;$B75,data_entry,COLUMNS($B$11:AA74),0)),"")</f>
        <v/>
      </c>
      <c r="AB75" s="309" t="str">
        <f>_xlfn.IFERROR(IF($L$6="","",VLOOKUP($L$6&amp;"_"&amp;$B75,data_entry,COLUMNS($B$11:AB74),0)),"")</f>
        <v/>
      </c>
      <c r="AC75" s="309" t="str">
        <f>_xlfn.IFERROR(IF($L$6="","",VLOOKUP($L$6&amp;"_"&amp;$B75,data_entry,COLUMNS($B$11:AC74),0)),"")</f>
        <v/>
      </c>
      <c r="AD75" s="309" t="str">
        <f>_xlfn.IFERROR(IF($L$6="","",VLOOKUP($L$6&amp;"_"&amp;$B75,data_entry,COLUMNS($B$11:AD74),0)),"")</f>
        <v/>
      </c>
      <c r="AE75" s="309"/>
      <c r="AF75" s="309"/>
      <c r="AG75" s="309"/>
      <c r="AH75" s="309"/>
      <c r="AI75" s="309"/>
      <c r="AJ75" s="309" t="str">
        <f>_xlfn.IFERROR(IF($L$6="","",VLOOKUP($L$6&amp;"_"&amp;$B75,data_entry,COLUMNS($B$11:AJ74),0)),"")</f>
        <v/>
      </c>
      <c r="AK75" s="309" t="str">
        <f>_xlfn.IFERROR(IF($L$6="","",VLOOKUP($L$6&amp;"_"&amp;$B75,data_entry,COLUMNS($B$11:AK74),0)),"")</f>
        <v/>
      </c>
      <c r="AL75" s="309" t="str">
        <f>_xlfn.IFERROR(IF($L$6="","",VLOOKUP($L$6&amp;"_"&amp;$B75,data_entry,COLUMNS($B$11:AL74),0)),"")</f>
        <v/>
      </c>
      <c r="AM75" s="309" t="str">
        <f>_xlfn.IFERROR(IF($L$6="","",VLOOKUP($L$6&amp;"_"&amp;$B75,data_entry,COLUMNS($B$11:AM74),0)),"")</f>
        <v/>
      </c>
      <c r="AN75" s="309" t="str">
        <f>_xlfn.IFERROR(IF($L$6="","",VLOOKUP($L$6&amp;"_"&amp;$B75,data_entry,COLUMNS($B$11:AN74),0)),"")</f>
        <v/>
      </c>
      <c r="AO75" s="309" t="str">
        <f>_xlfn.IFERROR(IF($L$6="","",VLOOKUP($L$6&amp;"_"&amp;$B75,data_entry,COLUMNS($B$11:AO74),0)),"")</f>
        <v/>
      </c>
      <c r="AP75" s="309" t="str">
        <f>_xlfn.IFERROR(IF($L$6="","",VLOOKUP($L$6&amp;"_"&amp;$B75,data_entry,COLUMNS($B$11:AP74),0)),"")</f>
        <v/>
      </c>
      <c r="AQ75" s="309" t="str">
        <f>_xlfn.IFERROR(IF($L$6="","",VLOOKUP($L$6&amp;"_"&amp;$B75,data_entry,COLUMNS($B$11:AQ74),0)),"")</f>
        <v/>
      </c>
    </row>
    <row r="76" spans="1:43" ht="15">
      <c r="A76" s="9">
        <f t="shared" si="0"/>
        <v>0</v>
      </c>
      <c r="B76" s="307">
        <f t="shared" si="1"/>
        <v>65</v>
      </c>
      <c r="C76" s="309" t="str">
        <f>IF(D76="","",ROWS($D$12:D76))</f>
        <v/>
      </c>
      <c r="D76" s="309" t="str">
        <f>_xlfn.IFERROR(IF(OR($L$6="",'DATA ENTRY'!C71=""),"",VLOOKUP($L$6&amp;"_"&amp;$B76,data_entry,COLUMNS($B$11:D75),0)),"")</f>
        <v/>
      </c>
      <c r="E76" s="309" t="str">
        <f>_xlfn.IFERROR(IF($L$6="","",VLOOKUP($L$6&amp;"_"&amp;$B76,data_entry,COLUMNS($B$11:E75),0)),"")</f>
        <v/>
      </c>
      <c r="F76" s="309" t="str">
        <f>_xlfn.IFERROR(IF($L$6="","",VLOOKUP($L$6&amp;"_"&amp;$B76,data_entry,COLUMNS($B$11:F75),0)),"")</f>
        <v/>
      </c>
      <c r="G76" s="309" t="str">
        <f>_xlfn.IFERROR(IF($L$6="","",VLOOKUP($L$6&amp;"_"&amp;$B76,data_entry,COLUMNS($B$11:G75),0)),"")</f>
        <v/>
      </c>
      <c r="H76" s="309" t="str">
        <f>_xlfn.IFERROR(IF($L$6="","",VLOOKUP($L$6&amp;"_"&amp;$B76,data_entry,COLUMNS($B$11:H75),0)),"")</f>
        <v/>
      </c>
      <c r="I76" s="309" t="str">
        <f>_xlfn.IFERROR(IF($L$6="","",VLOOKUP($L$6&amp;"_"&amp;$B76,data_entry,COLUMNS($B$11:I75),0)),"")</f>
        <v/>
      </c>
      <c r="J76" s="309" t="str">
        <f>_xlfn.IFERROR(IF($L$6="","",VLOOKUP($L$6&amp;"_"&amp;$B76,data_entry,COLUMNS($B$11:J75),0)),"")</f>
        <v/>
      </c>
      <c r="K76" s="309" t="str">
        <f>_xlfn.IFERROR(IF($L$6="","",VLOOKUP($L$6&amp;"_"&amp;$B76,data_entry,COLUMNS($B$11:K75),0)),"")</f>
        <v/>
      </c>
      <c r="L76" s="309" t="str">
        <f>_xlfn.IFERROR(IF($L$6="","",VLOOKUP($L$6&amp;"_"&amp;$B76,data_entry,COLUMNS($B$11:L75),0)),"")</f>
        <v/>
      </c>
      <c r="M76" s="309" t="str">
        <f>_xlfn.IFERROR(IF($L$6="","",VLOOKUP($L$6&amp;"_"&amp;$B76,data_entry,COLUMNS($B$11:M75),0)),"")</f>
        <v/>
      </c>
      <c r="N76" s="309" t="str">
        <f>_xlfn.IFERROR(IF($L$6="","",VLOOKUP($L$6&amp;"_"&amp;$B76,data_entry,COLUMNS($B$11:N75),0)),"")</f>
        <v/>
      </c>
      <c r="O76" s="309" t="str">
        <f>_xlfn.IFERROR(IF($L$6="","",VLOOKUP($L$6&amp;"_"&amp;$B76,data_entry,COLUMNS($B$11:O75),0)),"")</f>
        <v/>
      </c>
      <c r="P76" s="309" t="str">
        <f>_xlfn.IFERROR(IF($L$6="","",VLOOKUP($L$6&amp;"_"&amp;$B76,data_entry,COLUMNS($B$11:P75),0)),"")</f>
        <v/>
      </c>
      <c r="Q76" s="309" t="str">
        <f>_xlfn.IFERROR(IF($L$6="","",VLOOKUP($L$6&amp;"_"&amp;$B76,data_entry,COLUMNS($B$11:Q75),0)),"")</f>
        <v/>
      </c>
      <c r="R76" s="309" t="str">
        <f>_xlfn.IFERROR(IF($L$6="","",VLOOKUP($L$6&amp;"_"&amp;$B76,data_entry,COLUMNS($B$11:R75),0)),"")</f>
        <v/>
      </c>
      <c r="S76" s="309" t="str">
        <f>_xlfn.IFERROR(IF($L$6="","",VLOOKUP($L$6&amp;"_"&amp;$B76,data_entry,COLUMNS($B$11:S75),0)),"")</f>
        <v/>
      </c>
      <c r="T76" s="309" t="str">
        <f>_xlfn.IFERROR(IF($L$6="","",VLOOKUP($L$6&amp;"_"&amp;$B76,data_entry,COLUMNS($B$11:T75),0)),"")</f>
        <v/>
      </c>
      <c r="U76" s="309" t="str">
        <f>_xlfn.IFERROR(IF($L$6="","",VLOOKUP($L$6&amp;"_"&amp;$B76,data_entry,COLUMNS($B$11:U75),0)),"")</f>
        <v/>
      </c>
      <c r="V76" s="309" t="str">
        <f>_xlfn.IFERROR(IF($L$6="","",VLOOKUP($L$6&amp;"_"&amp;$B76,data_entry,COLUMNS($B$11:V75),0)),"")</f>
        <v/>
      </c>
      <c r="W76" s="309" t="str">
        <f>_xlfn.IFERROR(IF($L$6="","",VLOOKUP($L$6&amp;"_"&amp;$B76,data_entry,COLUMNS($B$11:W75),0)),"")</f>
        <v/>
      </c>
      <c r="X76" s="309" t="str">
        <f>_xlfn.IFERROR(IF($L$6="","",VLOOKUP($L$6&amp;"_"&amp;$B76,data_entry,COLUMNS($B$11:X75),0)),"")</f>
        <v/>
      </c>
      <c r="Y76" s="309" t="str">
        <f>_xlfn.IFERROR(IF($L$6="","",VLOOKUP($L$6&amp;"_"&amp;$B76,data_entry,COLUMNS($B$11:Y75),0)),"")</f>
        <v/>
      </c>
      <c r="Z76" s="309" t="str">
        <f>_xlfn.IFERROR(IF($L$6="","",VLOOKUP($L$6&amp;"_"&amp;$B76,data_entry,COLUMNS($B$11:Z75),0)),"")</f>
        <v/>
      </c>
      <c r="AA76" s="309" t="str">
        <f>_xlfn.IFERROR(IF($L$6="","",VLOOKUP($L$6&amp;"_"&amp;$B76,data_entry,COLUMNS($B$11:AA75),0)),"")</f>
        <v/>
      </c>
      <c r="AB76" s="309" t="str">
        <f>_xlfn.IFERROR(IF($L$6="","",VLOOKUP($L$6&amp;"_"&amp;$B76,data_entry,COLUMNS($B$11:AB75),0)),"")</f>
        <v/>
      </c>
      <c r="AC76" s="309" t="str">
        <f>_xlfn.IFERROR(IF($L$6="","",VLOOKUP($L$6&amp;"_"&amp;$B76,data_entry,COLUMNS($B$11:AC75),0)),"")</f>
        <v/>
      </c>
      <c r="AD76" s="309" t="str">
        <f>_xlfn.IFERROR(IF($L$6="","",VLOOKUP($L$6&amp;"_"&amp;$B76,data_entry,COLUMNS($B$11:AD75),0)),"")</f>
        <v/>
      </c>
      <c r="AE76" s="309"/>
      <c r="AF76" s="309"/>
      <c r="AG76" s="309"/>
      <c r="AH76" s="309"/>
      <c r="AI76" s="309"/>
      <c r="AJ76" s="309" t="str">
        <f>_xlfn.IFERROR(IF($L$6="","",VLOOKUP($L$6&amp;"_"&amp;$B76,data_entry,COLUMNS($B$11:AJ75),0)),"")</f>
        <v/>
      </c>
      <c r="AK76" s="309" t="str">
        <f>_xlfn.IFERROR(IF($L$6="","",VLOOKUP($L$6&amp;"_"&amp;$B76,data_entry,COLUMNS($B$11:AK75),0)),"")</f>
        <v/>
      </c>
      <c r="AL76" s="309" t="str">
        <f>_xlfn.IFERROR(IF($L$6="","",VLOOKUP($L$6&amp;"_"&amp;$B76,data_entry,COLUMNS($B$11:AL75),0)),"")</f>
        <v/>
      </c>
      <c r="AM76" s="309" t="str">
        <f>_xlfn.IFERROR(IF($L$6="","",VLOOKUP($L$6&amp;"_"&amp;$B76,data_entry,COLUMNS($B$11:AM75),0)),"")</f>
        <v/>
      </c>
      <c r="AN76" s="309" t="str">
        <f>_xlfn.IFERROR(IF($L$6="","",VLOOKUP($L$6&amp;"_"&amp;$B76,data_entry,COLUMNS($B$11:AN75),0)),"")</f>
        <v/>
      </c>
      <c r="AO76" s="309" t="str">
        <f>_xlfn.IFERROR(IF($L$6="","",VLOOKUP($L$6&amp;"_"&amp;$B76,data_entry,COLUMNS($B$11:AO75),0)),"")</f>
        <v/>
      </c>
      <c r="AP76" s="309" t="str">
        <f>_xlfn.IFERROR(IF($L$6="","",VLOOKUP($L$6&amp;"_"&amp;$B76,data_entry,COLUMNS($B$11:AP75),0)),"")</f>
        <v/>
      </c>
      <c r="AQ76" s="309" t="str">
        <f>_xlfn.IFERROR(IF($L$6="","",VLOOKUP($L$6&amp;"_"&amp;$B76,data_entry,COLUMNS($B$11:AQ75),0)),"")</f>
        <v/>
      </c>
    </row>
    <row r="77" spans="1:43" ht="15">
      <c r="A77" s="9">
        <f aca="true" t="shared" si="2" ref="A77:A111">IF(C77="",0,C77)</f>
        <v>0</v>
      </c>
      <c r="B77" s="307">
        <f t="shared" si="1"/>
        <v>66</v>
      </c>
      <c r="C77" s="309" t="str">
        <f>IF(D77="","",ROWS($D$12:D77))</f>
        <v/>
      </c>
      <c r="D77" s="309" t="str">
        <f>_xlfn.IFERROR(IF(OR($L$6="",'DATA ENTRY'!C72=""),"",VLOOKUP($L$6&amp;"_"&amp;$B77,data_entry,COLUMNS($B$11:D76),0)),"")</f>
        <v/>
      </c>
      <c r="E77" s="309" t="str">
        <f>_xlfn.IFERROR(IF($L$6="","",VLOOKUP($L$6&amp;"_"&amp;$B77,data_entry,COLUMNS($B$11:E76),0)),"")</f>
        <v/>
      </c>
      <c r="F77" s="309" t="str">
        <f>_xlfn.IFERROR(IF($L$6="","",VLOOKUP($L$6&amp;"_"&amp;$B77,data_entry,COLUMNS($B$11:F76),0)),"")</f>
        <v/>
      </c>
      <c r="G77" s="309" t="str">
        <f>_xlfn.IFERROR(IF($L$6="","",VLOOKUP($L$6&amp;"_"&amp;$B77,data_entry,COLUMNS($B$11:G76),0)),"")</f>
        <v/>
      </c>
      <c r="H77" s="309" t="str">
        <f>_xlfn.IFERROR(IF($L$6="","",VLOOKUP($L$6&amp;"_"&amp;$B77,data_entry,COLUMNS($B$11:H76),0)),"")</f>
        <v/>
      </c>
      <c r="I77" s="309" t="str">
        <f>_xlfn.IFERROR(IF($L$6="","",VLOOKUP($L$6&amp;"_"&amp;$B77,data_entry,COLUMNS($B$11:I76),0)),"")</f>
        <v/>
      </c>
      <c r="J77" s="309" t="str">
        <f>_xlfn.IFERROR(IF($L$6="","",VLOOKUP($L$6&amp;"_"&amp;$B77,data_entry,COLUMNS($B$11:J76),0)),"")</f>
        <v/>
      </c>
      <c r="K77" s="309" t="str">
        <f>_xlfn.IFERROR(IF($L$6="","",VLOOKUP($L$6&amp;"_"&amp;$B77,data_entry,COLUMNS($B$11:K76),0)),"")</f>
        <v/>
      </c>
      <c r="L77" s="309" t="str">
        <f>_xlfn.IFERROR(IF($L$6="","",VLOOKUP($L$6&amp;"_"&amp;$B77,data_entry,COLUMNS($B$11:L76),0)),"")</f>
        <v/>
      </c>
      <c r="M77" s="309" t="str">
        <f>_xlfn.IFERROR(IF($L$6="","",VLOOKUP($L$6&amp;"_"&amp;$B77,data_entry,COLUMNS($B$11:M76),0)),"")</f>
        <v/>
      </c>
      <c r="N77" s="309" t="str">
        <f>_xlfn.IFERROR(IF($L$6="","",VLOOKUP($L$6&amp;"_"&amp;$B77,data_entry,COLUMNS($B$11:N76),0)),"")</f>
        <v/>
      </c>
      <c r="O77" s="309" t="str">
        <f>_xlfn.IFERROR(IF($L$6="","",VLOOKUP($L$6&amp;"_"&amp;$B77,data_entry,COLUMNS($B$11:O76),0)),"")</f>
        <v/>
      </c>
      <c r="P77" s="309" t="str">
        <f>_xlfn.IFERROR(IF($L$6="","",VLOOKUP($L$6&amp;"_"&amp;$B77,data_entry,COLUMNS($B$11:P76),0)),"")</f>
        <v/>
      </c>
      <c r="Q77" s="309" t="str">
        <f>_xlfn.IFERROR(IF($L$6="","",VLOOKUP($L$6&amp;"_"&amp;$B77,data_entry,COLUMNS($B$11:Q76),0)),"")</f>
        <v/>
      </c>
      <c r="R77" s="309" t="str">
        <f>_xlfn.IFERROR(IF($L$6="","",VLOOKUP($L$6&amp;"_"&amp;$B77,data_entry,COLUMNS($B$11:R76),0)),"")</f>
        <v/>
      </c>
      <c r="S77" s="309" t="str">
        <f>_xlfn.IFERROR(IF($L$6="","",VLOOKUP($L$6&amp;"_"&amp;$B77,data_entry,COLUMNS($B$11:S76),0)),"")</f>
        <v/>
      </c>
      <c r="T77" s="309" t="str">
        <f>_xlfn.IFERROR(IF($L$6="","",VLOOKUP($L$6&amp;"_"&amp;$B77,data_entry,COLUMNS($B$11:T76),0)),"")</f>
        <v/>
      </c>
      <c r="U77" s="309" t="str">
        <f>_xlfn.IFERROR(IF($L$6="","",VLOOKUP($L$6&amp;"_"&amp;$B77,data_entry,COLUMNS($B$11:U76),0)),"")</f>
        <v/>
      </c>
      <c r="V77" s="309" t="str">
        <f>_xlfn.IFERROR(IF($L$6="","",VLOOKUP($L$6&amp;"_"&amp;$B77,data_entry,COLUMNS($B$11:V76),0)),"")</f>
        <v/>
      </c>
      <c r="W77" s="309" t="str">
        <f>_xlfn.IFERROR(IF($L$6="","",VLOOKUP($L$6&amp;"_"&amp;$B77,data_entry,COLUMNS($B$11:W76),0)),"")</f>
        <v/>
      </c>
      <c r="X77" s="309" t="str">
        <f>_xlfn.IFERROR(IF($L$6="","",VLOOKUP($L$6&amp;"_"&amp;$B77,data_entry,COLUMNS($B$11:X76),0)),"")</f>
        <v/>
      </c>
      <c r="Y77" s="309" t="str">
        <f>_xlfn.IFERROR(IF($L$6="","",VLOOKUP($L$6&amp;"_"&amp;$B77,data_entry,COLUMNS($B$11:Y76),0)),"")</f>
        <v/>
      </c>
      <c r="Z77" s="309" t="str">
        <f>_xlfn.IFERROR(IF($L$6="","",VLOOKUP($L$6&amp;"_"&amp;$B77,data_entry,COLUMNS($B$11:Z76),0)),"")</f>
        <v/>
      </c>
      <c r="AA77" s="309" t="str">
        <f>_xlfn.IFERROR(IF($L$6="","",VLOOKUP($L$6&amp;"_"&amp;$B77,data_entry,COLUMNS($B$11:AA76),0)),"")</f>
        <v/>
      </c>
      <c r="AB77" s="309" t="str">
        <f>_xlfn.IFERROR(IF($L$6="","",VLOOKUP($L$6&amp;"_"&amp;$B77,data_entry,COLUMNS($B$11:AB76),0)),"")</f>
        <v/>
      </c>
      <c r="AC77" s="309" t="str">
        <f>_xlfn.IFERROR(IF($L$6="","",VLOOKUP($L$6&amp;"_"&amp;$B77,data_entry,COLUMNS($B$11:AC76),0)),"")</f>
        <v/>
      </c>
      <c r="AD77" s="309" t="str">
        <f>_xlfn.IFERROR(IF($L$6="","",VLOOKUP($L$6&amp;"_"&amp;$B77,data_entry,COLUMNS($B$11:AD76),0)),"")</f>
        <v/>
      </c>
      <c r="AE77" s="309"/>
      <c r="AF77" s="309"/>
      <c r="AG77" s="309"/>
      <c r="AH77" s="309"/>
      <c r="AI77" s="309"/>
      <c r="AJ77" s="309" t="str">
        <f>_xlfn.IFERROR(IF($L$6="","",VLOOKUP($L$6&amp;"_"&amp;$B77,data_entry,COLUMNS($B$11:AJ76),0)),"")</f>
        <v/>
      </c>
      <c r="AK77" s="309" t="str">
        <f>_xlfn.IFERROR(IF($L$6="","",VLOOKUP($L$6&amp;"_"&amp;$B77,data_entry,COLUMNS($B$11:AK76),0)),"")</f>
        <v/>
      </c>
      <c r="AL77" s="309" t="str">
        <f>_xlfn.IFERROR(IF($L$6="","",VLOOKUP($L$6&amp;"_"&amp;$B77,data_entry,COLUMNS($B$11:AL76),0)),"")</f>
        <v/>
      </c>
      <c r="AM77" s="309" t="str">
        <f>_xlfn.IFERROR(IF($L$6="","",VLOOKUP($L$6&amp;"_"&amp;$B77,data_entry,COLUMNS($B$11:AM76),0)),"")</f>
        <v/>
      </c>
      <c r="AN77" s="309" t="str">
        <f>_xlfn.IFERROR(IF($L$6="","",VLOOKUP($L$6&amp;"_"&amp;$B77,data_entry,COLUMNS($B$11:AN76),0)),"")</f>
        <v/>
      </c>
      <c r="AO77" s="309" t="str">
        <f>_xlfn.IFERROR(IF($L$6="","",VLOOKUP($L$6&amp;"_"&amp;$B77,data_entry,COLUMNS($B$11:AO76),0)),"")</f>
        <v/>
      </c>
      <c r="AP77" s="309" t="str">
        <f>_xlfn.IFERROR(IF($L$6="","",VLOOKUP($L$6&amp;"_"&amp;$B77,data_entry,COLUMNS($B$11:AP76),0)),"")</f>
        <v/>
      </c>
      <c r="AQ77" s="309" t="str">
        <f>_xlfn.IFERROR(IF($L$6="","",VLOOKUP($L$6&amp;"_"&amp;$B77,data_entry,COLUMNS($B$11:AQ76),0)),"")</f>
        <v/>
      </c>
    </row>
    <row r="78" spans="1:43" ht="15">
      <c r="A78" s="9">
        <f t="shared" si="2"/>
        <v>0</v>
      </c>
      <c r="B78" s="307">
        <f aca="true" t="shared" si="3" ref="B78:B111">B77+1</f>
        <v>67</v>
      </c>
      <c r="C78" s="309" t="str">
        <f>IF(D78="","",ROWS($D$12:D78))</f>
        <v/>
      </c>
      <c r="D78" s="309" t="str">
        <f>_xlfn.IFERROR(IF(OR($L$6="",'DATA ENTRY'!C73=""),"",VLOOKUP($L$6&amp;"_"&amp;$B78,data_entry,COLUMNS($B$11:D77),0)),"")</f>
        <v/>
      </c>
      <c r="E78" s="309" t="str">
        <f>_xlfn.IFERROR(IF($L$6="","",VLOOKUP($L$6&amp;"_"&amp;$B78,data_entry,COLUMNS($B$11:E77),0)),"")</f>
        <v/>
      </c>
      <c r="F78" s="309" t="str">
        <f>_xlfn.IFERROR(IF($L$6="","",VLOOKUP($L$6&amp;"_"&amp;$B78,data_entry,COLUMNS($B$11:F77),0)),"")</f>
        <v/>
      </c>
      <c r="G78" s="309" t="str">
        <f>_xlfn.IFERROR(IF($L$6="","",VLOOKUP($L$6&amp;"_"&amp;$B78,data_entry,COLUMNS($B$11:G77),0)),"")</f>
        <v/>
      </c>
      <c r="H78" s="309" t="str">
        <f>_xlfn.IFERROR(IF($L$6="","",VLOOKUP($L$6&amp;"_"&amp;$B78,data_entry,COLUMNS($B$11:H77),0)),"")</f>
        <v/>
      </c>
      <c r="I78" s="309" t="str">
        <f>_xlfn.IFERROR(IF($L$6="","",VLOOKUP($L$6&amp;"_"&amp;$B78,data_entry,COLUMNS($B$11:I77),0)),"")</f>
        <v/>
      </c>
      <c r="J78" s="309" t="str">
        <f>_xlfn.IFERROR(IF($L$6="","",VLOOKUP($L$6&amp;"_"&amp;$B78,data_entry,COLUMNS($B$11:J77),0)),"")</f>
        <v/>
      </c>
      <c r="K78" s="309" t="str">
        <f>_xlfn.IFERROR(IF($L$6="","",VLOOKUP($L$6&amp;"_"&amp;$B78,data_entry,COLUMNS($B$11:K77),0)),"")</f>
        <v/>
      </c>
      <c r="L78" s="309" t="str">
        <f>_xlfn.IFERROR(IF($L$6="","",VLOOKUP($L$6&amp;"_"&amp;$B78,data_entry,COLUMNS($B$11:L77),0)),"")</f>
        <v/>
      </c>
      <c r="M78" s="309" t="str">
        <f>_xlfn.IFERROR(IF($L$6="","",VLOOKUP($L$6&amp;"_"&amp;$B78,data_entry,COLUMNS($B$11:M77),0)),"")</f>
        <v/>
      </c>
      <c r="N78" s="309" t="str">
        <f>_xlfn.IFERROR(IF($L$6="","",VLOOKUP($L$6&amp;"_"&amp;$B78,data_entry,COLUMNS($B$11:N77),0)),"")</f>
        <v/>
      </c>
      <c r="O78" s="309" t="str">
        <f>_xlfn.IFERROR(IF($L$6="","",VLOOKUP($L$6&amp;"_"&amp;$B78,data_entry,COLUMNS($B$11:O77),0)),"")</f>
        <v/>
      </c>
      <c r="P78" s="309" t="str">
        <f>_xlfn.IFERROR(IF($L$6="","",VLOOKUP($L$6&amp;"_"&amp;$B78,data_entry,COLUMNS($B$11:P77),0)),"")</f>
        <v/>
      </c>
      <c r="Q78" s="309" t="str">
        <f>_xlfn.IFERROR(IF($L$6="","",VLOOKUP($L$6&amp;"_"&amp;$B78,data_entry,COLUMNS($B$11:Q77),0)),"")</f>
        <v/>
      </c>
      <c r="R78" s="309" t="str">
        <f>_xlfn.IFERROR(IF($L$6="","",VLOOKUP($L$6&amp;"_"&amp;$B78,data_entry,COLUMNS($B$11:R77),0)),"")</f>
        <v/>
      </c>
      <c r="S78" s="309" t="str">
        <f>_xlfn.IFERROR(IF($L$6="","",VLOOKUP($L$6&amp;"_"&amp;$B78,data_entry,COLUMNS($B$11:S77),0)),"")</f>
        <v/>
      </c>
      <c r="T78" s="309" t="str">
        <f>_xlfn.IFERROR(IF($L$6="","",VLOOKUP($L$6&amp;"_"&amp;$B78,data_entry,COLUMNS($B$11:T77),0)),"")</f>
        <v/>
      </c>
      <c r="U78" s="309" t="str">
        <f>_xlfn.IFERROR(IF($L$6="","",VLOOKUP($L$6&amp;"_"&amp;$B78,data_entry,COLUMNS($B$11:U77),0)),"")</f>
        <v/>
      </c>
      <c r="V78" s="309" t="str">
        <f>_xlfn.IFERROR(IF($L$6="","",VLOOKUP($L$6&amp;"_"&amp;$B78,data_entry,COLUMNS($B$11:V77),0)),"")</f>
        <v/>
      </c>
      <c r="W78" s="309" t="str">
        <f>_xlfn.IFERROR(IF($L$6="","",VLOOKUP($L$6&amp;"_"&amp;$B78,data_entry,COLUMNS($B$11:W77),0)),"")</f>
        <v/>
      </c>
      <c r="X78" s="309" t="str">
        <f>_xlfn.IFERROR(IF($L$6="","",VLOOKUP($L$6&amp;"_"&amp;$B78,data_entry,COLUMNS($B$11:X77),0)),"")</f>
        <v/>
      </c>
      <c r="Y78" s="309" t="str">
        <f>_xlfn.IFERROR(IF($L$6="","",VLOOKUP($L$6&amp;"_"&amp;$B78,data_entry,COLUMNS($B$11:Y77),0)),"")</f>
        <v/>
      </c>
      <c r="Z78" s="309" t="str">
        <f>_xlfn.IFERROR(IF($L$6="","",VLOOKUP($L$6&amp;"_"&amp;$B78,data_entry,COLUMNS($B$11:Z77),0)),"")</f>
        <v/>
      </c>
      <c r="AA78" s="309" t="str">
        <f>_xlfn.IFERROR(IF($L$6="","",VLOOKUP($L$6&amp;"_"&amp;$B78,data_entry,COLUMNS($B$11:AA77),0)),"")</f>
        <v/>
      </c>
      <c r="AB78" s="309" t="str">
        <f>_xlfn.IFERROR(IF($L$6="","",VLOOKUP($L$6&amp;"_"&amp;$B78,data_entry,COLUMNS($B$11:AB77),0)),"")</f>
        <v/>
      </c>
      <c r="AC78" s="309" t="str">
        <f>_xlfn.IFERROR(IF($L$6="","",VLOOKUP($L$6&amp;"_"&amp;$B78,data_entry,COLUMNS($B$11:AC77),0)),"")</f>
        <v/>
      </c>
      <c r="AD78" s="309" t="str">
        <f>_xlfn.IFERROR(IF($L$6="","",VLOOKUP($L$6&amp;"_"&amp;$B78,data_entry,COLUMNS($B$11:AD77),0)),"")</f>
        <v/>
      </c>
      <c r="AE78" s="309"/>
      <c r="AF78" s="309"/>
      <c r="AG78" s="309"/>
      <c r="AH78" s="309"/>
      <c r="AI78" s="309"/>
      <c r="AJ78" s="309" t="str">
        <f>_xlfn.IFERROR(IF($L$6="","",VLOOKUP($L$6&amp;"_"&amp;$B78,data_entry,COLUMNS($B$11:AJ77),0)),"")</f>
        <v/>
      </c>
      <c r="AK78" s="309" t="str">
        <f>_xlfn.IFERROR(IF($L$6="","",VLOOKUP($L$6&amp;"_"&amp;$B78,data_entry,COLUMNS($B$11:AK77),0)),"")</f>
        <v/>
      </c>
      <c r="AL78" s="309" t="str">
        <f>_xlfn.IFERROR(IF($L$6="","",VLOOKUP($L$6&amp;"_"&amp;$B78,data_entry,COLUMNS($B$11:AL77),0)),"")</f>
        <v/>
      </c>
      <c r="AM78" s="309" t="str">
        <f>_xlfn.IFERROR(IF($L$6="","",VLOOKUP($L$6&amp;"_"&amp;$B78,data_entry,COLUMNS($B$11:AM77),0)),"")</f>
        <v/>
      </c>
      <c r="AN78" s="309" t="str">
        <f>_xlfn.IFERROR(IF($L$6="","",VLOOKUP($L$6&amp;"_"&amp;$B78,data_entry,COLUMNS($B$11:AN77),0)),"")</f>
        <v/>
      </c>
      <c r="AO78" s="309" t="str">
        <f>_xlfn.IFERROR(IF($L$6="","",VLOOKUP($L$6&amp;"_"&amp;$B78,data_entry,COLUMNS($B$11:AO77),0)),"")</f>
        <v/>
      </c>
      <c r="AP78" s="309" t="str">
        <f>_xlfn.IFERROR(IF($L$6="","",VLOOKUP($L$6&amp;"_"&amp;$B78,data_entry,COLUMNS($B$11:AP77),0)),"")</f>
        <v/>
      </c>
      <c r="AQ78" s="309" t="str">
        <f>_xlfn.IFERROR(IF($L$6="","",VLOOKUP($L$6&amp;"_"&amp;$B78,data_entry,COLUMNS($B$11:AQ77),0)),"")</f>
        <v/>
      </c>
    </row>
    <row r="79" spans="1:43" ht="15">
      <c r="A79" s="9">
        <f t="shared" si="2"/>
        <v>0</v>
      </c>
      <c r="B79" s="307">
        <f t="shared" si="3"/>
        <v>68</v>
      </c>
      <c r="C79" s="309" t="str">
        <f>IF(D79="","",ROWS($D$12:D79))</f>
        <v/>
      </c>
      <c r="D79" s="309" t="str">
        <f>_xlfn.IFERROR(IF(OR($L$6="",'DATA ENTRY'!C74=""),"",VLOOKUP($L$6&amp;"_"&amp;$B79,data_entry,COLUMNS($B$11:D78),0)),"")</f>
        <v/>
      </c>
      <c r="E79" s="309" t="str">
        <f>_xlfn.IFERROR(IF($L$6="","",VLOOKUP($L$6&amp;"_"&amp;$B79,data_entry,COLUMNS($B$11:E78),0)),"")</f>
        <v/>
      </c>
      <c r="F79" s="309" t="str">
        <f>_xlfn.IFERROR(IF($L$6="","",VLOOKUP($L$6&amp;"_"&amp;$B79,data_entry,COLUMNS($B$11:F78),0)),"")</f>
        <v/>
      </c>
      <c r="G79" s="309" t="str">
        <f>_xlfn.IFERROR(IF($L$6="","",VLOOKUP($L$6&amp;"_"&amp;$B79,data_entry,COLUMNS($B$11:G78),0)),"")</f>
        <v/>
      </c>
      <c r="H79" s="309" t="str">
        <f>_xlfn.IFERROR(IF($L$6="","",VLOOKUP($L$6&amp;"_"&amp;$B79,data_entry,COLUMNS($B$11:H78),0)),"")</f>
        <v/>
      </c>
      <c r="I79" s="309" t="str">
        <f>_xlfn.IFERROR(IF($L$6="","",VLOOKUP($L$6&amp;"_"&amp;$B79,data_entry,COLUMNS($B$11:I78),0)),"")</f>
        <v/>
      </c>
      <c r="J79" s="309" t="str">
        <f>_xlfn.IFERROR(IF($L$6="","",VLOOKUP($L$6&amp;"_"&amp;$B79,data_entry,COLUMNS($B$11:J78),0)),"")</f>
        <v/>
      </c>
      <c r="K79" s="309" t="str">
        <f>_xlfn.IFERROR(IF($L$6="","",VLOOKUP($L$6&amp;"_"&amp;$B79,data_entry,COLUMNS($B$11:K78),0)),"")</f>
        <v/>
      </c>
      <c r="L79" s="309" t="str">
        <f>_xlfn.IFERROR(IF($L$6="","",VLOOKUP($L$6&amp;"_"&amp;$B79,data_entry,COLUMNS($B$11:L78),0)),"")</f>
        <v/>
      </c>
      <c r="M79" s="309" t="str">
        <f>_xlfn.IFERROR(IF($L$6="","",VLOOKUP($L$6&amp;"_"&amp;$B79,data_entry,COLUMNS($B$11:M78),0)),"")</f>
        <v/>
      </c>
      <c r="N79" s="309" t="str">
        <f>_xlfn.IFERROR(IF($L$6="","",VLOOKUP($L$6&amp;"_"&amp;$B79,data_entry,COLUMNS($B$11:N78),0)),"")</f>
        <v/>
      </c>
      <c r="O79" s="309" t="str">
        <f>_xlfn.IFERROR(IF($L$6="","",VLOOKUP($L$6&amp;"_"&amp;$B79,data_entry,COLUMNS($B$11:O78),0)),"")</f>
        <v/>
      </c>
      <c r="P79" s="309" t="str">
        <f>_xlfn.IFERROR(IF($L$6="","",VLOOKUP($L$6&amp;"_"&amp;$B79,data_entry,COLUMNS($B$11:P78),0)),"")</f>
        <v/>
      </c>
      <c r="Q79" s="309" t="str">
        <f>_xlfn.IFERROR(IF($L$6="","",VLOOKUP($L$6&amp;"_"&amp;$B79,data_entry,COLUMNS($B$11:Q78),0)),"")</f>
        <v/>
      </c>
      <c r="R79" s="309" t="str">
        <f>_xlfn.IFERROR(IF($L$6="","",VLOOKUP($L$6&amp;"_"&amp;$B79,data_entry,COLUMNS($B$11:R78),0)),"")</f>
        <v/>
      </c>
      <c r="S79" s="309" t="str">
        <f>_xlfn.IFERROR(IF($L$6="","",VLOOKUP($L$6&amp;"_"&amp;$B79,data_entry,COLUMNS($B$11:S78),0)),"")</f>
        <v/>
      </c>
      <c r="T79" s="309" t="str">
        <f>_xlfn.IFERROR(IF($L$6="","",VLOOKUP($L$6&amp;"_"&amp;$B79,data_entry,COLUMNS($B$11:T78),0)),"")</f>
        <v/>
      </c>
      <c r="U79" s="309" t="str">
        <f>_xlfn.IFERROR(IF($L$6="","",VLOOKUP($L$6&amp;"_"&amp;$B79,data_entry,COLUMNS($B$11:U78),0)),"")</f>
        <v/>
      </c>
      <c r="V79" s="309" t="str">
        <f>_xlfn.IFERROR(IF($L$6="","",VLOOKUP($L$6&amp;"_"&amp;$B79,data_entry,COLUMNS($B$11:V78),0)),"")</f>
        <v/>
      </c>
      <c r="W79" s="309" t="str">
        <f>_xlfn.IFERROR(IF($L$6="","",VLOOKUP($L$6&amp;"_"&amp;$B79,data_entry,COLUMNS($B$11:W78),0)),"")</f>
        <v/>
      </c>
      <c r="X79" s="309" t="str">
        <f>_xlfn.IFERROR(IF($L$6="","",VLOOKUP($L$6&amp;"_"&amp;$B79,data_entry,COLUMNS($B$11:X78),0)),"")</f>
        <v/>
      </c>
      <c r="Y79" s="309" t="str">
        <f>_xlfn.IFERROR(IF($L$6="","",VLOOKUP($L$6&amp;"_"&amp;$B79,data_entry,COLUMNS($B$11:Y78),0)),"")</f>
        <v/>
      </c>
      <c r="Z79" s="309" t="str">
        <f>_xlfn.IFERROR(IF($L$6="","",VLOOKUP($L$6&amp;"_"&amp;$B79,data_entry,COLUMNS($B$11:Z78),0)),"")</f>
        <v/>
      </c>
      <c r="AA79" s="309" t="str">
        <f>_xlfn.IFERROR(IF($L$6="","",VLOOKUP($L$6&amp;"_"&amp;$B79,data_entry,COLUMNS($B$11:AA78),0)),"")</f>
        <v/>
      </c>
      <c r="AB79" s="309" t="str">
        <f>_xlfn.IFERROR(IF($L$6="","",VLOOKUP($L$6&amp;"_"&amp;$B79,data_entry,COLUMNS($B$11:AB78),0)),"")</f>
        <v/>
      </c>
      <c r="AC79" s="309" t="str">
        <f>_xlfn.IFERROR(IF($L$6="","",VLOOKUP($L$6&amp;"_"&amp;$B79,data_entry,COLUMNS($B$11:AC78),0)),"")</f>
        <v/>
      </c>
      <c r="AD79" s="309" t="str">
        <f>_xlfn.IFERROR(IF($L$6="","",VLOOKUP($L$6&amp;"_"&amp;$B79,data_entry,COLUMNS($B$11:AD78),0)),"")</f>
        <v/>
      </c>
      <c r="AE79" s="309"/>
      <c r="AF79" s="309"/>
      <c r="AG79" s="309"/>
      <c r="AH79" s="309"/>
      <c r="AI79" s="309"/>
      <c r="AJ79" s="309" t="str">
        <f>_xlfn.IFERROR(IF($L$6="","",VLOOKUP($L$6&amp;"_"&amp;$B79,data_entry,COLUMNS($B$11:AJ78),0)),"")</f>
        <v/>
      </c>
      <c r="AK79" s="309" t="str">
        <f>_xlfn.IFERROR(IF($L$6="","",VLOOKUP($L$6&amp;"_"&amp;$B79,data_entry,COLUMNS($B$11:AK78),0)),"")</f>
        <v/>
      </c>
      <c r="AL79" s="309" t="str">
        <f>_xlfn.IFERROR(IF($L$6="","",VLOOKUP($L$6&amp;"_"&amp;$B79,data_entry,COLUMNS($B$11:AL78),0)),"")</f>
        <v/>
      </c>
      <c r="AM79" s="309" t="str">
        <f>_xlfn.IFERROR(IF($L$6="","",VLOOKUP($L$6&amp;"_"&amp;$B79,data_entry,COLUMNS($B$11:AM78),0)),"")</f>
        <v/>
      </c>
      <c r="AN79" s="309" t="str">
        <f>_xlfn.IFERROR(IF($L$6="","",VLOOKUP($L$6&amp;"_"&amp;$B79,data_entry,COLUMNS($B$11:AN78),0)),"")</f>
        <v/>
      </c>
      <c r="AO79" s="309" t="str">
        <f>_xlfn.IFERROR(IF($L$6="","",VLOOKUP($L$6&amp;"_"&amp;$B79,data_entry,COLUMNS($B$11:AO78),0)),"")</f>
        <v/>
      </c>
      <c r="AP79" s="309" t="str">
        <f>_xlfn.IFERROR(IF($L$6="","",VLOOKUP($L$6&amp;"_"&amp;$B79,data_entry,COLUMNS($B$11:AP78),0)),"")</f>
        <v/>
      </c>
      <c r="AQ79" s="309" t="str">
        <f>_xlfn.IFERROR(IF($L$6="","",VLOOKUP($L$6&amp;"_"&amp;$B79,data_entry,COLUMNS($B$11:AQ78),0)),"")</f>
        <v/>
      </c>
    </row>
    <row r="80" spans="1:43" ht="15">
      <c r="A80" s="9">
        <f t="shared" si="2"/>
        <v>0</v>
      </c>
      <c r="B80" s="307">
        <f t="shared" si="3"/>
        <v>69</v>
      </c>
      <c r="C80" s="309" t="str">
        <f>IF(D80="","",ROWS($D$12:D80))</f>
        <v/>
      </c>
      <c r="D80" s="309" t="str">
        <f>_xlfn.IFERROR(IF(OR($L$6="",'DATA ENTRY'!C75=""),"",VLOOKUP($L$6&amp;"_"&amp;$B80,data_entry,COLUMNS($B$11:D79),0)),"")</f>
        <v/>
      </c>
      <c r="E80" s="309" t="str">
        <f>_xlfn.IFERROR(IF($L$6="","",VLOOKUP($L$6&amp;"_"&amp;$B80,data_entry,COLUMNS($B$11:E79),0)),"")</f>
        <v/>
      </c>
      <c r="F80" s="309" t="str">
        <f>_xlfn.IFERROR(IF($L$6="","",VLOOKUP($L$6&amp;"_"&amp;$B80,data_entry,COLUMNS($B$11:F79),0)),"")</f>
        <v/>
      </c>
      <c r="G80" s="309" t="str">
        <f>_xlfn.IFERROR(IF($L$6="","",VLOOKUP($L$6&amp;"_"&amp;$B80,data_entry,COLUMNS($B$11:G79),0)),"")</f>
        <v/>
      </c>
      <c r="H80" s="309" t="str">
        <f>_xlfn.IFERROR(IF($L$6="","",VLOOKUP($L$6&amp;"_"&amp;$B80,data_entry,COLUMNS($B$11:H79),0)),"")</f>
        <v/>
      </c>
      <c r="I80" s="309" t="str">
        <f>_xlfn.IFERROR(IF($L$6="","",VLOOKUP($L$6&amp;"_"&amp;$B80,data_entry,COLUMNS($B$11:I79),0)),"")</f>
        <v/>
      </c>
      <c r="J80" s="309" t="str">
        <f>_xlfn.IFERROR(IF($L$6="","",VLOOKUP($L$6&amp;"_"&amp;$B80,data_entry,COLUMNS($B$11:J79),0)),"")</f>
        <v/>
      </c>
      <c r="K80" s="309" t="str">
        <f>_xlfn.IFERROR(IF($L$6="","",VLOOKUP($L$6&amp;"_"&amp;$B80,data_entry,COLUMNS($B$11:K79),0)),"")</f>
        <v/>
      </c>
      <c r="L80" s="309" t="str">
        <f>_xlfn.IFERROR(IF($L$6="","",VLOOKUP($L$6&amp;"_"&amp;$B80,data_entry,COLUMNS($B$11:L79),0)),"")</f>
        <v/>
      </c>
      <c r="M80" s="309" t="str">
        <f>_xlfn.IFERROR(IF($L$6="","",VLOOKUP($L$6&amp;"_"&amp;$B80,data_entry,COLUMNS($B$11:M79),0)),"")</f>
        <v/>
      </c>
      <c r="N80" s="309" t="str">
        <f>_xlfn.IFERROR(IF($L$6="","",VLOOKUP($L$6&amp;"_"&amp;$B80,data_entry,COLUMNS($B$11:N79),0)),"")</f>
        <v/>
      </c>
      <c r="O80" s="309" t="str">
        <f>_xlfn.IFERROR(IF($L$6="","",VLOOKUP($L$6&amp;"_"&amp;$B80,data_entry,COLUMNS($B$11:O79),0)),"")</f>
        <v/>
      </c>
      <c r="P80" s="309" t="str">
        <f>_xlfn.IFERROR(IF($L$6="","",VLOOKUP($L$6&amp;"_"&amp;$B80,data_entry,COLUMNS($B$11:P79),0)),"")</f>
        <v/>
      </c>
      <c r="Q80" s="309" t="str">
        <f>_xlfn.IFERROR(IF($L$6="","",VLOOKUP($L$6&amp;"_"&amp;$B80,data_entry,COLUMNS($B$11:Q79),0)),"")</f>
        <v/>
      </c>
      <c r="R80" s="309" t="str">
        <f>_xlfn.IFERROR(IF($L$6="","",VLOOKUP($L$6&amp;"_"&amp;$B80,data_entry,COLUMNS($B$11:R79),0)),"")</f>
        <v/>
      </c>
      <c r="S80" s="309" t="str">
        <f>_xlfn.IFERROR(IF($L$6="","",VLOOKUP($L$6&amp;"_"&amp;$B80,data_entry,COLUMNS($B$11:S79),0)),"")</f>
        <v/>
      </c>
      <c r="T80" s="309" t="str">
        <f>_xlfn.IFERROR(IF($L$6="","",VLOOKUP($L$6&amp;"_"&amp;$B80,data_entry,COLUMNS($B$11:T79),0)),"")</f>
        <v/>
      </c>
      <c r="U80" s="309" t="str">
        <f>_xlfn.IFERROR(IF($L$6="","",VLOOKUP($L$6&amp;"_"&amp;$B80,data_entry,COLUMNS($B$11:U79),0)),"")</f>
        <v/>
      </c>
      <c r="V80" s="309" t="str">
        <f>_xlfn.IFERROR(IF($L$6="","",VLOOKUP($L$6&amp;"_"&amp;$B80,data_entry,COLUMNS($B$11:V79),0)),"")</f>
        <v/>
      </c>
      <c r="W80" s="309" t="str">
        <f>_xlfn.IFERROR(IF($L$6="","",VLOOKUP($L$6&amp;"_"&amp;$B80,data_entry,COLUMNS($B$11:W79),0)),"")</f>
        <v/>
      </c>
      <c r="X80" s="309" t="str">
        <f>_xlfn.IFERROR(IF($L$6="","",VLOOKUP($L$6&amp;"_"&amp;$B80,data_entry,COLUMNS($B$11:X79),0)),"")</f>
        <v/>
      </c>
      <c r="Y80" s="309" t="str">
        <f>_xlfn.IFERROR(IF($L$6="","",VLOOKUP($L$6&amp;"_"&amp;$B80,data_entry,COLUMNS($B$11:Y79),0)),"")</f>
        <v/>
      </c>
      <c r="Z80" s="309" t="str">
        <f>_xlfn.IFERROR(IF($L$6="","",VLOOKUP($L$6&amp;"_"&amp;$B80,data_entry,COLUMNS($B$11:Z79),0)),"")</f>
        <v/>
      </c>
      <c r="AA80" s="309" t="str">
        <f>_xlfn.IFERROR(IF($L$6="","",VLOOKUP($L$6&amp;"_"&amp;$B80,data_entry,COLUMNS($B$11:AA79),0)),"")</f>
        <v/>
      </c>
      <c r="AB80" s="309" t="str">
        <f>_xlfn.IFERROR(IF($L$6="","",VLOOKUP($L$6&amp;"_"&amp;$B80,data_entry,COLUMNS($B$11:AB79),0)),"")</f>
        <v/>
      </c>
      <c r="AC80" s="309" t="str">
        <f>_xlfn.IFERROR(IF($L$6="","",VLOOKUP($L$6&amp;"_"&amp;$B80,data_entry,COLUMNS($B$11:AC79),0)),"")</f>
        <v/>
      </c>
      <c r="AD80" s="309" t="str">
        <f>_xlfn.IFERROR(IF($L$6="","",VLOOKUP($L$6&amp;"_"&amp;$B80,data_entry,COLUMNS($B$11:AD79),0)),"")</f>
        <v/>
      </c>
      <c r="AE80" s="309"/>
      <c r="AF80" s="309"/>
      <c r="AG80" s="309"/>
      <c r="AH80" s="309"/>
      <c r="AI80" s="309"/>
      <c r="AJ80" s="309" t="str">
        <f>_xlfn.IFERROR(IF($L$6="","",VLOOKUP($L$6&amp;"_"&amp;$B80,data_entry,COLUMNS($B$11:AJ79),0)),"")</f>
        <v/>
      </c>
      <c r="AK80" s="309" t="str">
        <f>_xlfn.IFERROR(IF($L$6="","",VLOOKUP($L$6&amp;"_"&amp;$B80,data_entry,COLUMNS($B$11:AK79),0)),"")</f>
        <v/>
      </c>
      <c r="AL80" s="309" t="str">
        <f>_xlfn.IFERROR(IF($L$6="","",VLOOKUP($L$6&amp;"_"&amp;$B80,data_entry,COLUMNS($B$11:AL79),0)),"")</f>
        <v/>
      </c>
      <c r="AM80" s="309" t="str">
        <f>_xlfn.IFERROR(IF($L$6="","",VLOOKUP($L$6&amp;"_"&amp;$B80,data_entry,COLUMNS($B$11:AM79),0)),"")</f>
        <v/>
      </c>
      <c r="AN80" s="309" t="str">
        <f>_xlfn.IFERROR(IF($L$6="","",VLOOKUP($L$6&amp;"_"&amp;$B80,data_entry,COLUMNS($B$11:AN79),0)),"")</f>
        <v/>
      </c>
      <c r="AO80" s="309" t="str">
        <f>_xlfn.IFERROR(IF($L$6="","",VLOOKUP($L$6&amp;"_"&amp;$B80,data_entry,COLUMNS($B$11:AO79),0)),"")</f>
        <v/>
      </c>
      <c r="AP80" s="309" t="str">
        <f>_xlfn.IFERROR(IF($L$6="","",VLOOKUP($L$6&amp;"_"&amp;$B80,data_entry,COLUMNS($B$11:AP79),0)),"")</f>
        <v/>
      </c>
      <c r="AQ80" s="309" t="str">
        <f>_xlfn.IFERROR(IF($L$6="","",VLOOKUP($L$6&amp;"_"&amp;$B80,data_entry,COLUMNS($B$11:AQ79),0)),"")</f>
        <v/>
      </c>
    </row>
    <row r="81" spans="1:43" ht="15">
      <c r="A81" s="9">
        <f t="shared" si="2"/>
        <v>0</v>
      </c>
      <c r="B81" s="307">
        <f t="shared" si="3"/>
        <v>70</v>
      </c>
      <c r="C81" s="309" t="str">
        <f>IF(D81="","",ROWS($D$12:D81))</f>
        <v/>
      </c>
      <c r="D81" s="309" t="str">
        <f>_xlfn.IFERROR(IF(OR($L$6="",'DATA ENTRY'!C76=""),"",VLOOKUP($L$6&amp;"_"&amp;$B81,data_entry,COLUMNS($B$11:D80),0)),"")</f>
        <v/>
      </c>
      <c r="E81" s="309" t="str">
        <f>_xlfn.IFERROR(IF($L$6="","",VLOOKUP($L$6&amp;"_"&amp;$B81,data_entry,COLUMNS($B$11:E80),0)),"")</f>
        <v/>
      </c>
      <c r="F81" s="309" t="str">
        <f>_xlfn.IFERROR(IF($L$6="","",VLOOKUP($L$6&amp;"_"&amp;$B81,data_entry,COLUMNS($B$11:F80),0)),"")</f>
        <v/>
      </c>
      <c r="G81" s="309" t="str">
        <f>_xlfn.IFERROR(IF($L$6="","",VLOOKUP($L$6&amp;"_"&amp;$B81,data_entry,COLUMNS($B$11:G80),0)),"")</f>
        <v/>
      </c>
      <c r="H81" s="309" t="str">
        <f>_xlfn.IFERROR(IF($L$6="","",VLOOKUP($L$6&amp;"_"&amp;$B81,data_entry,COLUMNS($B$11:H80),0)),"")</f>
        <v/>
      </c>
      <c r="I81" s="309" t="str">
        <f>_xlfn.IFERROR(IF($L$6="","",VLOOKUP($L$6&amp;"_"&amp;$B81,data_entry,COLUMNS($B$11:I80),0)),"")</f>
        <v/>
      </c>
      <c r="J81" s="309" t="str">
        <f>_xlfn.IFERROR(IF($L$6="","",VLOOKUP($L$6&amp;"_"&amp;$B81,data_entry,COLUMNS($B$11:J80),0)),"")</f>
        <v/>
      </c>
      <c r="K81" s="309" t="str">
        <f>_xlfn.IFERROR(IF($L$6="","",VLOOKUP($L$6&amp;"_"&amp;$B81,data_entry,COLUMNS($B$11:K80),0)),"")</f>
        <v/>
      </c>
      <c r="L81" s="309" t="str">
        <f>_xlfn.IFERROR(IF($L$6="","",VLOOKUP($L$6&amp;"_"&amp;$B81,data_entry,COLUMNS($B$11:L80),0)),"")</f>
        <v/>
      </c>
      <c r="M81" s="309" t="str">
        <f>_xlfn.IFERROR(IF($L$6="","",VLOOKUP($L$6&amp;"_"&amp;$B81,data_entry,COLUMNS($B$11:M80),0)),"")</f>
        <v/>
      </c>
      <c r="N81" s="309" t="str">
        <f>_xlfn.IFERROR(IF($L$6="","",VLOOKUP($L$6&amp;"_"&amp;$B81,data_entry,COLUMNS($B$11:N80),0)),"")</f>
        <v/>
      </c>
      <c r="O81" s="309" t="str">
        <f>_xlfn.IFERROR(IF($L$6="","",VLOOKUP($L$6&amp;"_"&amp;$B81,data_entry,COLUMNS($B$11:O80),0)),"")</f>
        <v/>
      </c>
      <c r="P81" s="309" t="str">
        <f>_xlfn.IFERROR(IF($L$6="","",VLOOKUP($L$6&amp;"_"&amp;$B81,data_entry,COLUMNS($B$11:P80),0)),"")</f>
        <v/>
      </c>
      <c r="Q81" s="309" t="str">
        <f>_xlfn.IFERROR(IF($L$6="","",VLOOKUP($L$6&amp;"_"&amp;$B81,data_entry,COLUMNS($B$11:Q80),0)),"")</f>
        <v/>
      </c>
      <c r="R81" s="309" t="str">
        <f>_xlfn.IFERROR(IF($L$6="","",VLOOKUP($L$6&amp;"_"&amp;$B81,data_entry,COLUMNS($B$11:R80),0)),"")</f>
        <v/>
      </c>
      <c r="S81" s="309" t="str">
        <f>_xlfn.IFERROR(IF($L$6="","",VLOOKUP($L$6&amp;"_"&amp;$B81,data_entry,COLUMNS($B$11:S80),0)),"")</f>
        <v/>
      </c>
      <c r="T81" s="309" t="str">
        <f>_xlfn.IFERROR(IF($L$6="","",VLOOKUP($L$6&amp;"_"&amp;$B81,data_entry,COLUMNS($B$11:T80),0)),"")</f>
        <v/>
      </c>
      <c r="U81" s="309" t="str">
        <f>_xlfn.IFERROR(IF($L$6="","",VLOOKUP($L$6&amp;"_"&amp;$B81,data_entry,COLUMNS($B$11:U80),0)),"")</f>
        <v/>
      </c>
      <c r="V81" s="309" t="str">
        <f>_xlfn.IFERROR(IF($L$6="","",VLOOKUP($L$6&amp;"_"&amp;$B81,data_entry,COLUMNS($B$11:V80),0)),"")</f>
        <v/>
      </c>
      <c r="W81" s="309" t="str">
        <f>_xlfn.IFERROR(IF($L$6="","",VLOOKUP($L$6&amp;"_"&amp;$B81,data_entry,COLUMNS($B$11:W80),0)),"")</f>
        <v/>
      </c>
      <c r="X81" s="309" t="str">
        <f>_xlfn.IFERROR(IF($L$6="","",VLOOKUP($L$6&amp;"_"&amp;$B81,data_entry,COLUMNS($B$11:X80),0)),"")</f>
        <v/>
      </c>
      <c r="Y81" s="309" t="str">
        <f>_xlfn.IFERROR(IF($L$6="","",VLOOKUP($L$6&amp;"_"&amp;$B81,data_entry,COLUMNS($B$11:Y80),0)),"")</f>
        <v/>
      </c>
      <c r="Z81" s="309" t="str">
        <f>_xlfn.IFERROR(IF($L$6="","",VLOOKUP($L$6&amp;"_"&amp;$B81,data_entry,COLUMNS($B$11:Z80),0)),"")</f>
        <v/>
      </c>
      <c r="AA81" s="309" t="str">
        <f>_xlfn.IFERROR(IF($L$6="","",VLOOKUP($L$6&amp;"_"&amp;$B81,data_entry,COLUMNS($B$11:AA80),0)),"")</f>
        <v/>
      </c>
      <c r="AB81" s="309" t="str">
        <f>_xlfn.IFERROR(IF($L$6="","",VLOOKUP($L$6&amp;"_"&amp;$B81,data_entry,COLUMNS($B$11:AB80),0)),"")</f>
        <v/>
      </c>
      <c r="AC81" s="309" t="str">
        <f>_xlfn.IFERROR(IF($L$6="","",VLOOKUP($L$6&amp;"_"&amp;$B81,data_entry,COLUMNS($B$11:AC80),0)),"")</f>
        <v/>
      </c>
      <c r="AD81" s="309" t="str">
        <f>_xlfn.IFERROR(IF($L$6="","",VLOOKUP($L$6&amp;"_"&amp;$B81,data_entry,COLUMNS($B$11:AD80),0)),"")</f>
        <v/>
      </c>
      <c r="AE81" s="309"/>
      <c r="AF81" s="309"/>
      <c r="AG81" s="309"/>
      <c r="AH81" s="309"/>
      <c r="AI81" s="309"/>
      <c r="AJ81" s="309" t="str">
        <f>_xlfn.IFERROR(IF($L$6="","",VLOOKUP($L$6&amp;"_"&amp;$B81,data_entry,COLUMNS($B$11:AJ80),0)),"")</f>
        <v/>
      </c>
      <c r="AK81" s="309" t="str">
        <f>_xlfn.IFERROR(IF($L$6="","",VLOOKUP($L$6&amp;"_"&amp;$B81,data_entry,COLUMNS($B$11:AK80),0)),"")</f>
        <v/>
      </c>
      <c r="AL81" s="309" t="str">
        <f>_xlfn.IFERROR(IF($L$6="","",VLOOKUP($L$6&amp;"_"&amp;$B81,data_entry,COLUMNS($B$11:AL80),0)),"")</f>
        <v/>
      </c>
      <c r="AM81" s="309" t="str">
        <f>_xlfn.IFERROR(IF($L$6="","",VLOOKUP($L$6&amp;"_"&amp;$B81,data_entry,COLUMNS($B$11:AM80),0)),"")</f>
        <v/>
      </c>
      <c r="AN81" s="309" t="str">
        <f>_xlfn.IFERROR(IF($L$6="","",VLOOKUP($L$6&amp;"_"&amp;$B81,data_entry,COLUMNS($B$11:AN80),0)),"")</f>
        <v/>
      </c>
      <c r="AO81" s="309" t="str">
        <f>_xlfn.IFERROR(IF($L$6="","",VLOOKUP($L$6&amp;"_"&amp;$B81,data_entry,COLUMNS($B$11:AO80),0)),"")</f>
        <v/>
      </c>
      <c r="AP81" s="309" t="str">
        <f>_xlfn.IFERROR(IF($L$6="","",VLOOKUP($L$6&amp;"_"&amp;$B81,data_entry,COLUMNS($B$11:AP80),0)),"")</f>
        <v/>
      </c>
      <c r="AQ81" s="309" t="str">
        <f>_xlfn.IFERROR(IF($L$6="","",VLOOKUP($L$6&amp;"_"&amp;$B81,data_entry,COLUMNS($B$11:AQ80),0)),"")</f>
        <v/>
      </c>
    </row>
    <row r="82" spans="1:43" ht="15">
      <c r="A82" s="9">
        <f t="shared" si="2"/>
        <v>0</v>
      </c>
      <c r="B82" s="307">
        <f t="shared" si="3"/>
        <v>71</v>
      </c>
      <c r="C82" s="309" t="str">
        <f>IF(D82="","",ROWS($D$12:D82))</f>
        <v/>
      </c>
      <c r="D82" s="309" t="str">
        <f>_xlfn.IFERROR(IF(OR($L$6="",'DATA ENTRY'!C77=""),"",VLOOKUP($L$6&amp;"_"&amp;$B82,data_entry,COLUMNS($B$11:D81),0)),"")</f>
        <v/>
      </c>
      <c r="E82" s="309" t="str">
        <f>_xlfn.IFERROR(IF($L$6="","",VLOOKUP($L$6&amp;"_"&amp;$B82,data_entry,COLUMNS($B$11:E81),0)),"")</f>
        <v/>
      </c>
      <c r="F82" s="309" t="str">
        <f>_xlfn.IFERROR(IF($L$6="","",VLOOKUP($L$6&amp;"_"&amp;$B82,data_entry,COLUMNS($B$11:F81),0)),"")</f>
        <v/>
      </c>
      <c r="G82" s="309" t="str">
        <f>_xlfn.IFERROR(IF($L$6="","",VLOOKUP($L$6&amp;"_"&amp;$B82,data_entry,COLUMNS($B$11:G81),0)),"")</f>
        <v/>
      </c>
      <c r="H82" s="309" t="str">
        <f>_xlfn.IFERROR(IF($L$6="","",VLOOKUP($L$6&amp;"_"&amp;$B82,data_entry,COLUMNS($B$11:H81),0)),"")</f>
        <v/>
      </c>
      <c r="I82" s="309" t="str">
        <f>_xlfn.IFERROR(IF($L$6="","",VLOOKUP($L$6&amp;"_"&amp;$B82,data_entry,COLUMNS($B$11:I81),0)),"")</f>
        <v/>
      </c>
      <c r="J82" s="309" t="str">
        <f>_xlfn.IFERROR(IF($L$6="","",VLOOKUP($L$6&amp;"_"&amp;$B82,data_entry,COLUMNS($B$11:J81),0)),"")</f>
        <v/>
      </c>
      <c r="K82" s="309" t="str">
        <f>_xlfn.IFERROR(IF($L$6="","",VLOOKUP($L$6&amp;"_"&amp;$B82,data_entry,COLUMNS($B$11:K81),0)),"")</f>
        <v/>
      </c>
      <c r="L82" s="309" t="str">
        <f>_xlfn.IFERROR(IF($L$6="","",VLOOKUP($L$6&amp;"_"&amp;$B82,data_entry,COLUMNS($B$11:L81),0)),"")</f>
        <v/>
      </c>
      <c r="M82" s="309" t="str">
        <f>_xlfn.IFERROR(IF($L$6="","",VLOOKUP($L$6&amp;"_"&amp;$B82,data_entry,COLUMNS($B$11:M81),0)),"")</f>
        <v/>
      </c>
      <c r="N82" s="309" t="str">
        <f>_xlfn.IFERROR(IF($L$6="","",VLOOKUP($L$6&amp;"_"&amp;$B82,data_entry,COLUMNS($B$11:N81),0)),"")</f>
        <v/>
      </c>
      <c r="O82" s="309" t="str">
        <f>_xlfn.IFERROR(IF($L$6="","",VLOOKUP($L$6&amp;"_"&amp;$B82,data_entry,COLUMNS($B$11:O81),0)),"")</f>
        <v/>
      </c>
      <c r="P82" s="309" t="str">
        <f>_xlfn.IFERROR(IF($L$6="","",VLOOKUP($L$6&amp;"_"&amp;$B82,data_entry,COLUMNS($B$11:P81),0)),"")</f>
        <v/>
      </c>
      <c r="Q82" s="309" t="str">
        <f>_xlfn.IFERROR(IF($L$6="","",VLOOKUP($L$6&amp;"_"&amp;$B82,data_entry,COLUMNS($B$11:Q81),0)),"")</f>
        <v/>
      </c>
      <c r="R82" s="309" t="str">
        <f>_xlfn.IFERROR(IF($L$6="","",VLOOKUP($L$6&amp;"_"&amp;$B82,data_entry,COLUMNS($B$11:R81),0)),"")</f>
        <v/>
      </c>
      <c r="S82" s="309" t="str">
        <f>_xlfn.IFERROR(IF($L$6="","",VLOOKUP($L$6&amp;"_"&amp;$B82,data_entry,COLUMNS($B$11:S81),0)),"")</f>
        <v/>
      </c>
      <c r="T82" s="309" t="str">
        <f>_xlfn.IFERROR(IF($L$6="","",VLOOKUP($L$6&amp;"_"&amp;$B82,data_entry,COLUMNS($B$11:T81),0)),"")</f>
        <v/>
      </c>
      <c r="U82" s="309" t="str">
        <f>_xlfn.IFERROR(IF($L$6="","",VLOOKUP($L$6&amp;"_"&amp;$B82,data_entry,COLUMNS($B$11:U81),0)),"")</f>
        <v/>
      </c>
      <c r="V82" s="309" t="str">
        <f>_xlfn.IFERROR(IF($L$6="","",VLOOKUP($L$6&amp;"_"&amp;$B82,data_entry,COLUMNS($B$11:V81),0)),"")</f>
        <v/>
      </c>
      <c r="W82" s="309" t="str">
        <f>_xlfn.IFERROR(IF($L$6="","",VLOOKUP($L$6&amp;"_"&amp;$B82,data_entry,COLUMNS($B$11:W81),0)),"")</f>
        <v/>
      </c>
      <c r="X82" s="309" t="str">
        <f>_xlfn.IFERROR(IF($L$6="","",VLOOKUP($L$6&amp;"_"&amp;$B82,data_entry,COLUMNS($B$11:X81),0)),"")</f>
        <v/>
      </c>
      <c r="Y82" s="309" t="str">
        <f>_xlfn.IFERROR(IF($L$6="","",VLOOKUP($L$6&amp;"_"&amp;$B82,data_entry,COLUMNS($B$11:Y81),0)),"")</f>
        <v/>
      </c>
      <c r="Z82" s="309" t="str">
        <f>_xlfn.IFERROR(IF($L$6="","",VLOOKUP($L$6&amp;"_"&amp;$B82,data_entry,COLUMNS($B$11:Z81),0)),"")</f>
        <v/>
      </c>
      <c r="AA82" s="309" t="str">
        <f>_xlfn.IFERROR(IF($L$6="","",VLOOKUP($L$6&amp;"_"&amp;$B82,data_entry,COLUMNS($B$11:AA81),0)),"")</f>
        <v/>
      </c>
      <c r="AB82" s="309" t="str">
        <f>_xlfn.IFERROR(IF($L$6="","",VLOOKUP($L$6&amp;"_"&amp;$B82,data_entry,COLUMNS($B$11:AB81),0)),"")</f>
        <v/>
      </c>
      <c r="AC82" s="309" t="str">
        <f>_xlfn.IFERROR(IF($L$6="","",VLOOKUP($L$6&amp;"_"&amp;$B82,data_entry,COLUMNS($B$11:AC81),0)),"")</f>
        <v/>
      </c>
      <c r="AD82" s="309" t="str">
        <f>_xlfn.IFERROR(IF($L$6="","",VLOOKUP($L$6&amp;"_"&amp;$B82,data_entry,COLUMNS($B$11:AD81),0)),"")</f>
        <v/>
      </c>
      <c r="AE82" s="309"/>
      <c r="AF82" s="309"/>
      <c r="AG82" s="309"/>
      <c r="AH82" s="309"/>
      <c r="AI82" s="309"/>
      <c r="AJ82" s="309" t="str">
        <f>_xlfn.IFERROR(IF($L$6="","",VLOOKUP($L$6&amp;"_"&amp;$B82,data_entry,COLUMNS($B$11:AJ81),0)),"")</f>
        <v/>
      </c>
      <c r="AK82" s="309" t="str">
        <f>_xlfn.IFERROR(IF($L$6="","",VLOOKUP($L$6&amp;"_"&amp;$B82,data_entry,COLUMNS($B$11:AK81),0)),"")</f>
        <v/>
      </c>
      <c r="AL82" s="309" t="str">
        <f>_xlfn.IFERROR(IF($L$6="","",VLOOKUP($L$6&amp;"_"&amp;$B82,data_entry,COLUMNS($B$11:AL81),0)),"")</f>
        <v/>
      </c>
      <c r="AM82" s="309" t="str">
        <f>_xlfn.IFERROR(IF($L$6="","",VLOOKUP($L$6&amp;"_"&amp;$B82,data_entry,COLUMNS($B$11:AM81),0)),"")</f>
        <v/>
      </c>
      <c r="AN82" s="309" t="str">
        <f>_xlfn.IFERROR(IF($L$6="","",VLOOKUP($L$6&amp;"_"&amp;$B82,data_entry,COLUMNS($B$11:AN81),0)),"")</f>
        <v/>
      </c>
      <c r="AO82" s="309" t="str">
        <f>_xlfn.IFERROR(IF($L$6="","",VLOOKUP($L$6&amp;"_"&amp;$B82,data_entry,COLUMNS($B$11:AO81),0)),"")</f>
        <v/>
      </c>
      <c r="AP82" s="309" t="str">
        <f>_xlfn.IFERROR(IF($L$6="","",VLOOKUP($L$6&amp;"_"&amp;$B82,data_entry,COLUMNS($B$11:AP81),0)),"")</f>
        <v/>
      </c>
      <c r="AQ82" s="309" t="str">
        <f>_xlfn.IFERROR(IF($L$6="","",VLOOKUP($L$6&amp;"_"&amp;$B82,data_entry,COLUMNS($B$11:AQ81),0)),"")</f>
        <v/>
      </c>
    </row>
    <row r="83" spans="1:43" ht="15">
      <c r="A83" s="9">
        <f t="shared" si="2"/>
        <v>0</v>
      </c>
      <c r="B83" s="307">
        <f t="shared" si="3"/>
        <v>72</v>
      </c>
      <c r="C83" s="309" t="str">
        <f>IF(D83="","",ROWS($D$12:D83))</f>
        <v/>
      </c>
      <c r="D83" s="309" t="str">
        <f>_xlfn.IFERROR(IF(OR($L$6="",'DATA ENTRY'!C78=""),"",VLOOKUP($L$6&amp;"_"&amp;$B83,data_entry,COLUMNS($B$11:D82),0)),"")</f>
        <v/>
      </c>
      <c r="E83" s="309" t="str">
        <f>_xlfn.IFERROR(IF($L$6="","",VLOOKUP($L$6&amp;"_"&amp;$B83,data_entry,COLUMNS($B$11:E82),0)),"")</f>
        <v/>
      </c>
      <c r="F83" s="309" t="str">
        <f>_xlfn.IFERROR(IF($L$6="","",VLOOKUP($L$6&amp;"_"&amp;$B83,data_entry,COLUMNS($B$11:F82),0)),"")</f>
        <v/>
      </c>
      <c r="G83" s="309" t="str">
        <f>_xlfn.IFERROR(IF($L$6="","",VLOOKUP($L$6&amp;"_"&amp;$B83,data_entry,COLUMNS($B$11:G82),0)),"")</f>
        <v/>
      </c>
      <c r="H83" s="309" t="str">
        <f>_xlfn.IFERROR(IF($L$6="","",VLOOKUP($L$6&amp;"_"&amp;$B83,data_entry,COLUMNS($B$11:H82),0)),"")</f>
        <v/>
      </c>
      <c r="I83" s="309" t="str">
        <f>_xlfn.IFERROR(IF($L$6="","",VLOOKUP($L$6&amp;"_"&amp;$B83,data_entry,COLUMNS($B$11:I82),0)),"")</f>
        <v/>
      </c>
      <c r="J83" s="309" t="str">
        <f>_xlfn.IFERROR(IF($L$6="","",VLOOKUP($L$6&amp;"_"&amp;$B83,data_entry,COLUMNS($B$11:J82),0)),"")</f>
        <v/>
      </c>
      <c r="K83" s="309" t="str">
        <f>_xlfn.IFERROR(IF($L$6="","",VLOOKUP($L$6&amp;"_"&amp;$B83,data_entry,COLUMNS($B$11:K82),0)),"")</f>
        <v/>
      </c>
      <c r="L83" s="309" t="str">
        <f>_xlfn.IFERROR(IF($L$6="","",VLOOKUP($L$6&amp;"_"&amp;$B83,data_entry,COLUMNS($B$11:L82),0)),"")</f>
        <v/>
      </c>
      <c r="M83" s="309" t="str">
        <f>_xlfn.IFERROR(IF($L$6="","",VLOOKUP($L$6&amp;"_"&amp;$B83,data_entry,COLUMNS($B$11:M82),0)),"")</f>
        <v/>
      </c>
      <c r="N83" s="309" t="str">
        <f>_xlfn.IFERROR(IF($L$6="","",VLOOKUP($L$6&amp;"_"&amp;$B83,data_entry,COLUMNS($B$11:N82),0)),"")</f>
        <v/>
      </c>
      <c r="O83" s="309" t="str">
        <f>_xlfn.IFERROR(IF($L$6="","",VLOOKUP($L$6&amp;"_"&amp;$B83,data_entry,COLUMNS($B$11:O82),0)),"")</f>
        <v/>
      </c>
      <c r="P83" s="309" t="str">
        <f>_xlfn.IFERROR(IF($L$6="","",VLOOKUP($L$6&amp;"_"&amp;$B83,data_entry,COLUMNS($B$11:P82),0)),"")</f>
        <v/>
      </c>
      <c r="Q83" s="309" t="str">
        <f>_xlfn.IFERROR(IF($L$6="","",VLOOKUP($L$6&amp;"_"&amp;$B83,data_entry,COLUMNS($B$11:Q82),0)),"")</f>
        <v/>
      </c>
      <c r="R83" s="309" t="str">
        <f>_xlfn.IFERROR(IF($L$6="","",VLOOKUP($L$6&amp;"_"&amp;$B83,data_entry,COLUMNS($B$11:R82),0)),"")</f>
        <v/>
      </c>
      <c r="S83" s="309" t="str">
        <f>_xlfn.IFERROR(IF($L$6="","",VLOOKUP($L$6&amp;"_"&amp;$B83,data_entry,COLUMNS($B$11:S82),0)),"")</f>
        <v/>
      </c>
      <c r="T83" s="309" t="str">
        <f>_xlfn.IFERROR(IF($L$6="","",VLOOKUP($L$6&amp;"_"&amp;$B83,data_entry,COLUMNS($B$11:T82),0)),"")</f>
        <v/>
      </c>
      <c r="U83" s="309" t="str">
        <f>_xlfn.IFERROR(IF($L$6="","",VLOOKUP($L$6&amp;"_"&amp;$B83,data_entry,COLUMNS($B$11:U82),0)),"")</f>
        <v/>
      </c>
      <c r="V83" s="309" t="str">
        <f>_xlfn.IFERROR(IF($L$6="","",VLOOKUP($L$6&amp;"_"&amp;$B83,data_entry,COLUMNS($B$11:V82),0)),"")</f>
        <v/>
      </c>
      <c r="W83" s="309" t="str">
        <f>_xlfn.IFERROR(IF($L$6="","",VLOOKUP($L$6&amp;"_"&amp;$B83,data_entry,COLUMNS($B$11:W82),0)),"")</f>
        <v/>
      </c>
      <c r="X83" s="309" t="str">
        <f>_xlfn.IFERROR(IF($L$6="","",VLOOKUP($L$6&amp;"_"&amp;$B83,data_entry,COLUMNS($B$11:X82),0)),"")</f>
        <v/>
      </c>
      <c r="Y83" s="309" t="str">
        <f>_xlfn.IFERROR(IF($L$6="","",VLOOKUP($L$6&amp;"_"&amp;$B83,data_entry,COLUMNS($B$11:Y82),0)),"")</f>
        <v/>
      </c>
      <c r="Z83" s="309" t="str">
        <f>_xlfn.IFERROR(IF($L$6="","",VLOOKUP($L$6&amp;"_"&amp;$B83,data_entry,COLUMNS($B$11:Z82),0)),"")</f>
        <v/>
      </c>
      <c r="AA83" s="309" t="str">
        <f>_xlfn.IFERROR(IF($L$6="","",VLOOKUP($L$6&amp;"_"&amp;$B83,data_entry,COLUMNS($B$11:AA82),0)),"")</f>
        <v/>
      </c>
      <c r="AB83" s="309" t="str">
        <f>_xlfn.IFERROR(IF($L$6="","",VLOOKUP($L$6&amp;"_"&amp;$B83,data_entry,COLUMNS($B$11:AB82),0)),"")</f>
        <v/>
      </c>
      <c r="AC83" s="309" t="str">
        <f>_xlfn.IFERROR(IF($L$6="","",VLOOKUP($L$6&amp;"_"&amp;$B83,data_entry,COLUMNS($B$11:AC82),0)),"")</f>
        <v/>
      </c>
      <c r="AD83" s="309" t="str">
        <f>_xlfn.IFERROR(IF($L$6="","",VLOOKUP($L$6&amp;"_"&amp;$B83,data_entry,COLUMNS($B$11:AD82),0)),"")</f>
        <v/>
      </c>
      <c r="AE83" s="309"/>
      <c r="AF83" s="309"/>
      <c r="AG83" s="309"/>
      <c r="AH83" s="309"/>
      <c r="AI83" s="309"/>
      <c r="AJ83" s="309" t="str">
        <f>_xlfn.IFERROR(IF($L$6="","",VLOOKUP($L$6&amp;"_"&amp;$B83,data_entry,COLUMNS($B$11:AJ82),0)),"")</f>
        <v/>
      </c>
      <c r="AK83" s="309" t="str">
        <f>_xlfn.IFERROR(IF($L$6="","",VLOOKUP($L$6&amp;"_"&amp;$B83,data_entry,COLUMNS($B$11:AK82),0)),"")</f>
        <v/>
      </c>
      <c r="AL83" s="309" t="str">
        <f>_xlfn.IFERROR(IF($L$6="","",VLOOKUP($L$6&amp;"_"&amp;$B83,data_entry,COLUMNS($B$11:AL82),0)),"")</f>
        <v/>
      </c>
      <c r="AM83" s="309" t="str">
        <f>_xlfn.IFERROR(IF($L$6="","",VLOOKUP($L$6&amp;"_"&amp;$B83,data_entry,COLUMNS($B$11:AM82),0)),"")</f>
        <v/>
      </c>
      <c r="AN83" s="309" t="str">
        <f>_xlfn.IFERROR(IF($L$6="","",VLOOKUP($L$6&amp;"_"&amp;$B83,data_entry,COLUMNS($B$11:AN82),0)),"")</f>
        <v/>
      </c>
      <c r="AO83" s="309" t="str">
        <f>_xlfn.IFERROR(IF($L$6="","",VLOOKUP($L$6&amp;"_"&amp;$B83,data_entry,COLUMNS($B$11:AO82),0)),"")</f>
        <v/>
      </c>
      <c r="AP83" s="309" t="str">
        <f>_xlfn.IFERROR(IF($L$6="","",VLOOKUP($L$6&amp;"_"&amp;$B83,data_entry,COLUMNS($B$11:AP82),0)),"")</f>
        <v/>
      </c>
      <c r="AQ83" s="309" t="str">
        <f>_xlfn.IFERROR(IF($L$6="","",VLOOKUP($L$6&amp;"_"&amp;$B83,data_entry,COLUMNS($B$11:AQ82),0)),"")</f>
        <v/>
      </c>
    </row>
    <row r="84" spans="1:43" ht="15">
      <c r="A84" s="9">
        <f t="shared" si="2"/>
        <v>0</v>
      </c>
      <c r="B84" s="307">
        <f t="shared" si="3"/>
        <v>73</v>
      </c>
      <c r="C84" s="309" t="str">
        <f>IF(D84="","",ROWS($D$12:D84))</f>
        <v/>
      </c>
      <c r="D84" s="309" t="str">
        <f>_xlfn.IFERROR(IF(OR($L$6="",'DATA ENTRY'!C79=""),"",VLOOKUP($L$6&amp;"_"&amp;$B84,data_entry,COLUMNS($B$11:D83),0)),"")</f>
        <v/>
      </c>
      <c r="E84" s="309" t="str">
        <f>_xlfn.IFERROR(IF($L$6="","",VLOOKUP($L$6&amp;"_"&amp;$B84,data_entry,COLUMNS($B$11:E83),0)),"")</f>
        <v/>
      </c>
      <c r="F84" s="309" t="str">
        <f>_xlfn.IFERROR(IF($L$6="","",VLOOKUP($L$6&amp;"_"&amp;$B84,data_entry,COLUMNS($B$11:F83),0)),"")</f>
        <v/>
      </c>
      <c r="G84" s="309" t="str">
        <f>_xlfn.IFERROR(IF($L$6="","",VLOOKUP($L$6&amp;"_"&amp;$B84,data_entry,COLUMNS($B$11:G83),0)),"")</f>
        <v/>
      </c>
      <c r="H84" s="309" t="str">
        <f>_xlfn.IFERROR(IF($L$6="","",VLOOKUP($L$6&amp;"_"&amp;$B84,data_entry,COLUMNS($B$11:H83),0)),"")</f>
        <v/>
      </c>
      <c r="I84" s="309" t="str">
        <f>_xlfn.IFERROR(IF($L$6="","",VLOOKUP($L$6&amp;"_"&amp;$B84,data_entry,COLUMNS($B$11:I83),0)),"")</f>
        <v/>
      </c>
      <c r="J84" s="309" t="str">
        <f>_xlfn.IFERROR(IF($L$6="","",VLOOKUP($L$6&amp;"_"&amp;$B84,data_entry,COLUMNS($B$11:J83),0)),"")</f>
        <v/>
      </c>
      <c r="K84" s="309" t="str">
        <f>_xlfn.IFERROR(IF($L$6="","",VLOOKUP($L$6&amp;"_"&amp;$B84,data_entry,COLUMNS($B$11:K83),0)),"")</f>
        <v/>
      </c>
      <c r="L84" s="309" t="str">
        <f>_xlfn.IFERROR(IF($L$6="","",VLOOKUP($L$6&amp;"_"&amp;$B84,data_entry,COLUMNS($B$11:L83),0)),"")</f>
        <v/>
      </c>
      <c r="M84" s="309" t="str">
        <f>_xlfn.IFERROR(IF($L$6="","",VLOOKUP($L$6&amp;"_"&amp;$B84,data_entry,COLUMNS($B$11:M83),0)),"")</f>
        <v/>
      </c>
      <c r="N84" s="309" t="str">
        <f>_xlfn.IFERROR(IF($L$6="","",VLOOKUP($L$6&amp;"_"&amp;$B84,data_entry,COLUMNS($B$11:N83),0)),"")</f>
        <v/>
      </c>
      <c r="O84" s="309" t="str">
        <f>_xlfn.IFERROR(IF($L$6="","",VLOOKUP($L$6&amp;"_"&amp;$B84,data_entry,COLUMNS($B$11:O83),0)),"")</f>
        <v/>
      </c>
      <c r="P84" s="309" t="str">
        <f>_xlfn.IFERROR(IF($L$6="","",VLOOKUP($L$6&amp;"_"&amp;$B84,data_entry,COLUMNS($B$11:P83),0)),"")</f>
        <v/>
      </c>
      <c r="Q84" s="309" t="str">
        <f>_xlfn.IFERROR(IF($L$6="","",VLOOKUP($L$6&amp;"_"&amp;$B84,data_entry,COLUMNS($B$11:Q83),0)),"")</f>
        <v/>
      </c>
      <c r="R84" s="309" t="str">
        <f>_xlfn.IFERROR(IF($L$6="","",VLOOKUP($L$6&amp;"_"&amp;$B84,data_entry,COLUMNS($B$11:R83),0)),"")</f>
        <v/>
      </c>
      <c r="S84" s="309" t="str">
        <f>_xlfn.IFERROR(IF($L$6="","",VLOOKUP($L$6&amp;"_"&amp;$B84,data_entry,COLUMNS($B$11:S83),0)),"")</f>
        <v/>
      </c>
      <c r="T84" s="309" t="str">
        <f>_xlfn.IFERROR(IF($L$6="","",VLOOKUP($L$6&amp;"_"&amp;$B84,data_entry,COLUMNS($B$11:T83),0)),"")</f>
        <v/>
      </c>
      <c r="U84" s="309" t="str">
        <f>_xlfn.IFERROR(IF($L$6="","",VLOOKUP($L$6&amp;"_"&amp;$B84,data_entry,COLUMNS($B$11:U83),0)),"")</f>
        <v/>
      </c>
      <c r="V84" s="309" t="str">
        <f>_xlfn.IFERROR(IF($L$6="","",VLOOKUP($L$6&amp;"_"&amp;$B84,data_entry,COLUMNS($B$11:V83),0)),"")</f>
        <v/>
      </c>
      <c r="W84" s="309" t="str">
        <f>_xlfn.IFERROR(IF($L$6="","",VLOOKUP($L$6&amp;"_"&amp;$B84,data_entry,COLUMNS($B$11:W83),0)),"")</f>
        <v/>
      </c>
      <c r="X84" s="309" t="str">
        <f>_xlfn.IFERROR(IF($L$6="","",VLOOKUP($L$6&amp;"_"&amp;$B84,data_entry,COLUMNS($B$11:X83),0)),"")</f>
        <v/>
      </c>
      <c r="Y84" s="309" t="str">
        <f>_xlfn.IFERROR(IF($L$6="","",VLOOKUP($L$6&amp;"_"&amp;$B84,data_entry,COLUMNS($B$11:Y83),0)),"")</f>
        <v/>
      </c>
      <c r="Z84" s="309" t="str">
        <f>_xlfn.IFERROR(IF($L$6="","",VLOOKUP($L$6&amp;"_"&amp;$B84,data_entry,COLUMNS($B$11:Z83),0)),"")</f>
        <v/>
      </c>
      <c r="AA84" s="309" t="str">
        <f>_xlfn.IFERROR(IF($L$6="","",VLOOKUP($L$6&amp;"_"&amp;$B84,data_entry,COLUMNS($B$11:AA83),0)),"")</f>
        <v/>
      </c>
      <c r="AB84" s="309" t="str">
        <f>_xlfn.IFERROR(IF($L$6="","",VLOOKUP($L$6&amp;"_"&amp;$B84,data_entry,COLUMNS($B$11:AB83),0)),"")</f>
        <v/>
      </c>
      <c r="AC84" s="309" t="str">
        <f>_xlfn.IFERROR(IF($L$6="","",VLOOKUP($L$6&amp;"_"&amp;$B84,data_entry,COLUMNS($B$11:AC83),0)),"")</f>
        <v/>
      </c>
      <c r="AD84" s="309" t="str">
        <f>_xlfn.IFERROR(IF($L$6="","",VLOOKUP($L$6&amp;"_"&amp;$B84,data_entry,COLUMNS($B$11:AD83),0)),"")</f>
        <v/>
      </c>
      <c r="AE84" s="309"/>
      <c r="AF84" s="309"/>
      <c r="AG84" s="309"/>
      <c r="AH84" s="309"/>
      <c r="AI84" s="309"/>
      <c r="AJ84" s="309" t="str">
        <f>_xlfn.IFERROR(IF($L$6="","",VLOOKUP($L$6&amp;"_"&amp;$B84,data_entry,COLUMNS($B$11:AJ83),0)),"")</f>
        <v/>
      </c>
      <c r="AK84" s="309" t="str">
        <f>_xlfn.IFERROR(IF($L$6="","",VLOOKUP($L$6&amp;"_"&amp;$B84,data_entry,COLUMNS($B$11:AK83),0)),"")</f>
        <v/>
      </c>
      <c r="AL84" s="309" t="str">
        <f>_xlfn.IFERROR(IF($L$6="","",VLOOKUP($L$6&amp;"_"&amp;$B84,data_entry,COLUMNS($B$11:AL83),0)),"")</f>
        <v/>
      </c>
      <c r="AM84" s="309" t="str">
        <f>_xlfn.IFERROR(IF($L$6="","",VLOOKUP($L$6&amp;"_"&amp;$B84,data_entry,COLUMNS($B$11:AM83),0)),"")</f>
        <v/>
      </c>
      <c r="AN84" s="309" t="str">
        <f>_xlfn.IFERROR(IF($L$6="","",VLOOKUP($L$6&amp;"_"&amp;$B84,data_entry,COLUMNS($B$11:AN83),0)),"")</f>
        <v/>
      </c>
      <c r="AO84" s="309" t="str">
        <f>_xlfn.IFERROR(IF($L$6="","",VLOOKUP($L$6&amp;"_"&amp;$B84,data_entry,COLUMNS($B$11:AO83),0)),"")</f>
        <v/>
      </c>
      <c r="AP84" s="309" t="str">
        <f>_xlfn.IFERROR(IF($L$6="","",VLOOKUP($L$6&amp;"_"&amp;$B84,data_entry,COLUMNS($B$11:AP83),0)),"")</f>
        <v/>
      </c>
      <c r="AQ84" s="309" t="str">
        <f>_xlfn.IFERROR(IF($L$6="","",VLOOKUP($L$6&amp;"_"&amp;$B84,data_entry,COLUMNS($B$11:AQ83),0)),"")</f>
        <v/>
      </c>
    </row>
    <row r="85" spans="1:43" ht="15">
      <c r="A85" s="9">
        <f t="shared" si="2"/>
        <v>0</v>
      </c>
      <c r="B85" s="307">
        <f t="shared" si="3"/>
        <v>74</v>
      </c>
      <c r="C85" s="309" t="str">
        <f>IF(D85="","",ROWS($D$12:D85))</f>
        <v/>
      </c>
      <c r="D85" s="309" t="str">
        <f>_xlfn.IFERROR(IF(OR($L$6="",'DATA ENTRY'!C80=""),"",VLOOKUP($L$6&amp;"_"&amp;$B85,data_entry,COLUMNS($B$11:D84),0)),"")</f>
        <v/>
      </c>
      <c r="E85" s="309" t="str">
        <f>_xlfn.IFERROR(IF($L$6="","",VLOOKUP($L$6&amp;"_"&amp;$B85,data_entry,COLUMNS($B$11:E84),0)),"")</f>
        <v/>
      </c>
      <c r="F85" s="309" t="str">
        <f>_xlfn.IFERROR(IF($L$6="","",VLOOKUP($L$6&amp;"_"&amp;$B85,data_entry,COLUMNS($B$11:F84),0)),"")</f>
        <v/>
      </c>
      <c r="G85" s="309" t="str">
        <f>_xlfn.IFERROR(IF($L$6="","",VLOOKUP($L$6&amp;"_"&amp;$B85,data_entry,COLUMNS($B$11:G84),0)),"")</f>
        <v/>
      </c>
      <c r="H85" s="309" t="str">
        <f>_xlfn.IFERROR(IF($L$6="","",VLOOKUP($L$6&amp;"_"&amp;$B85,data_entry,COLUMNS($B$11:H84),0)),"")</f>
        <v/>
      </c>
      <c r="I85" s="309" t="str">
        <f>_xlfn.IFERROR(IF($L$6="","",VLOOKUP($L$6&amp;"_"&amp;$B85,data_entry,COLUMNS($B$11:I84),0)),"")</f>
        <v/>
      </c>
      <c r="J85" s="309" t="str">
        <f>_xlfn.IFERROR(IF($L$6="","",VLOOKUP($L$6&amp;"_"&amp;$B85,data_entry,COLUMNS($B$11:J84),0)),"")</f>
        <v/>
      </c>
      <c r="K85" s="309" t="str">
        <f>_xlfn.IFERROR(IF($L$6="","",VLOOKUP($L$6&amp;"_"&amp;$B85,data_entry,COLUMNS($B$11:K84),0)),"")</f>
        <v/>
      </c>
      <c r="L85" s="309" t="str">
        <f>_xlfn.IFERROR(IF($L$6="","",VLOOKUP($L$6&amp;"_"&amp;$B85,data_entry,COLUMNS($B$11:L84),0)),"")</f>
        <v/>
      </c>
      <c r="M85" s="309" t="str">
        <f>_xlfn.IFERROR(IF($L$6="","",VLOOKUP($L$6&amp;"_"&amp;$B85,data_entry,COLUMNS($B$11:M84),0)),"")</f>
        <v/>
      </c>
      <c r="N85" s="309" t="str">
        <f>_xlfn.IFERROR(IF($L$6="","",VLOOKUP($L$6&amp;"_"&amp;$B85,data_entry,COLUMNS($B$11:N84),0)),"")</f>
        <v/>
      </c>
      <c r="O85" s="309" t="str">
        <f>_xlfn.IFERROR(IF($L$6="","",VLOOKUP($L$6&amp;"_"&amp;$B85,data_entry,COLUMNS($B$11:O84),0)),"")</f>
        <v/>
      </c>
      <c r="P85" s="309" t="str">
        <f>_xlfn.IFERROR(IF($L$6="","",VLOOKUP($L$6&amp;"_"&amp;$B85,data_entry,COLUMNS($B$11:P84),0)),"")</f>
        <v/>
      </c>
      <c r="Q85" s="309" t="str">
        <f>_xlfn.IFERROR(IF($L$6="","",VLOOKUP($L$6&amp;"_"&amp;$B85,data_entry,COLUMNS($B$11:Q84),0)),"")</f>
        <v/>
      </c>
      <c r="R85" s="309" t="str">
        <f>_xlfn.IFERROR(IF($L$6="","",VLOOKUP($L$6&amp;"_"&amp;$B85,data_entry,COLUMNS($B$11:R84),0)),"")</f>
        <v/>
      </c>
      <c r="S85" s="309" t="str">
        <f>_xlfn.IFERROR(IF($L$6="","",VLOOKUP($L$6&amp;"_"&amp;$B85,data_entry,COLUMNS($B$11:S84),0)),"")</f>
        <v/>
      </c>
      <c r="T85" s="309" t="str">
        <f>_xlfn.IFERROR(IF($L$6="","",VLOOKUP($L$6&amp;"_"&amp;$B85,data_entry,COLUMNS($B$11:T84),0)),"")</f>
        <v/>
      </c>
      <c r="U85" s="309" t="str">
        <f>_xlfn.IFERROR(IF($L$6="","",VLOOKUP($L$6&amp;"_"&amp;$B85,data_entry,COLUMNS($B$11:U84),0)),"")</f>
        <v/>
      </c>
      <c r="V85" s="309" t="str">
        <f>_xlfn.IFERROR(IF($L$6="","",VLOOKUP($L$6&amp;"_"&amp;$B85,data_entry,COLUMNS($B$11:V84),0)),"")</f>
        <v/>
      </c>
      <c r="W85" s="309" t="str">
        <f>_xlfn.IFERROR(IF($L$6="","",VLOOKUP($L$6&amp;"_"&amp;$B85,data_entry,COLUMNS($B$11:W84),0)),"")</f>
        <v/>
      </c>
      <c r="X85" s="309" t="str">
        <f>_xlfn.IFERROR(IF($L$6="","",VLOOKUP($L$6&amp;"_"&amp;$B85,data_entry,COLUMNS($B$11:X84),0)),"")</f>
        <v/>
      </c>
      <c r="Y85" s="309" t="str">
        <f>_xlfn.IFERROR(IF($L$6="","",VLOOKUP($L$6&amp;"_"&amp;$B85,data_entry,COLUMNS($B$11:Y84),0)),"")</f>
        <v/>
      </c>
      <c r="Z85" s="309" t="str">
        <f>_xlfn.IFERROR(IF($L$6="","",VLOOKUP($L$6&amp;"_"&amp;$B85,data_entry,COLUMNS($B$11:Z84),0)),"")</f>
        <v/>
      </c>
      <c r="AA85" s="309" t="str">
        <f>_xlfn.IFERROR(IF($L$6="","",VLOOKUP($L$6&amp;"_"&amp;$B85,data_entry,COLUMNS($B$11:AA84),0)),"")</f>
        <v/>
      </c>
      <c r="AB85" s="309" t="str">
        <f>_xlfn.IFERROR(IF($L$6="","",VLOOKUP($L$6&amp;"_"&amp;$B85,data_entry,COLUMNS($B$11:AB84),0)),"")</f>
        <v/>
      </c>
      <c r="AC85" s="309" t="str">
        <f>_xlfn.IFERROR(IF($L$6="","",VLOOKUP($L$6&amp;"_"&amp;$B85,data_entry,COLUMNS($B$11:AC84),0)),"")</f>
        <v/>
      </c>
      <c r="AD85" s="309" t="str">
        <f>_xlfn.IFERROR(IF($L$6="","",VLOOKUP($L$6&amp;"_"&amp;$B85,data_entry,COLUMNS($B$11:AD84),0)),"")</f>
        <v/>
      </c>
      <c r="AE85" s="309"/>
      <c r="AF85" s="309"/>
      <c r="AG85" s="309"/>
      <c r="AH85" s="309"/>
      <c r="AI85" s="309"/>
      <c r="AJ85" s="309" t="str">
        <f>_xlfn.IFERROR(IF($L$6="","",VLOOKUP($L$6&amp;"_"&amp;$B85,data_entry,COLUMNS($B$11:AJ84),0)),"")</f>
        <v/>
      </c>
      <c r="AK85" s="309" t="str">
        <f>_xlfn.IFERROR(IF($L$6="","",VLOOKUP($L$6&amp;"_"&amp;$B85,data_entry,COLUMNS($B$11:AK84),0)),"")</f>
        <v/>
      </c>
      <c r="AL85" s="309" t="str">
        <f>_xlfn.IFERROR(IF($L$6="","",VLOOKUP($L$6&amp;"_"&amp;$B85,data_entry,COLUMNS($B$11:AL84),0)),"")</f>
        <v/>
      </c>
      <c r="AM85" s="309" t="str">
        <f>_xlfn.IFERROR(IF($L$6="","",VLOOKUP($L$6&amp;"_"&amp;$B85,data_entry,COLUMNS($B$11:AM84),0)),"")</f>
        <v/>
      </c>
      <c r="AN85" s="309" t="str">
        <f>_xlfn.IFERROR(IF($L$6="","",VLOOKUP($L$6&amp;"_"&amp;$B85,data_entry,COLUMNS($B$11:AN84),0)),"")</f>
        <v/>
      </c>
      <c r="AO85" s="309" t="str">
        <f>_xlfn.IFERROR(IF($L$6="","",VLOOKUP($L$6&amp;"_"&amp;$B85,data_entry,COLUMNS($B$11:AO84),0)),"")</f>
        <v/>
      </c>
      <c r="AP85" s="309" t="str">
        <f>_xlfn.IFERROR(IF($L$6="","",VLOOKUP($L$6&amp;"_"&amp;$B85,data_entry,COLUMNS($B$11:AP84),0)),"")</f>
        <v/>
      </c>
      <c r="AQ85" s="309" t="str">
        <f>_xlfn.IFERROR(IF($L$6="","",VLOOKUP($L$6&amp;"_"&amp;$B85,data_entry,COLUMNS($B$11:AQ84),0)),"")</f>
        <v/>
      </c>
    </row>
    <row r="86" spans="1:43" ht="15">
      <c r="A86" s="9">
        <f t="shared" si="2"/>
        <v>0</v>
      </c>
      <c r="B86" s="307">
        <f t="shared" si="3"/>
        <v>75</v>
      </c>
      <c r="C86" s="309" t="str">
        <f>IF(D86="","",ROWS($D$12:D86))</f>
        <v/>
      </c>
      <c r="D86" s="309" t="str">
        <f>_xlfn.IFERROR(IF(OR($L$6="",'DATA ENTRY'!C81=""),"",VLOOKUP($L$6&amp;"_"&amp;$B86,data_entry,COLUMNS($B$11:D85),0)),"")</f>
        <v/>
      </c>
      <c r="E86" s="309" t="str">
        <f>_xlfn.IFERROR(IF($L$6="","",VLOOKUP($L$6&amp;"_"&amp;$B86,data_entry,COLUMNS($B$11:E85),0)),"")</f>
        <v/>
      </c>
      <c r="F86" s="309" t="str">
        <f>_xlfn.IFERROR(IF($L$6="","",VLOOKUP($L$6&amp;"_"&amp;$B86,data_entry,COLUMNS($B$11:F85),0)),"")</f>
        <v/>
      </c>
      <c r="G86" s="309" t="str">
        <f>_xlfn.IFERROR(IF($L$6="","",VLOOKUP($L$6&amp;"_"&amp;$B86,data_entry,COLUMNS($B$11:G85),0)),"")</f>
        <v/>
      </c>
      <c r="H86" s="309" t="str">
        <f>_xlfn.IFERROR(IF($L$6="","",VLOOKUP($L$6&amp;"_"&amp;$B86,data_entry,COLUMNS($B$11:H85),0)),"")</f>
        <v/>
      </c>
      <c r="I86" s="309" t="str">
        <f>_xlfn.IFERROR(IF($L$6="","",VLOOKUP($L$6&amp;"_"&amp;$B86,data_entry,COLUMNS($B$11:I85),0)),"")</f>
        <v/>
      </c>
      <c r="J86" s="309" t="str">
        <f>_xlfn.IFERROR(IF($L$6="","",VLOOKUP($L$6&amp;"_"&amp;$B86,data_entry,COLUMNS($B$11:J85),0)),"")</f>
        <v/>
      </c>
      <c r="K86" s="309" t="str">
        <f>_xlfn.IFERROR(IF($L$6="","",VLOOKUP($L$6&amp;"_"&amp;$B86,data_entry,COLUMNS($B$11:K85),0)),"")</f>
        <v/>
      </c>
      <c r="L86" s="309" t="str">
        <f>_xlfn.IFERROR(IF($L$6="","",VLOOKUP($L$6&amp;"_"&amp;$B86,data_entry,COLUMNS($B$11:L85),0)),"")</f>
        <v/>
      </c>
      <c r="M86" s="309" t="str">
        <f>_xlfn.IFERROR(IF($L$6="","",VLOOKUP($L$6&amp;"_"&amp;$B86,data_entry,COLUMNS($B$11:M85),0)),"")</f>
        <v/>
      </c>
      <c r="N86" s="309" t="str">
        <f>_xlfn.IFERROR(IF($L$6="","",VLOOKUP($L$6&amp;"_"&amp;$B86,data_entry,COLUMNS($B$11:N85),0)),"")</f>
        <v/>
      </c>
      <c r="O86" s="309" t="str">
        <f>_xlfn.IFERROR(IF($L$6="","",VLOOKUP($L$6&amp;"_"&amp;$B86,data_entry,COLUMNS($B$11:O85),0)),"")</f>
        <v/>
      </c>
      <c r="P86" s="309" t="str">
        <f>_xlfn.IFERROR(IF($L$6="","",VLOOKUP($L$6&amp;"_"&amp;$B86,data_entry,COLUMNS($B$11:P85),0)),"")</f>
        <v/>
      </c>
      <c r="Q86" s="309" t="str">
        <f>_xlfn.IFERROR(IF($L$6="","",VLOOKUP($L$6&amp;"_"&amp;$B86,data_entry,COLUMNS($B$11:Q85),0)),"")</f>
        <v/>
      </c>
      <c r="R86" s="309" t="str">
        <f>_xlfn.IFERROR(IF($L$6="","",VLOOKUP($L$6&amp;"_"&amp;$B86,data_entry,COLUMNS($B$11:R85),0)),"")</f>
        <v/>
      </c>
      <c r="S86" s="309" t="str">
        <f>_xlfn.IFERROR(IF($L$6="","",VLOOKUP($L$6&amp;"_"&amp;$B86,data_entry,COLUMNS($B$11:S85),0)),"")</f>
        <v/>
      </c>
      <c r="T86" s="309" t="str">
        <f>_xlfn.IFERROR(IF($L$6="","",VLOOKUP($L$6&amp;"_"&amp;$B86,data_entry,COLUMNS($B$11:T85),0)),"")</f>
        <v/>
      </c>
      <c r="U86" s="309" t="str">
        <f>_xlfn.IFERROR(IF($L$6="","",VLOOKUP($L$6&amp;"_"&amp;$B86,data_entry,COLUMNS($B$11:U85),0)),"")</f>
        <v/>
      </c>
      <c r="V86" s="309" t="str">
        <f>_xlfn.IFERROR(IF($L$6="","",VLOOKUP($L$6&amp;"_"&amp;$B86,data_entry,COLUMNS($B$11:V85),0)),"")</f>
        <v/>
      </c>
      <c r="W86" s="309" t="str">
        <f>_xlfn.IFERROR(IF($L$6="","",VLOOKUP($L$6&amp;"_"&amp;$B86,data_entry,COLUMNS($B$11:W85),0)),"")</f>
        <v/>
      </c>
      <c r="X86" s="309" t="str">
        <f>_xlfn.IFERROR(IF($L$6="","",VLOOKUP($L$6&amp;"_"&amp;$B86,data_entry,COLUMNS($B$11:X85),0)),"")</f>
        <v/>
      </c>
      <c r="Y86" s="309" t="str">
        <f>_xlfn.IFERROR(IF($L$6="","",VLOOKUP($L$6&amp;"_"&amp;$B86,data_entry,COLUMNS($B$11:Y85),0)),"")</f>
        <v/>
      </c>
      <c r="Z86" s="309" t="str">
        <f>_xlfn.IFERROR(IF($L$6="","",VLOOKUP($L$6&amp;"_"&amp;$B86,data_entry,COLUMNS($B$11:Z85),0)),"")</f>
        <v/>
      </c>
      <c r="AA86" s="309" t="str">
        <f>_xlfn.IFERROR(IF($L$6="","",VLOOKUP($L$6&amp;"_"&amp;$B86,data_entry,COLUMNS($B$11:AA85),0)),"")</f>
        <v/>
      </c>
      <c r="AB86" s="309" t="str">
        <f>_xlfn.IFERROR(IF($L$6="","",VLOOKUP($L$6&amp;"_"&amp;$B86,data_entry,COLUMNS($B$11:AB85),0)),"")</f>
        <v/>
      </c>
      <c r="AC86" s="309" t="str">
        <f>_xlfn.IFERROR(IF($L$6="","",VLOOKUP($L$6&amp;"_"&amp;$B86,data_entry,COLUMNS($B$11:AC85),0)),"")</f>
        <v/>
      </c>
      <c r="AD86" s="309" t="str">
        <f>_xlfn.IFERROR(IF($L$6="","",VLOOKUP($L$6&amp;"_"&amp;$B86,data_entry,COLUMNS($B$11:AD85),0)),"")</f>
        <v/>
      </c>
      <c r="AE86" s="309"/>
      <c r="AF86" s="309"/>
      <c r="AG86" s="309"/>
      <c r="AH86" s="309"/>
      <c r="AI86" s="309"/>
      <c r="AJ86" s="309" t="str">
        <f>_xlfn.IFERROR(IF($L$6="","",VLOOKUP($L$6&amp;"_"&amp;$B86,data_entry,COLUMNS($B$11:AJ85),0)),"")</f>
        <v/>
      </c>
      <c r="AK86" s="309" t="str">
        <f>_xlfn.IFERROR(IF($L$6="","",VLOOKUP($L$6&amp;"_"&amp;$B86,data_entry,COLUMNS($B$11:AK85),0)),"")</f>
        <v/>
      </c>
      <c r="AL86" s="309" t="str">
        <f>_xlfn.IFERROR(IF($L$6="","",VLOOKUP($L$6&amp;"_"&amp;$B86,data_entry,COLUMNS($B$11:AL85),0)),"")</f>
        <v/>
      </c>
      <c r="AM86" s="309" t="str">
        <f>_xlfn.IFERROR(IF($L$6="","",VLOOKUP($L$6&amp;"_"&amp;$B86,data_entry,COLUMNS($B$11:AM85),0)),"")</f>
        <v/>
      </c>
      <c r="AN86" s="309" t="str">
        <f>_xlfn.IFERROR(IF($L$6="","",VLOOKUP($L$6&amp;"_"&amp;$B86,data_entry,COLUMNS($B$11:AN85),0)),"")</f>
        <v/>
      </c>
      <c r="AO86" s="309" t="str">
        <f>_xlfn.IFERROR(IF($L$6="","",VLOOKUP($L$6&amp;"_"&amp;$B86,data_entry,COLUMNS($B$11:AO85),0)),"")</f>
        <v/>
      </c>
      <c r="AP86" s="309" t="str">
        <f>_xlfn.IFERROR(IF($L$6="","",VLOOKUP($L$6&amp;"_"&amp;$B86,data_entry,COLUMNS($B$11:AP85),0)),"")</f>
        <v/>
      </c>
      <c r="AQ86" s="309" t="str">
        <f>_xlfn.IFERROR(IF($L$6="","",VLOOKUP($L$6&amp;"_"&amp;$B86,data_entry,COLUMNS($B$11:AQ85),0)),"")</f>
        <v/>
      </c>
    </row>
    <row r="87" spans="1:43" ht="15">
      <c r="A87" s="9">
        <f t="shared" si="2"/>
        <v>0</v>
      </c>
      <c r="B87" s="307">
        <f t="shared" si="3"/>
        <v>76</v>
      </c>
      <c r="C87" s="309" t="str">
        <f>IF(D87="","",ROWS($D$12:D87))</f>
        <v/>
      </c>
      <c r="D87" s="309" t="str">
        <f>_xlfn.IFERROR(IF(OR($L$6="",'DATA ENTRY'!C82=""),"",VLOOKUP($L$6&amp;"_"&amp;$B87,data_entry,COLUMNS($B$11:D86),0)),"")</f>
        <v/>
      </c>
      <c r="E87" s="309" t="str">
        <f>_xlfn.IFERROR(IF($L$6="","",VLOOKUP($L$6&amp;"_"&amp;$B87,data_entry,COLUMNS($B$11:E86),0)),"")</f>
        <v/>
      </c>
      <c r="F87" s="309" t="str">
        <f>_xlfn.IFERROR(IF($L$6="","",VLOOKUP($L$6&amp;"_"&amp;$B87,data_entry,COLUMNS($B$11:F86),0)),"")</f>
        <v/>
      </c>
      <c r="G87" s="309" t="str">
        <f>_xlfn.IFERROR(IF($L$6="","",VLOOKUP($L$6&amp;"_"&amp;$B87,data_entry,COLUMNS($B$11:G86),0)),"")</f>
        <v/>
      </c>
      <c r="H87" s="309" t="str">
        <f>_xlfn.IFERROR(IF($L$6="","",VLOOKUP($L$6&amp;"_"&amp;$B87,data_entry,COLUMNS($B$11:H86),0)),"")</f>
        <v/>
      </c>
      <c r="I87" s="309" t="str">
        <f>_xlfn.IFERROR(IF($L$6="","",VLOOKUP($L$6&amp;"_"&amp;$B87,data_entry,COLUMNS($B$11:I86),0)),"")</f>
        <v/>
      </c>
      <c r="J87" s="309" t="str">
        <f>_xlfn.IFERROR(IF($L$6="","",VLOOKUP($L$6&amp;"_"&amp;$B87,data_entry,COLUMNS($B$11:J86),0)),"")</f>
        <v/>
      </c>
      <c r="K87" s="309" t="str">
        <f>_xlfn.IFERROR(IF($L$6="","",VLOOKUP($L$6&amp;"_"&amp;$B87,data_entry,COLUMNS($B$11:K86),0)),"")</f>
        <v/>
      </c>
      <c r="L87" s="309" t="str">
        <f>_xlfn.IFERROR(IF($L$6="","",VLOOKUP($L$6&amp;"_"&amp;$B87,data_entry,COLUMNS($B$11:L86),0)),"")</f>
        <v/>
      </c>
      <c r="M87" s="309" t="str">
        <f>_xlfn.IFERROR(IF($L$6="","",VLOOKUP($L$6&amp;"_"&amp;$B87,data_entry,COLUMNS($B$11:M86),0)),"")</f>
        <v/>
      </c>
      <c r="N87" s="309" t="str">
        <f>_xlfn.IFERROR(IF($L$6="","",VLOOKUP($L$6&amp;"_"&amp;$B87,data_entry,COLUMNS($B$11:N86),0)),"")</f>
        <v/>
      </c>
      <c r="O87" s="309" t="str">
        <f>_xlfn.IFERROR(IF($L$6="","",VLOOKUP($L$6&amp;"_"&amp;$B87,data_entry,COLUMNS($B$11:O86),0)),"")</f>
        <v/>
      </c>
      <c r="P87" s="309" t="str">
        <f>_xlfn.IFERROR(IF($L$6="","",VLOOKUP($L$6&amp;"_"&amp;$B87,data_entry,COLUMNS($B$11:P86),0)),"")</f>
        <v/>
      </c>
      <c r="Q87" s="309" t="str">
        <f>_xlfn.IFERROR(IF($L$6="","",VLOOKUP($L$6&amp;"_"&amp;$B87,data_entry,COLUMNS($B$11:Q86),0)),"")</f>
        <v/>
      </c>
      <c r="R87" s="309" t="str">
        <f>_xlfn.IFERROR(IF($L$6="","",VLOOKUP($L$6&amp;"_"&amp;$B87,data_entry,COLUMNS($B$11:R86),0)),"")</f>
        <v/>
      </c>
      <c r="S87" s="309" t="str">
        <f>_xlfn.IFERROR(IF($L$6="","",VLOOKUP($L$6&amp;"_"&amp;$B87,data_entry,COLUMNS($B$11:S86),0)),"")</f>
        <v/>
      </c>
      <c r="T87" s="309" t="str">
        <f>_xlfn.IFERROR(IF($L$6="","",VLOOKUP($L$6&amp;"_"&amp;$B87,data_entry,COLUMNS($B$11:T86),0)),"")</f>
        <v/>
      </c>
      <c r="U87" s="309" t="str">
        <f>_xlfn.IFERROR(IF($L$6="","",VLOOKUP($L$6&amp;"_"&amp;$B87,data_entry,COLUMNS($B$11:U86),0)),"")</f>
        <v/>
      </c>
      <c r="V87" s="309" t="str">
        <f>_xlfn.IFERROR(IF($L$6="","",VLOOKUP($L$6&amp;"_"&amp;$B87,data_entry,COLUMNS($B$11:V86),0)),"")</f>
        <v/>
      </c>
      <c r="W87" s="309" t="str">
        <f>_xlfn.IFERROR(IF($L$6="","",VLOOKUP($L$6&amp;"_"&amp;$B87,data_entry,COLUMNS($B$11:W86),0)),"")</f>
        <v/>
      </c>
      <c r="X87" s="309" t="str">
        <f>_xlfn.IFERROR(IF($L$6="","",VLOOKUP($L$6&amp;"_"&amp;$B87,data_entry,COLUMNS($B$11:X86),0)),"")</f>
        <v/>
      </c>
      <c r="Y87" s="309" t="str">
        <f>_xlfn.IFERROR(IF($L$6="","",VLOOKUP($L$6&amp;"_"&amp;$B87,data_entry,COLUMNS($B$11:Y86),0)),"")</f>
        <v/>
      </c>
      <c r="Z87" s="309" t="str">
        <f>_xlfn.IFERROR(IF($L$6="","",VLOOKUP($L$6&amp;"_"&amp;$B87,data_entry,COLUMNS($B$11:Z86),0)),"")</f>
        <v/>
      </c>
      <c r="AA87" s="309" t="str">
        <f>_xlfn.IFERROR(IF($L$6="","",VLOOKUP($L$6&amp;"_"&amp;$B87,data_entry,COLUMNS($B$11:AA86),0)),"")</f>
        <v/>
      </c>
      <c r="AB87" s="309" t="str">
        <f>_xlfn.IFERROR(IF($L$6="","",VLOOKUP($L$6&amp;"_"&amp;$B87,data_entry,COLUMNS($B$11:AB86),0)),"")</f>
        <v/>
      </c>
      <c r="AC87" s="309" t="str">
        <f>_xlfn.IFERROR(IF($L$6="","",VLOOKUP($L$6&amp;"_"&amp;$B87,data_entry,COLUMNS($B$11:AC86),0)),"")</f>
        <v/>
      </c>
      <c r="AD87" s="309" t="str">
        <f>_xlfn.IFERROR(IF($L$6="","",VLOOKUP($L$6&amp;"_"&amp;$B87,data_entry,COLUMNS($B$11:AD86),0)),"")</f>
        <v/>
      </c>
      <c r="AE87" s="309"/>
      <c r="AF87" s="309"/>
      <c r="AG87" s="309"/>
      <c r="AH87" s="309"/>
      <c r="AI87" s="309"/>
      <c r="AJ87" s="309" t="str">
        <f>_xlfn.IFERROR(IF($L$6="","",VLOOKUP($L$6&amp;"_"&amp;$B87,data_entry,COLUMNS($B$11:AJ86),0)),"")</f>
        <v/>
      </c>
      <c r="AK87" s="309" t="str">
        <f>_xlfn.IFERROR(IF($L$6="","",VLOOKUP($L$6&amp;"_"&amp;$B87,data_entry,COLUMNS($B$11:AK86),0)),"")</f>
        <v/>
      </c>
      <c r="AL87" s="309" t="str">
        <f>_xlfn.IFERROR(IF($L$6="","",VLOOKUP($L$6&amp;"_"&amp;$B87,data_entry,COLUMNS($B$11:AL86),0)),"")</f>
        <v/>
      </c>
      <c r="AM87" s="309" t="str">
        <f>_xlfn.IFERROR(IF($L$6="","",VLOOKUP($L$6&amp;"_"&amp;$B87,data_entry,COLUMNS($B$11:AM86),0)),"")</f>
        <v/>
      </c>
      <c r="AN87" s="309" t="str">
        <f>_xlfn.IFERROR(IF($L$6="","",VLOOKUP($L$6&amp;"_"&amp;$B87,data_entry,COLUMNS($B$11:AN86),0)),"")</f>
        <v/>
      </c>
      <c r="AO87" s="309" t="str">
        <f>_xlfn.IFERROR(IF($L$6="","",VLOOKUP($L$6&amp;"_"&amp;$B87,data_entry,COLUMNS($B$11:AO86),0)),"")</f>
        <v/>
      </c>
      <c r="AP87" s="309" t="str">
        <f>_xlfn.IFERROR(IF($L$6="","",VLOOKUP($L$6&amp;"_"&amp;$B87,data_entry,COLUMNS($B$11:AP86),0)),"")</f>
        <v/>
      </c>
      <c r="AQ87" s="309" t="str">
        <f>_xlfn.IFERROR(IF($L$6="","",VLOOKUP($L$6&amp;"_"&amp;$B87,data_entry,COLUMNS($B$11:AQ86),0)),"")</f>
        <v/>
      </c>
    </row>
    <row r="88" spans="1:43" ht="15">
      <c r="A88" s="9">
        <f t="shared" si="2"/>
        <v>0</v>
      </c>
      <c r="B88" s="307">
        <f t="shared" si="3"/>
        <v>77</v>
      </c>
      <c r="C88" s="309" t="str">
        <f>IF(D88="","",ROWS($D$12:D88))</f>
        <v/>
      </c>
      <c r="D88" s="309" t="str">
        <f>_xlfn.IFERROR(IF(OR($L$6="",'DATA ENTRY'!C83=""),"",VLOOKUP($L$6&amp;"_"&amp;$B88,data_entry,COLUMNS($B$11:D87),0)),"")</f>
        <v/>
      </c>
      <c r="E88" s="309" t="str">
        <f>_xlfn.IFERROR(IF($L$6="","",VLOOKUP($L$6&amp;"_"&amp;$B88,data_entry,COLUMNS($B$11:E87),0)),"")</f>
        <v/>
      </c>
      <c r="F88" s="309" t="str">
        <f>_xlfn.IFERROR(IF($L$6="","",VLOOKUP($L$6&amp;"_"&amp;$B88,data_entry,COLUMNS($B$11:F87),0)),"")</f>
        <v/>
      </c>
      <c r="G88" s="309" t="str">
        <f>_xlfn.IFERROR(IF($L$6="","",VLOOKUP($L$6&amp;"_"&amp;$B88,data_entry,COLUMNS($B$11:G87),0)),"")</f>
        <v/>
      </c>
      <c r="H88" s="309" t="str">
        <f>_xlfn.IFERROR(IF($L$6="","",VLOOKUP($L$6&amp;"_"&amp;$B88,data_entry,COLUMNS($B$11:H87),0)),"")</f>
        <v/>
      </c>
      <c r="I88" s="309" t="str">
        <f>_xlfn.IFERROR(IF($L$6="","",VLOOKUP($L$6&amp;"_"&amp;$B88,data_entry,COLUMNS($B$11:I87),0)),"")</f>
        <v/>
      </c>
      <c r="J88" s="309" t="str">
        <f>_xlfn.IFERROR(IF($L$6="","",VLOOKUP($L$6&amp;"_"&amp;$B88,data_entry,COLUMNS($B$11:J87),0)),"")</f>
        <v/>
      </c>
      <c r="K88" s="309" t="str">
        <f>_xlfn.IFERROR(IF($L$6="","",VLOOKUP($L$6&amp;"_"&amp;$B88,data_entry,COLUMNS($B$11:K87),0)),"")</f>
        <v/>
      </c>
      <c r="L88" s="309" t="str">
        <f>_xlfn.IFERROR(IF($L$6="","",VLOOKUP($L$6&amp;"_"&amp;$B88,data_entry,COLUMNS($B$11:L87),0)),"")</f>
        <v/>
      </c>
      <c r="M88" s="309" t="str">
        <f>_xlfn.IFERROR(IF($L$6="","",VLOOKUP($L$6&amp;"_"&amp;$B88,data_entry,COLUMNS($B$11:M87),0)),"")</f>
        <v/>
      </c>
      <c r="N88" s="309" t="str">
        <f>_xlfn.IFERROR(IF($L$6="","",VLOOKUP($L$6&amp;"_"&amp;$B88,data_entry,COLUMNS($B$11:N87),0)),"")</f>
        <v/>
      </c>
      <c r="O88" s="309" t="str">
        <f>_xlfn.IFERROR(IF($L$6="","",VLOOKUP($L$6&amp;"_"&amp;$B88,data_entry,COLUMNS($B$11:O87),0)),"")</f>
        <v/>
      </c>
      <c r="P88" s="309" t="str">
        <f>_xlfn.IFERROR(IF($L$6="","",VLOOKUP($L$6&amp;"_"&amp;$B88,data_entry,COLUMNS($B$11:P87),0)),"")</f>
        <v/>
      </c>
      <c r="Q88" s="309" t="str">
        <f>_xlfn.IFERROR(IF($L$6="","",VLOOKUP($L$6&amp;"_"&amp;$B88,data_entry,COLUMNS($B$11:Q87),0)),"")</f>
        <v/>
      </c>
      <c r="R88" s="309" t="str">
        <f>_xlfn.IFERROR(IF($L$6="","",VLOOKUP($L$6&amp;"_"&amp;$B88,data_entry,COLUMNS($B$11:R87),0)),"")</f>
        <v/>
      </c>
      <c r="S88" s="309" t="str">
        <f>_xlfn.IFERROR(IF($L$6="","",VLOOKUP($L$6&amp;"_"&amp;$B88,data_entry,COLUMNS($B$11:S87),0)),"")</f>
        <v/>
      </c>
      <c r="T88" s="309" t="str">
        <f>_xlfn.IFERROR(IF($L$6="","",VLOOKUP($L$6&amp;"_"&amp;$B88,data_entry,COLUMNS($B$11:T87),0)),"")</f>
        <v/>
      </c>
      <c r="U88" s="309" t="str">
        <f>_xlfn.IFERROR(IF($L$6="","",VLOOKUP($L$6&amp;"_"&amp;$B88,data_entry,COLUMNS($B$11:U87),0)),"")</f>
        <v/>
      </c>
      <c r="V88" s="309" t="str">
        <f>_xlfn.IFERROR(IF($L$6="","",VLOOKUP($L$6&amp;"_"&amp;$B88,data_entry,COLUMNS($B$11:V87),0)),"")</f>
        <v/>
      </c>
      <c r="W88" s="309" t="str">
        <f>_xlfn.IFERROR(IF($L$6="","",VLOOKUP($L$6&amp;"_"&amp;$B88,data_entry,COLUMNS($B$11:W87),0)),"")</f>
        <v/>
      </c>
      <c r="X88" s="309" t="str">
        <f>_xlfn.IFERROR(IF($L$6="","",VLOOKUP($L$6&amp;"_"&amp;$B88,data_entry,COLUMNS($B$11:X87),0)),"")</f>
        <v/>
      </c>
      <c r="Y88" s="309" t="str">
        <f>_xlfn.IFERROR(IF($L$6="","",VLOOKUP($L$6&amp;"_"&amp;$B88,data_entry,COLUMNS($B$11:Y87),0)),"")</f>
        <v/>
      </c>
      <c r="Z88" s="309" t="str">
        <f>_xlfn.IFERROR(IF($L$6="","",VLOOKUP($L$6&amp;"_"&amp;$B88,data_entry,COLUMNS($B$11:Z87),0)),"")</f>
        <v/>
      </c>
      <c r="AA88" s="309" t="str">
        <f>_xlfn.IFERROR(IF($L$6="","",VLOOKUP($L$6&amp;"_"&amp;$B88,data_entry,COLUMNS($B$11:AA87),0)),"")</f>
        <v/>
      </c>
      <c r="AB88" s="309" t="str">
        <f>_xlfn.IFERROR(IF($L$6="","",VLOOKUP($L$6&amp;"_"&amp;$B88,data_entry,COLUMNS($B$11:AB87),0)),"")</f>
        <v/>
      </c>
      <c r="AC88" s="309" t="str">
        <f>_xlfn.IFERROR(IF($L$6="","",VLOOKUP($L$6&amp;"_"&amp;$B88,data_entry,COLUMNS($B$11:AC87),0)),"")</f>
        <v/>
      </c>
      <c r="AD88" s="309" t="str">
        <f>_xlfn.IFERROR(IF($L$6="","",VLOOKUP($L$6&amp;"_"&amp;$B88,data_entry,COLUMNS($B$11:AD87),0)),"")</f>
        <v/>
      </c>
      <c r="AE88" s="309"/>
      <c r="AF88" s="309"/>
      <c r="AG88" s="309"/>
      <c r="AH88" s="309"/>
      <c r="AI88" s="309"/>
      <c r="AJ88" s="309" t="str">
        <f>_xlfn.IFERROR(IF($L$6="","",VLOOKUP($L$6&amp;"_"&amp;$B88,data_entry,COLUMNS($B$11:AJ87),0)),"")</f>
        <v/>
      </c>
      <c r="AK88" s="309" t="str">
        <f>_xlfn.IFERROR(IF($L$6="","",VLOOKUP($L$6&amp;"_"&amp;$B88,data_entry,COLUMNS($B$11:AK87),0)),"")</f>
        <v/>
      </c>
      <c r="AL88" s="309" t="str">
        <f>_xlfn.IFERROR(IF($L$6="","",VLOOKUP($L$6&amp;"_"&amp;$B88,data_entry,COLUMNS($B$11:AL87),0)),"")</f>
        <v/>
      </c>
      <c r="AM88" s="309" t="str">
        <f>_xlfn.IFERROR(IF($L$6="","",VLOOKUP($L$6&amp;"_"&amp;$B88,data_entry,COLUMNS($B$11:AM87),0)),"")</f>
        <v/>
      </c>
      <c r="AN88" s="309" t="str">
        <f>_xlfn.IFERROR(IF($L$6="","",VLOOKUP($L$6&amp;"_"&amp;$B88,data_entry,COLUMNS($B$11:AN87),0)),"")</f>
        <v/>
      </c>
      <c r="AO88" s="309" t="str">
        <f>_xlfn.IFERROR(IF($L$6="","",VLOOKUP($L$6&amp;"_"&amp;$B88,data_entry,COLUMNS($B$11:AO87),0)),"")</f>
        <v/>
      </c>
      <c r="AP88" s="309" t="str">
        <f>_xlfn.IFERROR(IF($L$6="","",VLOOKUP($L$6&amp;"_"&amp;$B88,data_entry,COLUMNS($B$11:AP87),0)),"")</f>
        <v/>
      </c>
      <c r="AQ88" s="309" t="str">
        <f>_xlfn.IFERROR(IF($L$6="","",VLOOKUP($L$6&amp;"_"&amp;$B88,data_entry,COLUMNS($B$11:AQ87),0)),"")</f>
        <v/>
      </c>
    </row>
    <row r="89" spans="1:43" ht="15">
      <c r="A89" s="9">
        <f t="shared" si="2"/>
        <v>0</v>
      </c>
      <c r="B89" s="307">
        <f t="shared" si="3"/>
        <v>78</v>
      </c>
      <c r="C89" s="309" t="str">
        <f>IF(D89="","",ROWS($D$12:D89))</f>
        <v/>
      </c>
      <c r="D89" s="309" t="str">
        <f>_xlfn.IFERROR(IF(OR($L$6="",'DATA ENTRY'!C84=""),"",VLOOKUP($L$6&amp;"_"&amp;$B89,data_entry,COLUMNS($B$11:D88),0)),"")</f>
        <v/>
      </c>
      <c r="E89" s="309" t="str">
        <f>_xlfn.IFERROR(IF($L$6="","",VLOOKUP($L$6&amp;"_"&amp;$B89,data_entry,COLUMNS($B$11:E88),0)),"")</f>
        <v/>
      </c>
      <c r="F89" s="309" t="str">
        <f>_xlfn.IFERROR(IF($L$6="","",VLOOKUP($L$6&amp;"_"&amp;$B89,data_entry,COLUMNS($B$11:F88),0)),"")</f>
        <v/>
      </c>
      <c r="G89" s="309" t="str">
        <f>_xlfn.IFERROR(IF($L$6="","",VLOOKUP($L$6&amp;"_"&amp;$B89,data_entry,COLUMNS($B$11:G88),0)),"")</f>
        <v/>
      </c>
      <c r="H89" s="309" t="str">
        <f>_xlfn.IFERROR(IF($L$6="","",VLOOKUP($L$6&amp;"_"&amp;$B89,data_entry,COLUMNS($B$11:H88),0)),"")</f>
        <v/>
      </c>
      <c r="I89" s="309" t="str">
        <f>_xlfn.IFERROR(IF($L$6="","",VLOOKUP($L$6&amp;"_"&amp;$B89,data_entry,COLUMNS($B$11:I88),0)),"")</f>
        <v/>
      </c>
      <c r="J89" s="309" t="str">
        <f>_xlfn.IFERROR(IF($L$6="","",VLOOKUP($L$6&amp;"_"&amp;$B89,data_entry,COLUMNS($B$11:J88),0)),"")</f>
        <v/>
      </c>
      <c r="K89" s="309" t="str">
        <f>_xlfn.IFERROR(IF($L$6="","",VLOOKUP($L$6&amp;"_"&amp;$B89,data_entry,COLUMNS($B$11:K88),0)),"")</f>
        <v/>
      </c>
      <c r="L89" s="309" t="str">
        <f>_xlfn.IFERROR(IF($L$6="","",VLOOKUP($L$6&amp;"_"&amp;$B89,data_entry,COLUMNS($B$11:L88),0)),"")</f>
        <v/>
      </c>
      <c r="M89" s="309" t="str">
        <f>_xlfn.IFERROR(IF($L$6="","",VLOOKUP($L$6&amp;"_"&amp;$B89,data_entry,COLUMNS($B$11:M88),0)),"")</f>
        <v/>
      </c>
      <c r="N89" s="309" t="str">
        <f>_xlfn.IFERROR(IF($L$6="","",VLOOKUP($L$6&amp;"_"&amp;$B89,data_entry,COLUMNS($B$11:N88),0)),"")</f>
        <v/>
      </c>
      <c r="O89" s="309" t="str">
        <f>_xlfn.IFERROR(IF($L$6="","",VLOOKUP($L$6&amp;"_"&amp;$B89,data_entry,COLUMNS($B$11:O88),0)),"")</f>
        <v/>
      </c>
      <c r="P89" s="309" t="str">
        <f>_xlfn.IFERROR(IF($L$6="","",VLOOKUP($L$6&amp;"_"&amp;$B89,data_entry,COLUMNS($B$11:P88),0)),"")</f>
        <v/>
      </c>
      <c r="Q89" s="309" t="str">
        <f>_xlfn.IFERROR(IF($L$6="","",VLOOKUP($L$6&amp;"_"&amp;$B89,data_entry,COLUMNS($B$11:Q88),0)),"")</f>
        <v/>
      </c>
      <c r="R89" s="309" t="str">
        <f>_xlfn.IFERROR(IF($L$6="","",VLOOKUP($L$6&amp;"_"&amp;$B89,data_entry,COLUMNS($B$11:R88),0)),"")</f>
        <v/>
      </c>
      <c r="S89" s="309" t="str">
        <f>_xlfn.IFERROR(IF($L$6="","",VLOOKUP($L$6&amp;"_"&amp;$B89,data_entry,COLUMNS($B$11:S88),0)),"")</f>
        <v/>
      </c>
      <c r="T89" s="309" t="str">
        <f>_xlfn.IFERROR(IF($L$6="","",VLOOKUP($L$6&amp;"_"&amp;$B89,data_entry,COLUMNS($B$11:T88),0)),"")</f>
        <v/>
      </c>
      <c r="U89" s="309" t="str">
        <f>_xlfn.IFERROR(IF($L$6="","",VLOOKUP($L$6&amp;"_"&amp;$B89,data_entry,COLUMNS($B$11:U88),0)),"")</f>
        <v/>
      </c>
      <c r="V89" s="309" t="str">
        <f>_xlfn.IFERROR(IF($L$6="","",VLOOKUP($L$6&amp;"_"&amp;$B89,data_entry,COLUMNS($B$11:V88),0)),"")</f>
        <v/>
      </c>
      <c r="W89" s="309" t="str">
        <f>_xlfn.IFERROR(IF($L$6="","",VLOOKUP($L$6&amp;"_"&amp;$B89,data_entry,COLUMNS($B$11:W88),0)),"")</f>
        <v/>
      </c>
      <c r="X89" s="309" t="str">
        <f>_xlfn.IFERROR(IF($L$6="","",VLOOKUP($L$6&amp;"_"&amp;$B89,data_entry,COLUMNS($B$11:X88),0)),"")</f>
        <v/>
      </c>
      <c r="Y89" s="309" t="str">
        <f>_xlfn.IFERROR(IF($L$6="","",VLOOKUP($L$6&amp;"_"&amp;$B89,data_entry,COLUMNS($B$11:Y88),0)),"")</f>
        <v/>
      </c>
      <c r="Z89" s="309" t="str">
        <f>_xlfn.IFERROR(IF($L$6="","",VLOOKUP($L$6&amp;"_"&amp;$B89,data_entry,COLUMNS($B$11:Z88),0)),"")</f>
        <v/>
      </c>
      <c r="AA89" s="309" t="str">
        <f>_xlfn.IFERROR(IF($L$6="","",VLOOKUP($L$6&amp;"_"&amp;$B89,data_entry,COLUMNS($B$11:AA88),0)),"")</f>
        <v/>
      </c>
      <c r="AB89" s="309" t="str">
        <f>_xlfn.IFERROR(IF($L$6="","",VLOOKUP($L$6&amp;"_"&amp;$B89,data_entry,COLUMNS($B$11:AB88),0)),"")</f>
        <v/>
      </c>
      <c r="AC89" s="309" t="str">
        <f>_xlfn.IFERROR(IF($L$6="","",VLOOKUP($L$6&amp;"_"&amp;$B89,data_entry,COLUMNS($B$11:AC88),0)),"")</f>
        <v/>
      </c>
      <c r="AD89" s="309" t="str">
        <f>_xlfn.IFERROR(IF($L$6="","",VLOOKUP($L$6&amp;"_"&amp;$B89,data_entry,COLUMNS($B$11:AD88),0)),"")</f>
        <v/>
      </c>
      <c r="AE89" s="309"/>
      <c r="AF89" s="309"/>
      <c r="AG89" s="309"/>
      <c r="AH89" s="309"/>
      <c r="AI89" s="309"/>
      <c r="AJ89" s="309" t="str">
        <f>_xlfn.IFERROR(IF($L$6="","",VLOOKUP($L$6&amp;"_"&amp;$B89,data_entry,COLUMNS($B$11:AJ88),0)),"")</f>
        <v/>
      </c>
      <c r="AK89" s="309" t="str">
        <f>_xlfn.IFERROR(IF($L$6="","",VLOOKUP($L$6&amp;"_"&amp;$B89,data_entry,COLUMNS($B$11:AK88),0)),"")</f>
        <v/>
      </c>
      <c r="AL89" s="309" t="str">
        <f>_xlfn.IFERROR(IF($L$6="","",VLOOKUP($L$6&amp;"_"&amp;$B89,data_entry,COLUMNS($B$11:AL88),0)),"")</f>
        <v/>
      </c>
      <c r="AM89" s="309" t="str">
        <f>_xlfn.IFERROR(IF($L$6="","",VLOOKUP($L$6&amp;"_"&amp;$B89,data_entry,COLUMNS($B$11:AM88),0)),"")</f>
        <v/>
      </c>
      <c r="AN89" s="309" t="str">
        <f>_xlfn.IFERROR(IF($L$6="","",VLOOKUP($L$6&amp;"_"&amp;$B89,data_entry,COLUMNS($B$11:AN88),0)),"")</f>
        <v/>
      </c>
      <c r="AO89" s="309" t="str">
        <f>_xlfn.IFERROR(IF($L$6="","",VLOOKUP($L$6&amp;"_"&amp;$B89,data_entry,COLUMNS($B$11:AO88),0)),"")</f>
        <v/>
      </c>
      <c r="AP89" s="309" t="str">
        <f>_xlfn.IFERROR(IF($L$6="","",VLOOKUP($L$6&amp;"_"&amp;$B89,data_entry,COLUMNS($B$11:AP88),0)),"")</f>
        <v/>
      </c>
      <c r="AQ89" s="309" t="str">
        <f>_xlfn.IFERROR(IF($L$6="","",VLOOKUP($L$6&amp;"_"&amp;$B89,data_entry,COLUMNS($B$11:AQ88),0)),"")</f>
        <v/>
      </c>
    </row>
    <row r="90" spans="1:43" ht="15">
      <c r="A90" s="9">
        <f t="shared" si="2"/>
        <v>0</v>
      </c>
      <c r="B90" s="307">
        <f t="shared" si="3"/>
        <v>79</v>
      </c>
      <c r="C90" s="309" t="str">
        <f>IF(D90="","",ROWS($D$12:D90))</f>
        <v/>
      </c>
      <c r="D90" s="309" t="str">
        <f>_xlfn.IFERROR(IF(OR($L$6="",'DATA ENTRY'!C85=""),"",VLOOKUP($L$6&amp;"_"&amp;$B90,data_entry,COLUMNS($B$11:D89),0)),"")</f>
        <v/>
      </c>
      <c r="E90" s="309" t="str">
        <f>_xlfn.IFERROR(IF($L$6="","",VLOOKUP($L$6&amp;"_"&amp;$B90,data_entry,COLUMNS($B$11:E89),0)),"")</f>
        <v/>
      </c>
      <c r="F90" s="309" t="str">
        <f>_xlfn.IFERROR(IF($L$6="","",VLOOKUP($L$6&amp;"_"&amp;$B90,data_entry,COLUMNS($B$11:F89),0)),"")</f>
        <v/>
      </c>
      <c r="G90" s="309" t="str">
        <f>_xlfn.IFERROR(IF($L$6="","",VLOOKUP($L$6&amp;"_"&amp;$B90,data_entry,COLUMNS($B$11:G89),0)),"")</f>
        <v/>
      </c>
      <c r="H90" s="309" t="str">
        <f>_xlfn.IFERROR(IF($L$6="","",VLOOKUP($L$6&amp;"_"&amp;$B90,data_entry,COLUMNS($B$11:H89),0)),"")</f>
        <v/>
      </c>
      <c r="I90" s="309" t="str">
        <f>_xlfn.IFERROR(IF($L$6="","",VLOOKUP($L$6&amp;"_"&amp;$B90,data_entry,COLUMNS($B$11:I89),0)),"")</f>
        <v/>
      </c>
      <c r="J90" s="309" t="str">
        <f>_xlfn.IFERROR(IF($L$6="","",VLOOKUP($L$6&amp;"_"&amp;$B90,data_entry,COLUMNS($B$11:J89),0)),"")</f>
        <v/>
      </c>
      <c r="K90" s="309" t="str">
        <f>_xlfn.IFERROR(IF($L$6="","",VLOOKUP($L$6&amp;"_"&amp;$B90,data_entry,COLUMNS($B$11:K89),0)),"")</f>
        <v/>
      </c>
      <c r="L90" s="309" t="str">
        <f>_xlfn.IFERROR(IF($L$6="","",VLOOKUP($L$6&amp;"_"&amp;$B90,data_entry,COLUMNS($B$11:L89),0)),"")</f>
        <v/>
      </c>
      <c r="M90" s="309" t="str">
        <f>_xlfn.IFERROR(IF($L$6="","",VLOOKUP($L$6&amp;"_"&amp;$B90,data_entry,COLUMNS($B$11:M89),0)),"")</f>
        <v/>
      </c>
      <c r="N90" s="309" t="str">
        <f>_xlfn.IFERROR(IF($L$6="","",VLOOKUP($L$6&amp;"_"&amp;$B90,data_entry,COLUMNS($B$11:N89),0)),"")</f>
        <v/>
      </c>
      <c r="O90" s="309" t="str">
        <f>_xlfn.IFERROR(IF($L$6="","",VLOOKUP($L$6&amp;"_"&amp;$B90,data_entry,COLUMNS($B$11:O89),0)),"")</f>
        <v/>
      </c>
      <c r="P90" s="309" t="str">
        <f>_xlfn.IFERROR(IF($L$6="","",VLOOKUP($L$6&amp;"_"&amp;$B90,data_entry,COLUMNS($B$11:P89),0)),"")</f>
        <v/>
      </c>
      <c r="Q90" s="309" t="str">
        <f>_xlfn.IFERROR(IF($L$6="","",VLOOKUP($L$6&amp;"_"&amp;$B90,data_entry,COLUMNS($B$11:Q89),0)),"")</f>
        <v/>
      </c>
      <c r="R90" s="309" t="str">
        <f>_xlfn.IFERROR(IF($L$6="","",VLOOKUP($L$6&amp;"_"&amp;$B90,data_entry,COLUMNS($B$11:R89),0)),"")</f>
        <v/>
      </c>
      <c r="S90" s="309" t="str">
        <f>_xlfn.IFERROR(IF($L$6="","",VLOOKUP($L$6&amp;"_"&amp;$B90,data_entry,COLUMNS($B$11:S89),0)),"")</f>
        <v/>
      </c>
      <c r="T90" s="309" t="str">
        <f>_xlfn.IFERROR(IF($L$6="","",VLOOKUP($L$6&amp;"_"&amp;$B90,data_entry,COLUMNS($B$11:T89),0)),"")</f>
        <v/>
      </c>
      <c r="U90" s="309" t="str">
        <f>_xlfn.IFERROR(IF($L$6="","",VLOOKUP($L$6&amp;"_"&amp;$B90,data_entry,COLUMNS($B$11:U89),0)),"")</f>
        <v/>
      </c>
      <c r="V90" s="309" t="str">
        <f>_xlfn.IFERROR(IF($L$6="","",VLOOKUP($L$6&amp;"_"&amp;$B90,data_entry,COLUMNS($B$11:V89),0)),"")</f>
        <v/>
      </c>
      <c r="W90" s="309" t="str">
        <f>_xlfn.IFERROR(IF($L$6="","",VLOOKUP($L$6&amp;"_"&amp;$B90,data_entry,COLUMNS($B$11:W89),0)),"")</f>
        <v/>
      </c>
      <c r="X90" s="309" t="str">
        <f>_xlfn.IFERROR(IF($L$6="","",VLOOKUP($L$6&amp;"_"&amp;$B90,data_entry,COLUMNS($B$11:X89),0)),"")</f>
        <v/>
      </c>
      <c r="Y90" s="309" t="str">
        <f>_xlfn.IFERROR(IF($L$6="","",VLOOKUP($L$6&amp;"_"&amp;$B90,data_entry,COLUMNS($B$11:Y89),0)),"")</f>
        <v/>
      </c>
      <c r="Z90" s="309" t="str">
        <f>_xlfn.IFERROR(IF($L$6="","",VLOOKUP($L$6&amp;"_"&amp;$B90,data_entry,COLUMNS($B$11:Z89),0)),"")</f>
        <v/>
      </c>
      <c r="AA90" s="309" t="str">
        <f>_xlfn.IFERROR(IF($L$6="","",VLOOKUP($L$6&amp;"_"&amp;$B90,data_entry,COLUMNS($B$11:AA89),0)),"")</f>
        <v/>
      </c>
      <c r="AB90" s="309" t="str">
        <f>_xlfn.IFERROR(IF($L$6="","",VLOOKUP($L$6&amp;"_"&amp;$B90,data_entry,COLUMNS($B$11:AB89),0)),"")</f>
        <v/>
      </c>
      <c r="AC90" s="309" t="str">
        <f>_xlfn.IFERROR(IF($L$6="","",VLOOKUP($L$6&amp;"_"&amp;$B90,data_entry,COLUMNS($B$11:AC89),0)),"")</f>
        <v/>
      </c>
      <c r="AD90" s="309" t="str">
        <f>_xlfn.IFERROR(IF($L$6="","",VLOOKUP($L$6&amp;"_"&amp;$B90,data_entry,COLUMNS($B$11:AD89),0)),"")</f>
        <v/>
      </c>
      <c r="AE90" s="309"/>
      <c r="AF90" s="309"/>
      <c r="AG90" s="309"/>
      <c r="AH90" s="309"/>
      <c r="AI90" s="309"/>
      <c r="AJ90" s="309" t="str">
        <f>_xlfn.IFERROR(IF($L$6="","",VLOOKUP($L$6&amp;"_"&amp;$B90,data_entry,COLUMNS($B$11:AJ89),0)),"")</f>
        <v/>
      </c>
      <c r="AK90" s="309" t="str">
        <f>_xlfn.IFERROR(IF($L$6="","",VLOOKUP($L$6&amp;"_"&amp;$B90,data_entry,COLUMNS($B$11:AK89),0)),"")</f>
        <v/>
      </c>
      <c r="AL90" s="309" t="str">
        <f>_xlfn.IFERROR(IF($L$6="","",VLOOKUP($L$6&amp;"_"&amp;$B90,data_entry,COLUMNS($B$11:AL89),0)),"")</f>
        <v/>
      </c>
      <c r="AM90" s="309" t="str">
        <f>_xlfn.IFERROR(IF($L$6="","",VLOOKUP($L$6&amp;"_"&amp;$B90,data_entry,COLUMNS($B$11:AM89),0)),"")</f>
        <v/>
      </c>
      <c r="AN90" s="309" t="str">
        <f>_xlfn.IFERROR(IF($L$6="","",VLOOKUP($L$6&amp;"_"&amp;$B90,data_entry,COLUMNS($B$11:AN89),0)),"")</f>
        <v/>
      </c>
      <c r="AO90" s="309" t="str">
        <f>_xlfn.IFERROR(IF($L$6="","",VLOOKUP($L$6&amp;"_"&amp;$B90,data_entry,COLUMNS($B$11:AO89),0)),"")</f>
        <v/>
      </c>
      <c r="AP90" s="309" t="str">
        <f>_xlfn.IFERROR(IF($L$6="","",VLOOKUP($L$6&amp;"_"&amp;$B90,data_entry,COLUMNS($B$11:AP89),0)),"")</f>
        <v/>
      </c>
      <c r="AQ90" s="309" t="str">
        <f>_xlfn.IFERROR(IF($L$6="","",VLOOKUP($L$6&amp;"_"&amp;$B90,data_entry,COLUMNS($B$11:AQ89),0)),"")</f>
        <v/>
      </c>
    </row>
    <row r="91" spans="1:43" ht="15">
      <c r="A91" s="9">
        <f t="shared" si="2"/>
        <v>0</v>
      </c>
      <c r="B91" s="307">
        <f t="shared" si="3"/>
        <v>80</v>
      </c>
      <c r="C91" s="309" t="str">
        <f>IF(D91="","",ROWS($D$12:D91))</f>
        <v/>
      </c>
      <c r="D91" s="309" t="str">
        <f>_xlfn.IFERROR(IF(OR($L$6="",'DATA ENTRY'!C86=""),"",VLOOKUP($L$6&amp;"_"&amp;$B91,data_entry,COLUMNS($B$11:D90),0)),"")</f>
        <v/>
      </c>
      <c r="E91" s="309" t="str">
        <f>_xlfn.IFERROR(IF($L$6="","",VLOOKUP($L$6&amp;"_"&amp;$B91,data_entry,COLUMNS($B$11:E90),0)),"")</f>
        <v/>
      </c>
      <c r="F91" s="309" t="str">
        <f>_xlfn.IFERROR(IF($L$6="","",VLOOKUP($L$6&amp;"_"&amp;$B91,data_entry,COLUMNS($B$11:F90),0)),"")</f>
        <v/>
      </c>
      <c r="G91" s="309" t="str">
        <f>_xlfn.IFERROR(IF($L$6="","",VLOOKUP($L$6&amp;"_"&amp;$B91,data_entry,COLUMNS($B$11:G90),0)),"")</f>
        <v/>
      </c>
      <c r="H91" s="309" t="str">
        <f>_xlfn.IFERROR(IF($L$6="","",VLOOKUP($L$6&amp;"_"&amp;$B91,data_entry,COLUMNS($B$11:H90),0)),"")</f>
        <v/>
      </c>
      <c r="I91" s="309" t="str">
        <f>_xlfn.IFERROR(IF($L$6="","",VLOOKUP($L$6&amp;"_"&amp;$B91,data_entry,COLUMNS($B$11:I90),0)),"")</f>
        <v/>
      </c>
      <c r="J91" s="309" t="str">
        <f>_xlfn.IFERROR(IF($L$6="","",VLOOKUP($L$6&amp;"_"&amp;$B91,data_entry,COLUMNS($B$11:J90),0)),"")</f>
        <v/>
      </c>
      <c r="K91" s="309" t="str">
        <f>_xlfn.IFERROR(IF($L$6="","",VLOOKUP($L$6&amp;"_"&amp;$B91,data_entry,COLUMNS($B$11:K90),0)),"")</f>
        <v/>
      </c>
      <c r="L91" s="309" t="str">
        <f>_xlfn.IFERROR(IF($L$6="","",VLOOKUP($L$6&amp;"_"&amp;$B91,data_entry,COLUMNS($B$11:L90),0)),"")</f>
        <v/>
      </c>
      <c r="M91" s="309" t="str">
        <f>_xlfn.IFERROR(IF($L$6="","",VLOOKUP($L$6&amp;"_"&amp;$B91,data_entry,COLUMNS($B$11:M90),0)),"")</f>
        <v/>
      </c>
      <c r="N91" s="309" t="str">
        <f>_xlfn.IFERROR(IF($L$6="","",VLOOKUP($L$6&amp;"_"&amp;$B91,data_entry,COLUMNS($B$11:N90),0)),"")</f>
        <v/>
      </c>
      <c r="O91" s="309" t="str">
        <f>_xlfn.IFERROR(IF($L$6="","",VLOOKUP($L$6&amp;"_"&amp;$B91,data_entry,COLUMNS($B$11:O90),0)),"")</f>
        <v/>
      </c>
      <c r="P91" s="309" t="str">
        <f>_xlfn.IFERROR(IF($L$6="","",VLOOKUP($L$6&amp;"_"&amp;$B91,data_entry,COLUMNS($B$11:P90),0)),"")</f>
        <v/>
      </c>
      <c r="Q91" s="309" t="str">
        <f>_xlfn.IFERROR(IF($L$6="","",VLOOKUP($L$6&amp;"_"&amp;$B91,data_entry,COLUMNS($B$11:Q90),0)),"")</f>
        <v/>
      </c>
      <c r="R91" s="309" t="str">
        <f>_xlfn.IFERROR(IF($L$6="","",VLOOKUP($L$6&amp;"_"&amp;$B91,data_entry,COLUMNS($B$11:R90),0)),"")</f>
        <v/>
      </c>
      <c r="S91" s="309" t="str">
        <f>_xlfn.IFERROR(IF($L$6="","",VLOOKUP($L$6&amp;"_"&amp;$B91,data_entry,COLUMNS($B$11:S90),0)),"")</f>
        <v/>
      </c>
      <c r="T91" s="309" t="str">
        <f>_xlfn.IFERROR(IF($L$6="","",VLOOKUP($L$6&amp;"_"&amp;$B91,data_entry,COLUMNS($B$11:T90),0)),"")</f>
        <v/>
      </c>
      <c r="U91" s="309" t="str">
        <f>_xlfn.IFERROR(IF($L$6="","",VLOOKUP($L$6&amp;"_"&amp;$B91,data_entry,COLUMNS($B$11:U90),0)),"")</f>
        <v/>
      </c>
      <c r="V91" s="309" t="str">
        <f>_xlfn.IFERROR(IF($L$6="","",VLOOKUP($L$6&amp;"_"&amp;$B91,data_entry,COLUMNS($B$11:V90),0)),"")</f>
        <v/>
      </c>
      <c r="W91" s="309" t="str">
        <f>_xlfn.IFERROR(IF($L$6="","",VLOOKUP($L$6&amp;"_"&amp;$B91,data_entry,COLUMNS($B$11:W90),0)),"")</f>
        <v/>
      </c>
      <c r="X91" s="309" t="str">
        <f>_xlfn.IFERROR(IF($L$6="","",VLOOKUP($L$6&amp;"_"&amp;$B91,data_entry,COLUMNS($B$11:X90),0)),"")</f>
        <v/>
      </c>
      <c r="Y91" s="309" t="str">
        <f>_xlfn.IFERROR(IF($L$6="","",VLOOKUP($L$6&amp;"_"&amp;$B91,data_entry,COLUMNS($B$11:Y90),0)),"")</f>
        <v/>
      </c>
      <c r="Z91" s="309" t="str">
        <f>_xlfn.IFERROR(IF($L$6="","",VLOOKUP($L$6&amp;"_"&amp;$B91,data_entry,COLUMNS($B$11:Z90),0)),"")</f>
        <v/>
      </c>
      <c r="AA91" s="309" t="str">
        <f>_xlfn.IFERROR(IF($L$6="","",VLOOKUP($L$6&amp;"_"&amp;$B91,data_entry,COLUMNS($B$11:AA90),0)),"")</f>
        <v/>
      </c>
      <c r="AB91" s="309" t="str">
        <f>_xlfn.IFERROR(IF($L$6="","",VLOOKUP($L$6&amp;"_"&amp;$B91,data_entry,COLUMNS($B$11:AB90),0)),"")</f>
        <v/>
      </c>
      <c r="AC91" s="309" t="str">
        <f>_xlfn.IFERROR(IF($L$6="","",VLOOKUP($L$6&amp;"_"&amp;$B91,data_entry,COLUMNS($B$11:AC90),0)),"")</f>
        <v/>
      </c>
      <c r="AD91" s="309" t="str">
        <f>_xlfn.IFERROR(IF($L$6="","",VLOOKUP($L$6&amp;"_"&amp;$B91,data_entry,COLUMNS($B$11:AD90),0)),"")</f>
        <v/>
      </c>
      <c r="AE91" s="309"/>
      <c r="AF91" s="309"/>
      <c r="AG91" s="309"/>
      <c r="AH91" s="309"/>
      <c r="AI91" s="309"/>
      <c r="AJ91" s="309" t="str">
        <f>_xlfn.IFERROR(IF($L$6="","",VLOOKUP($L$6&amp;"_"&amp;$B91,data_entry,COLUMNS($B$11:AJ90),0)),"")</f>
        <v/>
      </c>
      <c r="AK91" s="309" t="str">
        <f>_xlfn.IFERROR(IF($L$6="","",VLOOKUP($L$6&amp;"_"&amp;$B91,data_entry,COLUMNS($B$11:AK90),0)),"")</f>
        <v/>
      </c>
      <c r="AL91" s="309" t="str">
        <f>_xlfn.IFERROR(IF($L$6="","",VLOOKUP($L$6&amp;"_"&amp;$B91,data_entry,COLUMNS($B$11:AL90),0)),"")</f>
        <v/>
      </c>
      <c r="AM91" s="309" t="str">
        <f>_xlfn.IFERROR(IF($L$6="","",VLOOKUP($L$6&amp;"_"&amp;$B91,data_entry,COLUMNS($B$11:AM90),0)),"")</f>
        <v/>
      </c>
      <c r="AN91" s="309" t="str">
        <f>_xlfn.IFERROR(IF($L$6="","",VLOOKUP($L$6&amp;"_"&amp;$B91,data_entry,COLUMNS($B$11:AN90),0)),"")</f>
        <v/>
      </c>
      <c r="AO91" s="309" t="str">
        <f>_xlfn.IFERROR(IF($L$6="","",VLOOKUP($L$6&amp;"_"&amp;$B91,data_entry,COLUMNS($B$11:AO90),0)),"")</f>
        <v/>
      </c>
      <c r="AP91" s="309" t="str">
        <f>_xlfn.IFERROR(IF($L$6="","",VLOOKUP($L$6&amp;"_"&amp;$B91,data_entry,COLUMNS($B$11:AP90),0)),"")</f>
        <v/>
      </c>
      <c r="AQ91" s="309" t="str">
        <f>_xlfn.IFERROR(IF($L$6="","",VLOOKUP($L$6&amp;"_"&amp;$B91,data_entry,COLUMNS($B$11:AQ90),0)),"")</f>
        <v/>
      </c>
    </row>
    <row r="92" spans="1:43" ht="15">
      <c r="A92" s="9">
        <f t="shared" si="2"/>
        <v>0</v>
      </c>
      <c r="B92" s="307">
        <f t="shared" si="3"/>
        <v>81</v>
      </c>
      <c r="C92" s="309" t="str">
        <f>IF(D92="","",ROWS($D$12:D92))</f>
        <v/>
      </c>
      <c r="D92" s="309" t="str">
        <f>_xlfn.IFERROR(IF(OR($L$6="",'DATA ENTRY'!C87=""),"",VLOOKUP($L$6&amp;"_"&amp;$B92,data_entry,COLUMNS($B$11:D91),0)),"")</f>
        <v/>
      </c>
      <c r="E92" s="309" t="str">
        <f>_xlfn.IFERROR(IF($L$6="","",VLOOKUP($L$6&amp;"_"&amp;$B92,data_entry,COLUMNS($B$11:E91),0)),"")</f>
        <v/>
      </c>
      <c r="F92" s="309" t="str">
        <f>_xlfn.IFERROR(IF($L$6="","",VLOOKUP($L$6&amp;"_"&amp;$B92,data_entry,COLUMNS($B$11:F91),0)),"")</f>
        <v/>
      </c>
      <c r="G92" s="309" t="str">
        <f>_xlfn.IFERROR(IF($L$6="","",VLOOKUP($L$6&amp;"_"&amp;$B92,data_entry,COLUMNS($B$11:G91),0)),"")</f>
        <v/>
      </c>
      <c r="H92" s="309" t="str">
        <f>_xlfn.IFERROR(IF($L$6="","",VLOOKUP($L$6&amp;"_"&amp;$B92,data_entry,COLUMNS($B$11:H91),0)),"")</f>
        <v/>
      </c>
      <c r="I92" s="309" t="str">
        <f>_xlfn.IFERROR(IF($L$6="","",VLOOKUP($L$6&amp;"_"&amp;$B92,data_entry,COLUMNS($B$11:I91),0)),"")</f>
        <v/>
      </c>
      <c r="J92" s="309" t="str">
        <f>_xlfn.IFERROR(IF($L$6="","",VLOOKUP($L$6&amp;"_"&amp;$B92,data_entry,COLUMNS($B$11:J91),0)),"")</f>
        <v/>
      </c>
      <c r="K92" s="309" t="str">
        <f>_xlfn.IFERROR(IF($L$6="","",VLOOKUP($L$6&amp;"_"&amp;$B92,data_entry,COLUMNS($B$11:K91),0)),"")</f>
        <v/>
      </c>
      <c r="L92" s="309" t="str">
        <f>_xlfn.IFERROR(IF($L$6="","",VLOOKUP($L$6&amp;"_"&amp;$B92,data_entry,COLUMNS($B$11:L91),0)),"")</f>
        <v/>
      </c>
      <c r="M92" s="309" t="str">
        <f>_xlfn.IFERROR(IF($L$6="","",VLOOKUP($L$6&amp;"_"&amp;$B92,data_entry,COLUMNS($B$11:M91),0)),"")</f>
        <v/>
      </c>
      <c r="N92" s="309" t="str">
        <f>_xlfn.IFERROR(IF($L$6="","",VLOOKUP($L$6&amp;"_"&amp;$B92,data_entry,COLUMNS($B$11:N91),0)),"")</f>
        <v/>
      </c>
      <c r="O92" s="309" t="str">
        <f>_xlfn.IFERROR(IF($L$6="","",VLOOKUP($L$6&amp;"_"&amp;$B92,data_entry,COLUMNS($B$11:O91),0)),"")</f>
        <v/>
      </c>
      <c r="P92" s="309" t="str">
        <f>_xlfn.IFERROR(IF($L$6="","",VLOOKUP($L$6&amp;"_"&amp;$B92,data_entry,COLUMNS($B$11:P91),0)),"")</f>
        <v/>
      </c>
      <c r="Q92" s="309" t="str">
        <f>_xlfn.IFERROR(IF($L$6="","",VLOOKUP($L$6&amp;"_"&amp;$B92,data_entry,COLUMNS($B$11:Q91),0)),"")</f>
        <v/>
      </c>
      <c r="R92" s="309" t="str">
        <f>_xlfn.IFERROR(IF($L$6="","",VLOOKUP($L$6&amp;"_"&amp;$B92,data_entry,COLUMNS($B$11:R91),0)),"")</f>
        <v/>
      </c>
      <c r="S92" s="309" t="str">
        <f>_xlfn.IFERROR(IF($L$6="","",VLOOKUP($L$6&amp;"_"&amp;$B92,data_entry,COLUMNS($B$11:S91),0)),"")</f>
        <v/>
      </c>
      <c r="T92" s="309" t="str">
        <f>_xlfn.IFERROR(IF($L$6="","",VLOOKUP($L$6&amp;"_"&amp;$B92,data_entry,COLUMNS($B$11:T91),0)),"")</f>
        <v/>
      </c>
      <c r="U92" s="309" t="str">
        <f>_xlfn.IFERROR(IF($L$6="","",VLOOKUP($L$6&amp;"_"&amp;$B92,data_entry,COLUMNS($B$11:U91),0)),"")</f>
        <v/>
      </c>
      <c r="V92" s="309" t="str">
        <f>_xlfn.IFERROR(IF($L$6="","",VLOOKUP($L$6&amp;"_"&amp;$B92,data_entry,COLUMNS($B$11:V91),0)),"")</f>
        <v/>
      </c>
      <c r="W92" s="309" t="str">
        <f>_xlfn.IFERROR(IF($L$6="","",VLOOKUP($L$6&amp;"_"&amp;$B92,data_entry,COLUMNS($B$11:W91),0)),"")</f>
        <v/>
      </c>
      <c r="X92" s="309" t="str">
        <f>_xlfn.IFERROR(IF($L$6="","",VLOOKUP($L$6&amp;"_"&amp;$B92,data_entry,COLUMNS($B$11:X91),0)),"")</f>
        <v/>
      </c>
      <c r="Y92" s="309" t="str">
        <f>_xlfn.IFERROR(IF($L$6="","",VLOOKUP($L$6&amp;"_"&amp;$B92,data_entry,COLUMNS($B$11:Y91),0)),"")</f>
        <v/>
      </c>
      <c r="Z92" s="309" t="str">
        <f>_xlfn.IFERROR(IF($L$6="","",VLOOKUP($L$6&amp;"_"&amp;$B92,data_entry,COLUMNS($B$11:Z91),0)),"")</f>
        <v/>
      </c>
      <c r="AA92" s="309" t="str">
        <f>_xlfn.IFERROR(IF($L$6="","",VLOOKUP($L$6&amp;"_"&amp;$B92,data_entry,COLUMNS($B$11:AA91),0)),"")</f>
        <v/>
      </c>
      <c r="AB92" s="309" t="str">
        <f>_xlfn.IFERROR(IF($L$6="","",VLOOKUP($L$6&amp;"_"&amp;$B92,data_entry,COLUMNS($B$11:AB91),0)),"")</f>
        <v/>
      </c>
      <c r="AC92" s="309" t="str">
        <f>_xlfn.IFERROR(IF($L$6="","",VLOOKUP($L$6&amp;"_"&amp;$B92,data_entry,COLUMNS($B$11:AC91),0)),"")</f>
        <v/>
      </c>
      <c r="AD92" s="309" t="str">
        <f>_xlfn.IFERROR(IF($L$6="","",VLOOKUP($L$6&amp;"_"&amp;$B92,data_entry,COLUMNS($B$11:AD91),0)),"")</f>
        <v/>
      </c>
      <c r="AE92" s="309"/>
      <c r="AF92" s="309"/>
      <c r="AG92" s="309"/>
      <c r="AH92" s="309"/>
      <c r="AI92" s="309"/>
      <c r="AJ92" s="309" t="str">
        <f>_xlfn.IFERROR(IF($L$6="","",VLOOKUP($L$6&amp;"_"&amp;$B92,data_entry,COLUMNS($B$11:AJ91),0)),"")</f>
        <v/>
      </c>
      <c r="AK92" s="309" t="str">
        <f>_xlfn.IFERROR(IF($L$6="","",VLOOKUP($L$6&amp;"_"&amp;$B92,data_entry,COLUMNS($B$11:AK91),0)),"")</f>
        <v/>
      </c>
      <c r="AL92" s="309" t="str">
        <f>_xlfn.IFERROR(IF($L$6="","",VLOOKUP($L$6&amp;"_"&amp;$B92,data_entry,COLUMNS($B$11:AL91),0)),"")</f>
        <v/>
      </c>
      <c r="AM92" s="309" t="str">
        <f>_xlfn.IFERROR(IF($L$6="","",VLOOKUP($L$6&amp;"_"&amp;$B92,data_entry,COLUMNS($B$11:AM91),0)),"")</f>
        <v/>
      </c>
      <c r="AN92" s="309" t="str">
        <f>_xlfn.IFERROR(IF($L$6="","",VLOOKUP($L$6&amp;"_"&amp;$B92,data_entry,COLUMNS($B$11:AN91),0)),"")</f>
        <v/>
      </c>
      <c r="AO92" s="309" t="str">
        <f>_xlfn.IFERROR(IF($L$6="","",VLOOKUP($L$6&amp;"_"&amp;$B92,data_entry,COLUMNS($B$11:AO91),0)),"")</f>
        <v/>
      </c>
      <c r="AP92" s="309" t="str">
        <f>_xlfn.IFERROR(IF($L$6="","",VLOOKUP($L$6&amp;"_"&amp;$B92,data_entry,COLUMNS($B$11:AP91),0)),"")</f>
        <v/>
      </c>
      <c r="AQ92" s="309" t="str">
        <f>_xlfn.IFERROR(IF($L$6="","",VLOOKUP($L$6&amp;"_"&amp;$B92,data_entry,COLUMNS($B$11:AQ91),0)),"")</f>
        <v/>
      </c>
    </row>
    <row r="93" spans="1:43" ht="15">
      <c r="A93" s="9">
        <f t="shared" si="2"/>
        <v>0</v>
      </c>
      <c r="B93" s="307">
        <f t="shared" si="3"/>
        <v>82</v>
      </c>
      <c r="C93" s="309" t="str">
        <f>IF(D93="","",ROWS($D$12:D93))</f>
        <v/>
      </c>
      <c r="D93" s="309" t="str">
        <f>_xlfn.IFERROR(IF(OR($L$6="",'DATA ENTRY'!C88=""),"",VLOOKUP($L$6&amp;"_"&amp;$B93,data_entry,COLUMNS($B$11:D92),0)),"")</f>
        <v/>
      </c>
      <c r="E93" s="309" t="str">
        <f>_xlfn.IFERROR(IF($L$6="","",VLOOKUP($L$6&amp;"_"&amp;$B93,data_entry,COLUMNS($B$11:E92),0)),"")</f>
        <v/>
      </c>
      <c r="F93" s="309" t="str">
        <f>_xlfn.IFERROR(IF($L$6="","",VLOOKUP($L$6&amp;"_"&amp;$B93,data_entry,COLUMNS($B$11:F92),0)),"")</f>
        <v/>
      </c>
      <c r="G93" s="309" t="str">
        <f>_xlfn.IFERROR(IF($L$6="","",VLOOKUP($L$6&amp;"_"&amp;$B93,data_entry,COLUMNS($B$11:G92),0)),"")</f>
        <v/>
      </c>
      <c r="H93" s="309" t="str">
        <f>_xlfn.IFERROR(IF($L$6="","",VLOOKUP($L$6&amp;"_"&amp;$B93,data_entry,COLUMNS($B$11:H92),0)),"")</f>
        <v/>
      </c>
      <c r="I93" s="309" t="str">
        <f>_xlfn.IFERROR(IF($L$6="","",VLOOKUP($L$6&amp;"_"&amp;$B93,data_entry,COLUMNS($B$11:I92),0)),"")</f>
        <v/>
      </c>
      <c r="J93" s="309" t="str">
        <f>_xlfn.IFERROR(IF($L$6="","",VLOOKUP($L$6&amp;"_"&amp;$B93,data_entry,COLUMNS($B$11:J92),0)),"")</f>
        <v/>
      </c>
      <c r="K93" s="309" t="str">
        <f>_xlfn.IFERROR(IF($L$6="","",VLOOKUP($L$6&amp;"_"&amp;$B93,data_entry,COLUMNS($B$11:K92),0)),"")</f>
        <v/>
      </c>
      <c r="L93" s="309" t="str">
        <f>_xlfn.IFERROR(IF($L$6="","",VLOOKUP($L$6&amp;"_"&amp;$B93,data_entry,COLUMNS($B$11:L92),0)),"")</f>
        <v/>
      </c>
      <c r="M93" s="309" t="str">
        <f>_xlfn.IFERROR(IF($L$6="","",VLOOKUP($L$6&amp;"_"&amp;$B93,data_entry,COLUMNS($B$11:M92),0)),"")</f>
        <v/>
      </c>
      <c r="N93" s="309" t="str">
        <f>_xlfn.IFERROR(IF($L$6="","",VLOOKUP($L$6&amp;"_"&amp;$B93,data_entry,COLUMNS($B$11:N92),0)),"")</f>
        <v/>
      </c>
      <c r="O93" s="309" t="str">
        <f>_xlfn.IFERROR(IF($L$6="","",VLOOKUP($L$6&amp;"_"&amp;$B93,data_entry,COLUMNS($B$11:O92),0)),"")</f>
        <v/>
      </c>
      <c r="P93" s="309" t="str">
        <f>_xlfn.IFERROR(IF($L$6="","",VLOOKUP($L$6&amp;"_"&amp;$B93,data_entry,COLUMNS($B$11:P92),0)),"")</f>
        <v/>
      </c>
      <c r="Q93" s="309" t="str">
        <f>_xlfn.IFERROR(IF($L$6="","",VLOOKUP($L$6&amp;"_"&amp;$B93,data_entry,COLUMNS($B$11:Q92),0)),"")</f>
        <v/>
      </c>
      <c r="R93" s="309" t="str">
        <f>_xlfn.IFERROR(IF($L$6="","",VLOOKUP($L$6&amp;"_"&amp;$B93,data_entry,COLUMNS($B$11:R92),0)),"")</f>
        <v/>
      </c>
      <c r="S93" s="309" t="str">
        <f>_xlfn.IFERROR(IF($L$6="","",VLOOKUP($L$6&amp;"_"&amp;$B93,data_entry,COLUMNS($B$11:S92),0)),"")</f>
        <v/>
      </c>
      <c r="T93" s="309" t="str">
        <f>_xlfn.IFERROR(IF($L$6="","",VLOOKUP($L$6&amp;"_"&amp;$B93,data_entry,COLUMNS($B$11:T92),0)),"")</f>
        <v/>
      </c>
      <c r="U93" s="309" t="str">
        <f>_xlfn.IFERROR(IF($L$6="","",VLOOKUP($L$6&amp;"_"&amp;$B93,data_entry,COLUMNS($B$11:U92),0)),"")</f>
        <v/>
      </c>
      <c r="V93" s="309" t="str">
        <f>_xlfn.IFERROR(IF($L$6="","",VLOOKUP($L$6&amp;"_"&amp;$B93,data_entry,COLUMNS($B$11:V92),0)),"")</f>
        <v/>
      </c>
      <c r="W93" s="309" t="str">
        <f>_xlfn.IFERROR(IF($L$6="","",VLOOKUP($L$6&amp;"_"&amp;$B93,data_entry,COLUMNS($B$11:W92),0)),"")</f>
        <v/>
      </c>
      <c r="X93" s="309" t="str">
        <f>_xlfn.IFERROR(IF($L$6="","",VLOOKUP($L$6&amp;"_"&amp;$B93,data_entry,COLUMNS($B$11:X92),0)),"")</f>
        <v/>
      </c>
      <c r="Y93" s="309" t="str">
        <f>_xlfn.IFERROR(IF($L$6="","",VLOOKUP($L$6&amp;"_"&amp;$B93,data_entry,COLUMNS($B$11:Y92),0)),"")</f>
        <v/>
      </c>
      <c r="Z93" s="309" t="str">
        <f>_xlfn.IFERROR(IF($L$6="","",VLOOKUP($L$6&amp;"_"&amp;$B93,data_entry,COLUMNS($B$11:Z92),0)),"")</f>
        <v/>
      </c>
      <c r="AA93" s="309" t="str">
        <f>_xlfn.IFERROR(IF($L$6="","",VLOOKUP($L$6&amp;"_"&amp;$B93,data_entry,COLUMNS($B$11:AA92),0)),"")</f>
        <v/>
      </c>
      <c r="AB93" s="309" t="str">
        <f>_xlfn.IFERROR(IF($L$6="","",VLOOKUP($L$6&amp;"_"&amp;$B93,data_entry,COLUMNS($B$11:AB92),0)),"")</f>
        <v/>
      </c>
      <c r="AC93" s="309" t="str">
        <f>_xlfn.IFERROR(IF($L$6="","",VLOOKUP($L$6&amp;"_"&amp;$B93,data_entry,COLUMNS($B$11:AC92),0)),"")</f>
        <v/>
      </c>
      <c r="AD93" s="309" t="str">
        <f>_xlfn.IFERROR(IF($L$6="","",VLOOKUP($L$6&amp;"_"&amp;$B93,data_entry,COLUMNS($B$11:AD92),0)),"")</f>
        <v/>
      </c>
      <c r="AE93" s="309"/>
      <c r="AF93" s="309"/>
      <c r="AG93" s="309"/>
      <c r="AH93" s="309"/>
      <c r="AI93" s="309"/>
      <c r="AJ93" s="309" t="str">
        <f>_xlfn.IFERROR(IF($L$6="","",VLOOKUP($L$6&amp;"_"&amp;$B93,data_entry,COLUMNS($B$11:AJ92),0)),"")</f>
        <v/>
      </c>
      <c r="AK93" s="309" t="str">
        <f>_xlfn.IFERROR(IF($L$6="","",VLOOKUP($L$6&amp;"_"&amp;$B93,data_entry,COLUMNS($B$11:AK92),0)),"")</f>
        <v/>
      </c>
      <c r="AL93" s="309" t="str">
        <f>_xlfn.IFERROR(IF($L$6="","",VLOOKUP($L$6&amp;"_"&amp;$B93,data_entry,COLUMNS($B$11:AL92),0)),"")</f>
        <v/>
      </c>
      <c r="AM93" s="309" t="str">
        <f>_xlfn.IFERROR(IF($L$6="","",VLOOKUP($L$6&amp;"_"&amp;$B93,data_entry,COLUMNS($B$11:AM92),0)),"")</f>
        <v/>
      </c>
      <c r="AN93" s="309" t="str">
        <f>_xlfn.IFERROR(IF($L$6="","",VLOOKUP($L$6&amp;"_"&amp;$B93,data_entry,COLUMNS($B$11:AN92),0)),"")</f>
        <v/>
      </c>
      <c r="AO93" s="309" t="str">
        <f>_xlfn.IFERROR(IF($L$6="","",VLOOKUP($L$6&amp;"_"&amp;$B93,data_entry,COLUMNS($B$11:AO92),0)),"")</f>
        <v/>
      </c>
      <c r="AP93" s="309" t="str">
        <f>_xlfn.IFERROR(IF($L$6="","",VLOOKUP($L$6&amp;"_"&amp;$B93,data_entry,COLUMNS($B$11:AP92),0)),"")</f>
        <v/>
      </c>
      <c r="AQ93" s="309" t="str">
        <f>_xlfn.IFERROR(IF($L$6="","",VLOOKUP($L$6&amp;"_"&amp;$B93,data_entry,COLUMNS($B$11:AQ92),0)),"")</f>
        <v/>
      </c>
    </row>
    <row r="94" spans="1:43" ht="15">
      <c r="A94" s="9">
        <f t="shared" si="2"/>
        <v>0</v>
      </c>
      <c r="B94" s="307">
        <f t="shared" si="3"/>
        <v>83</v>
      </c>
      <c r="C94" s="309" t="str">
        <f>IF(D94="","",ROWS($D$12:D94))</f>
        <v/>
      </c>
      <c r="D94" s="309" t="str">
        <f>_xlfn.IFERROR(IF(OR($L$6="",'DATA ENTRY'!C89=""),"",VLOOKUP($L$6&amp;"_"&amp;$B94,data_entry,COLUMNS($B$11:D93),0)),"")</f>
        <v/>
      </c>
      <c r="E94" s="309" t="str">
        <f>_xlfn.IFERROR(IF($L$6="","",VLOOKUP($L$6&amp;"_"&amp;$B94,data_entry,COLUMNS($B$11:E93),0)),"")</f>
        <v/>
      </c>
      <c r="F94" s="309" t="str">
        <f>_xlfn.IFERROR(IF($L$6="","",VLOOKUP($L$6&amp;"_"&amp;$B94,data_entry,COLUMNS($B$11:F93),0)),"")</f>
        <v/>
      </c>
      <c r="G94" s="309" t="str">
        <f>_xlfn.IFERROR(IF($L$6="","",VLOOKUP($L$6&amp;"_"&amp;$B94,data_entry,COLUMNS($B$11:G93),0)),"")</f>
        <v/>
      </c>
      <c r="H94" s="309" t="str">
        <f>_xlfn.IFERROR(IF($L$6="","",VLOOKUP($L$6&amp;"_"&amp;$B94,data_entry,COLUMNS($B$11:H93),0)),"")</f>
        <v/>
      </c>
      <c r="I94" s="309" t="str">
        <f>_xlfn.IFERROR(IF($L$6="","",VLOOKUP($L$6&amp;"_"&amp;$B94,data_entry,COLUMNS($B$11:I93),0)),"")</f>
        <v/>
      </c>
      <c r="J94" s="309" t="str">
        <f>_xlfn.IFERROR(IF($L$6="","",VLOOKUP($L$6&amp;"_"&amp;$B94,data_entry,COLUMNS($B$11:J93),0)),"")</f>
        <v/>
      </c>
      <c r="K94" s="309" t="str">
        <f>_xlfn.IFERROR(IF($L$6="","",VLOOKUP($L$6&amp;"_"&amp;$B94,data_entry,COLUMNS($B$11:K93),0)),"")</f>
        <v/>
      </c>
      <c r="L94" s="309" t="str">
        <f>_xlfn.IFERROR(IF($L$6="","",VLOOKUP($L$6&amp;"_"&amp;$B94,data_entry,COLUMNS($B$11:L93),0)),"")</f>
        <v/>
      </c>
      <c r="M94" s="309" t="str">
        <f>_xlfn.IFERROR(IF($L$6="","",VLOOKUP($L$6&amp;"_"&amp;$B94,data_entry,COLUMNS($B$11:M93),0)),"")</f>
        <v/>
      </c>
      <c r="N94" s="309" t="str">
        <f>_xlfn.IFERROR(IF($L$6="","",VLOOKUP($L$6&amp;"_"&amp;$B94,data_entry,COLUMNS($B$11:N93),0)),"")</f>
        <v/>
      </c>
      <c r="O94" s="309" t="str">
        <f>_xlfn.IFERROR(IF($L$6="","",VLOOKUP($L$6&amp;"_"&amp;$B94,data_entry,COLUMNS($B$11:O93),0)),"")</f>
        <v/>
      </c>
      <c r="P94" s="309" t="str">
        <f>_xlfn.IFERROR(IF($L$6="","",VLOOKUP($L$6&amp;"_"&amp;$B94,data_entry,COLUMNS($B$11:P93),0)),"")</f>
        <v/>
      </c>
      <c r="Q94" s="309" t="str">
        <f>_xlfn.IFERROR(IF($L$6="","",VLOOKUP($L$6&amp;"_"&amp;$B94,data_entry,COLUMNS($B$11:Q93),0)),"")</f>
        <v/>
      </c>
      <c r="R94" s="309" t="str">
        <f>_xlfn.IFERROR(IF($L$6="","",VLOOKUP($L$6&amp;"_"&amp;$B94,data_entry,COLUMNS($B$11:R93),0)),"")</f>
        <v/>
      </c>
      <c r="S94" s="309" t="str">
        <f>_xlfn.IFERROR(IF($L$6="","",VLOOKUP($L$6&amp;"_"&amp;$B94,data_entry,COLUMNS($B$11:S93),0)),"")</f>
        <v/>
      </c>
      <c r="T94" s="309" t="str">
        <f>_xlfn.IFERROR(IF($L$6="","",VLOOKUP($L$6&amp;"_"&amp;$B94,data_entry,COLUMNS($B$11:T93),0)),"")</f>
        <v/>
      </c>
      <c r="U94" s="309" t="str">
        <f>_xlfn.IFERROR(IF($L$6="","",VLOOKUP($L$6&amp;"_"&amp;$B94,data_entry,COLUMNS($B$11:U93),0)),"")</f>
        <v/>
      </c>
      <c r="V94" s="309" t="str">
        <f>_xlfn.IFERROR(IF($L$6="","",VLOOKUP($L$6&amp;"_"&amp;$B94,data_entry,COLUMNS($B$11:V93),0)),"")</f>
        <v/>
      </c>
      <c r="W94" s="309" t="str">
        <f>_xlfn.IFERROR(IF($L$6="","",VLOOKUP($L$6&amp;"_"&amp;$B94,data_entry,COLUMNS($B$11:W93),0)),"")</f>
        <v/>
      </c>
      <c r="X94" s="309" t="str">
        <f>_xlfn.IFERROR(IF($L$6="","",VLOOKUP($L$6&amp;"_"&amp;$B94,data_entry,COLUMNS($B$11:X93),0)),"")</f>
        <v/>
      </c>
      <c r="Y94" s="309" t="str">
        <f>_xlfn.IFERROR(IF($L$6="","",VLOOKUP($L$6&amp;"_"&amp;$B94,data_entry,COLUMNS($B$11:Y93),0)),"")</f>
        <v/>
      </c>
      <c r="Z94" s="309" t="str">
        <f>_xlfn.IFERROR(IF($L$6="","",VLOOKUP($L$6&amp;"_"&amp;$B94,data_entry,COLUMNS($B$11:Z93),0)),"")</f>
        <v/>
      </c>
      <c r="AA94" s="309" t="str">
        <f>_xlfn.IFERROR(IF($L$6="","",VLOOKUP($L$6&amp;"_"&amp;$B94,data_entry,COLUMNS($B$11:AA93),0)),"")</f>
        <v/>
      </c>
      <c r="AB94" s="309" t="str">
        <f>_xlfn.IFERROR(IF($L$6="","",VLOOKUP($L$6&amp;"_"&amp;$B94,data_entry,COLUMNS($B$11:AB93),0)),"")</f>
        <v/>
      </c>
      <c r="AC94" s="309" t="str">
        <f>_xlfn.IFERROR(IF($L$6="","",VLOOKUP($L$6&amp;"_"&amp;$B94,data_entry,COLUMNS($B$11:AC93),0)),"")</f>
        <v/>
      </c>
      <c r="AD94" s="309" t="str">
        <f>_xlfn.IFERROR(IF($L$6="","",VLOOKUP($L$6&amp;"_"&amp;$B94,data_entry,COLUMNS($B$11:AD93),0)),"")</f>
        <v/>
      </c>
      <c r="AE94" s="309"/>
      <c r="AF94" s="309"/>
      <c r="AG94" s="309"/>
      <c r="AH94" s="309"/>
      <c r="AI94" s="309"/>
      <c r="AJ94" s="309" t="str">
        <f>_xlfn.IFERROR(IF($L$6="","",VLOOKUP($L$6&amp;"_"&amp;$B94,data_entry,COLUMNS($B$11:AJ93),0)),"")</f>
        <v/>
      </c>
      <c r="AK94" s="309" t="str">
        <f>_xlfn.IFERROR(IF($L$6="","",VLOOKUP($L$6&amp;"_"&amp;$B94,data_entry,COLUMNS($B$11:AK93),0)),"")</f>
        <v/>
      </c>
      <c r="AL94" s="309" t="str">
        <f>_xlfn.IFERROR(IF($L$6="","",VLOOKUP($L$6&amp;"_"&amp;$B94,data_entry,COLUMNS($B$11:AL93),0)),"")</f>
        <v/>
      </c>
      <c r="AM94" s="309" t="str">
        <f>_xlfn.IFERROR(IF($L$6="","",VLOOKUP($L$6&amp;"_"&amp;$B94,data_entry,COLUMNS($B$11:AM93),0)),"")</f>
        <v/>
      </c>
      <c r="AN94" s="309" t="str">
        <f>_xlfn.IFERROR(IF($L$6="","",VLOOKUP($L$6&amp;"_"&amp;$B94,data_entry,COLUMNS($B$11:AN93),0)),"")</f>
        <v/>
      </c>
      <c r="AO94" s="309" t="str">
        <f>_xlfn.IFERROR(IF($L$6="","",VLOOKUP($L$6&amp;"_"&amp;$B94,data_entry,COLUMNS($B$11:AO93),0)),"")</f>
        <v/>
      </c>
      <c r="AP94" s="309" t="str">
        <f>_xlfn.IFERROR(IF($L$6="","",VLOOKUP($L$6&amp;"_"&amp;$B94,data_entry,COLUMNS($B$11:AP93),0)),"")</f>
        <v/>
      </c>
      <c r="AQ94" s="309" t="str">
        <f>_xlfn.IFERROR(IF($L$6="","",VLOOKUP($L$6&amp;"_"&amp;$B94,data_entry,COLUMNS($B$11:AQ93),0)),"")</f>
        <v/>
      </c>
    </row>
    <row r="95" spans="1:43" ht="15">
      <c r="A95" s="9">
        <f t="shared" si="2"/>
        <v>0</v>
      </c>
      <c r="B95" s="307">
        <f t="shared" si="3"/>
        <v>84</v>
      </c>
      <c r="C95" s="309" t="str">
        <f>IF(D95="","",ROWS($D$12:D95))</f>
        <v/>
      </c>
      <c r="D95" s="309" t="str">
        <f>_xlfn.IFERROR(IF(OR($L$6="",'DATA ENTRY'!C90=""),"",VLOOKUP($L$6&amp;"_"&amp;$B95,data_entry,COLUMNS($B$11:D94),0)),"")</f>
        <v/>
      </c>
      <c r="E95" s="309" t="str">
        <f>_xlfn.IFERROR(IF($L$6="","",VLOOKUP($L$6&amp;"_"&amp;$B95,data_entry,COLUMNS($B$11:E94),0)),"")</f>
        <v/>
      </c>
      <c r="F95" s="309" t="str">
        <f>_xlfn.IFERROR(IF($L$6="","",VLOOKUP($L$6&amp;"_"&amp;$B95,data_entry,COLUMNS($B$11:F94),0)),"")</f>
        <v/>
      </c>
      <c r="G95" s="309" t="str">
        <f>_xlfn.IFERROR(IF($L$6="","",VLOOKUP($L$6&amp;"_"&amp;$B95,data_entry,COLUMNS($B$11:G94),0)),"")</f>
        <v/>
      </c>
      <c r="H95" s="309" t="str">
        <f>_xlfn.IFERROR(IF($L$6="","",VLOOKUP($L$6&amp;"_"&amp;$B95,data_entry,COLUMNS($B$11:H94),0)),"")</f>
        <v/>
      </c>
      <c r="I95" s="309" t="str">
        <f>_xlfn.IFERROR(IF($L$6="","",VLOOKUP($L$6&amp;"_"&amp;$B95,data_entry,COLUMNS($B$11:I94),0)),"")</f>
        <v/>
      </c>
      <c r="J95" s="309" t="str">
        <f>_xlfn.IFERROR(IF($L$6="","",VLOOKUP($L$6&amp;"_"&amp;$B95,data_entry,COLUMNS($B$11:J94),0)),"")</f>
        <v/>
      </c>
      <c r="K95" s="309" t="str">
        <f>_xlfn.IFERROR(IF($L$6="","",VLOOKUP($L$6&amp;"_"&amp;$B95,data_entry,COLUMNS($B$11:K94),0)),"")</f>
        <v/>
      </c>
      <c r="L95" s="309" t="str">
        <f>_xlfn.IFERROR(IF($L$6="","",VLOOKUP($L$6&amp;"_"&amp;$B95,data_entry,COLUMNS($B$11:L94),0)),"")</f>
        <v/>
      </c>
      <c r="M95" s="309" t="str">
        <f>_xlfn.IFERROR(IF($L$6="","",VLOOKUP($L$6&amp;"_"&amp;$B95,data_entry,COLUMNS($B$11:M94),0)),"")</f>
        <v/>
      </c>
      <c r="N95" s="309" t="str">
        <f>_xlfn.IFERROR(IF($L$6="","",VLOOKUP($L$6&amp;"_"&amp;$B95,data_entry,COLUMNS($B$11:N94),0)),"")</f>
        <v/>
      </c>
      <c r="O95" s="309" t="str">
        <f>_xlfn.IFERROR(IF($L$6="","",VLOOKUP($L$6&amp;"_"&amp;$B95,data_entry,COLUMNS($B$11:O94),0)),"")</f>
        <v/>
      </c>
      <c r="P95" s="309" t="str">
        <f>_xlfn.IFERROR(IF($L$6="","",VLOOKUP($L$6&amp;"_"&amp;$B95,data_entry,COLUMNS($B$11:P94),0)),"")</f>
        <v/>
      </c>
      <c r="Q95" s="309" t="str">
        <f>_xlfn.IFERROR(IF($L$6="","",VLOOKUP($L$6&amp;"_"&amp;$B95,data_entry,COLUMNS($B$11:Q94),0)),"")</f>
        <v/>
      </c>
      <c r="R95" s="309" t="str">
        <f>_xlfn.IFERROR(IF($L$6="","",VLOOKUP($L$6&amp;"_"&amp;$B95,data_entry,COLUMNS($B$11:R94),0)),"")</f>
        <v/>
      </c>
      <c r="S95" s="309" t="str">
        <f>_xlfn.IFERROR(IF($L$6="","",VLOOKUP($L$6&amp;"_"&amp;$B95,data_entry,COLUMNS($B$11:S94),0)),"")</f>
        <v/>
      </c>
      <c r="T95" s="309" t="str">
        <f>_xlfn.IFERROR(IF($L$6="","",VLOOKUP($L$6&amp;"_"&amp;$B95,data_entry,COLUMNS($B$11:T94),0)),"")</f>
        <v/>
      </c>
      <c r="U95" s="309" t="str">
        <f>_xlfn.IFERROR(IF($L$6="","",VLOOKUP($L$6&amp;"_"&amp;$B95,data_entry,COLUMNS($B$11:U94),0)),"")</f>
        <v/>
      </c>
      <c r="V95" s="309" t="str">
        <f>_xlfn.IFERROR(IF($L$6="","",VLOOKUP($L$6&amp;"_"&amp;$B95,data_entry,COLUMNS($B$11:V94),0)),"")</f>
        <v/>
      </c>
      <c r="W95" s="309" t="str">
        <f>_xlfn.IFERROR(IF($L$6="","",VLOOKUP($L$6&amp;"_"&amp;$B95,data_entry,COLUMNS($B$11:W94),0)),"")</f>
        <v/>
      </c>
      <c r="X95" s="309" t="str">
        <f>_xlfn.IFERROR(IF($L$6="","",VLOOKUP($L$6&amp;"_"&amp;$B95,data_entry,COLUMNS($B$11:X94),0)),"")</f>
        <v/>
      </c>
      <c r="Y95" s="309" t="str">
        <f>_xlfn.IFERROR(IF($L$6="","",VLOOKUP($L$6&amp;"_"&amp;$B95,data_entry,COLUMNS($B$11:Y94),0)),"")</f>
        <v/>
      </c>
      <c r="Z95" s="309" t="str">
        <f>_xlfn.IFERROR(IF($L$6="","",VLOOKUP($L$6&amp;"_"&amp;$B95,data_entry,COLUMNS($B$11:Z94),0)),"")</f>
        <v/>
      </c>
      <c r="AA95" s="309" t="str">
        <f>_xlfn.IFERROR(IF($L$6="","",VLOOKUP($L$6&amp;"_"&amp;$B95,data_entry,COLUMNS($B$11:AA94),0)),"")</f>
        <v/>
      </c>
      <c r="AB95" s="309" t="str">
        <f>_xlfn.IFERROR(IF($L$6="","",VLOOKUP($L$6&amp;"_"&amp;$B95,data_entry,COLUMNS($B$11:AB94),0)),"")</f>
        <v/>
      </c>
      <c r="AC95" s="309" t="str">
        <f>_xlfn.IFERROR(IF($L$6="","",VLOOKUP($L$6&amp;"_"&amp;$B95,data_entry,COLUMNS($B$11:AC94),0)),"")</f>
        <v/>
      </c>
      <c r="AD95" s="309" t="str">
        <f>_xlfn.IFERROR(IF($L$6="","",VLOOKUP($L$6&amp;"_"&amp;$B95,data_entry,COLUMNS($B$11:AD94),0)),"")</f>
        <v/>
      </c>
      <c r="AE95" s="309"/>
      <c r="AF95" s="309"/>
      <c r="AG95" s="309"/>
      <c r="AH95" s="309"/>
      <c r="AI95" s="309"/>
      <c r="AJ95" s="309" t="str">
        <f>_xlfn.IFERROR(IF($L$6="","",VLOOKUP($L$6&amp;"_"&amp;$B95,data_entry,COLUMNS($B$11:AJ94),0)),"")</f>
        <v/>
      </c>
      <c r="AK95" s="309" t="str">
        <f>_xlfn.IFERROR(IF($L$6="","",VLOOKUP($L$6&amp;"_"&amp;$B95,data_entry,COLUMNS($B$11:AK94),0)),"")</f>
        <v/>
      </c>
      <c r="AL95" s="309" t="str">
        <f>_xlfn.IFERROR(IF($L$6="","",VLOOKUP($L$6&amp;"_"&amp;$B95,data_entry,COLUMNS($B$11:AL94),0)),"")</f>
        <v/>
      </c>
      <c r="AM95" s="309" t="str">
        <f>_xlfn.IFERROR(IF($L$6="","",VLOOKUP($L$6&amp;"_"&amp;$B95,data_entry,COLUMNS($B$11:AM94),0)),"")</f>
        <v/>
      </c>
      <c r="AN95" s="309" t="str">
        <f>_xlfn.IFERROR(IF($L$6="","",VLOOKUP($L$6&amp;"_"&amp;$B95,data_entry,COLUMNS($B$11:AN94),0)),"")</f>
        <v/>
      </c>
      <c r="AO95" s="309" t="str">
        <f>_xlfn.IFERROR(IF($L$6="","",VLOOKUP($L$6&amp;"_"&amp;$B95,data_entry,COLUMNS($B$11:AO94),0)),"")</f>
        <v/>
      </c>
      <c r="AP95" s="309" t="str">
        <f>_xlfn.IFERROR(IF($L$6="","",VLOOKUP($L$6&amp;"_"&amp;$B95,data_entry,COLUMNS($B$11:AP94),0)),"")</f>
        <v/>
      </c>
      <c r="AQ95" s="309" t="str">
        <f>_xlfn.IFERROR(IF($L$6="","",VLOOKUP($L$6&amp;"_"&amp;$B95,data_entry,COLUMNS($B$11:AQ94),0)),"")</f>
        <v/>
      </c>
    </row>
    <row r="96" spans="1:43" ht="15">
      <c r="A96" s="9">
        <f t="shared" si="2"/>
        <v>0</v>
      </c>
      <c r="B96" s="307">
        <f t="shared" si="3"/>
        <v>85</v>
      </c>
      <c r="C96" s="309" t="str">
        <f>IF(D96="","",ROWS($D$12:D96))</f>
        <v/>
      </c>
      <c r="D96" s="309" t="str">
        <f>_xlfn.IFERROR(IF(OR($L$6="",'DATA ENTRY'!C91=""),"",VLOOKUP($L$6&amp;"_"&amp;$B96,data_entry,COLUMNS($B$11:D95),0)),"")</f>
        <v/>
      </c>
      <c r="E96" s="309" t="str">
        <f>_xlfn.IFERROR(IF($L$6="","",VLOOKUP($L$6&amp;"_"&amp;$B96,data_entry,COLUMNS($B$11:E95),0)),"")</f>
        <v/>
      </c>
      <c r="F96" s="309" t="str">
        <f>_xlfn.IFERROR(IF($L$6="","",VLOOKUP($L$6&amp;"_"&amp;$B96,data_entry,COLUMNS($B$11:F95),0)),"")</f>
        <v/>
      </c>
      <c r="G96" s="309" t="str">
        <f>_xlfn.IFERROR(IF($L$6="","",VLOOKUP($L$6&amp;"_"&amp;$B96,data_entry,COLUMNS($B$11:G95),0)),"")</f>
        <v/>
      </c>
      <c r="H96" s="309" t="str">
        <f>_xlfn.IFERROR(IF($L$6="","",VLOOKUP($L$6&amp;"_"&amp;$B96,data_entry,COLUMNS($B$11:H95),0)),"")</f>
        <v/>
      </c>
      <c r="I96" s="309" t="str">
        <f>_xlfn.IFERROR(IF($L$6="","",VLOOKUP($L$6&amp;"_"&amp;$B96,data_entry,COLUMNS($B$11:I95),0)),"")</f>
        <v/>
      </c>
      <c r="J96" s="309" t="str">
        <f>_xlfn.IFERROR(IF($L$6="","",VLOOKUP($L$6&amp;"_"&amp;$B96,data_entry,COLUMNS($B$11:J95),0)),"")</f>
        <v/>
      </c>
      <c r="K96" s="309" t="str">
        <f>_xlfn.IFERROR(IF($L$6="","",VLOOKUP($L$6&amp;"_"&amp;$B96,data_entry,COLUMNS($B$11:K95),0)),"")</f>
        <v/>
      </c>
      <c r="L96" s="309" t="str">
        <f>_xlfn.IFERROR(IF($L$6="","",VLOOKUP($L$6&amp;"_"&amp;$B96,data_entry,COLUMNS($B$11:L95),0)),"")</f>
        <v/>
      </c>
      <c r="M96" s="309" t="str">
        <f>_xlfn.IFERROR(IF($L$6="","",VLOOKUP($L$6&amp;"_"&amp;$B96,data_entry,COLUMNS($B$11:M95),0)),"")</f>
        <v/>
      </c>
      <c r="N96" s="309" t="str">
        <f>_xlfn.IFERROR(IF($L$6="","",VLOOKUP($L$6&amp;"_"&amp;$B96,data_entry,COLUMNS($B$11:N95),0)),"")</f>
        <v/>
      </c>
      <c r="O96" s="309" t="str">
        <f>_xlfn.IFERROR(IF($L$6="","",VLOOKUP($L$6&amp;"_"&amp;$B96,data_entry,COLUMNS($B$11:O95),0)),"")</f>
        <v/>
      </c>
      <c r="P96" s="309" t="str">
        <f>_xlfn.IFERROR(IF($L$6="","",VLOOKUP($L$6&amp;"_"&amp;$B96,data_entry,COLUMNS($B$11:P95),0)),"")</f>
        <v/>
      </c>
      <c r="Q96" s="309" t="str">
        <f>_xlfn.IFERROR(IF($L$6="","",VLOOKUP($L$6&amp;"_"&amp;$B96,data_entry,COLUMNS($B$11:Q95),0)),"")</f>
        <v/>
      </c>
      <c r="R96" s="309" t="str">
        <f>_xlfn.IFERROR(IF($L$6="","",VLOOKUP($L$6&amp;"_"&amp;$B96,data_entry,COLUMNS($B$11:R95),0)),"")</f>
        <v/>
      </c>
      <c r="S96" s="309" t="str">
        <f>_xlfn.IFERROR(IF($L$6="","",VLOOKUP($L$6&amp;"_"&amp;$B96,data_entry,COLUMNS($B$11:S95),0)),"")</f>
        <v/>
      </c>
      <c r="T96" s="309" t="str">
        <f>_xlfn.IFERROR(IF($L$6="","",VLOOKUP($L$6&amp;"_"&amp;$B96,data_entry,COLUMNS($B$11:T95),0)),"")</f>
        <v/>
      </c>
      <c r="U96" s="309" t="str">
        <f>_xlfn.IFERROR(IF($L$6="","",VLOOKUP($L$6&amp;"_"&amp;$B96,data_entry,COLUMNS($B$11:U95),0)),"")</f>
        <v/>
      </c>
      <c r="V96" s="309" t="str">
        <f>_xlfn.IFERROR(IF($L$6="","",VLOOKUP($L$6&amp;"_"&amp;$B96,data_entry,COLUMNS($B$11:V95),0)),"")</f>
        <v/>
      </c>
      <c r="W96" s="309" t="str">
        <f>_xlfn.IFERROR(IF($L$6="","",VLOOKUP($L$6&amp;"_"&amp;$B96,data_entry,COLUMNS($B$11:W95),0)),"")</f>
        <v/>
      </c>
      <c r="X96" s="309" t="str">
        <f>_xlfn.IFERROR(IF($L$6="","",VLOOKUP($L$6&amp;"_"&amp;$B96,data_entry,COLUMNS($B$11:X95),0)),"")</f>
        <v/>
      </c>
      <c r="Y96" s="309" t="str">
        <f>_xlfn.IFERROR(IF($L$6="","",VLOOKUP($L$6&amp;"_"&amp;$B96,data_entry,COLUMNS($B$11:Y95),0)),"")</f>
        <v/>
      </c>
      <c r="Z96" s="309" t="str">
        <f>_xlfn.IFERROR(IF($L$6="","",VLOOKUP($L$6&amp;"_"&amp;$B96,data_entry,COLUMNS($B$11:Z95),0)),"")</f>
        <v/>
      </c>
      <c r="AA96" s="309" t="str">
        <f>_xlfn.IFERROR(IF($L$6="","",VLOOKUP($L$6&amp;"_"&amp;$B96,data_entry,COLUMNS($B$11:AA95),0)),"")</f>
        <v/>
      </c>
      <c r="AB96" s="309" t="str">
        <f>_xlfn.IFERROR(IF($L$6="","",VLOOKUP($L$6&amp;"_"&amp;$B96,data_entry,COLUMNS($B$11:AB95),0)),"")</f>
        <v/>
      </c>
      <c r="AC96" s="309" t="str">
        <f>_xlfn.IFERROR(IF($L$6="","",VLOOKUP($L$6&amp;"_"&amp;$B96,data_entry,COLUMNS($B$11:AC95),0)),"")</f>
        <v/>
      </c>
      <c r="AD96" s="309" t="str">
        <f>_xlfn.IFERROR(IF($L$6="","",VLOOKUP($L$6&amp;"_"&amp;$B96,data_entry,COLUMNS($B$11:AD95),0)),"")</f>
        <v/>
      </c>
      <c r="AE96" s="309"/>
      <c r="AF96" s="309"/>
      <c r="AG96" s="309"/>
      <c r="AH96" s="309"/>
      <c r="AI96" s="309"/>
      <c r="AJ96" s="309" t="str">
        <f>_xlfn.IFERROR(IF($L$6="","",VLOOKUP($L$6&amp;"_"&amp;$B96,data_entry,COLUMNS($B$11:AJ95),0)),"")</f>
        <v/>
      </c>
      <c r="AK96" s="309" t="str">
        <f>_xlfn.IFERROR(IF($L$6="","",VLOOKUP($L$6&amp;"_"&amp;$B96,data_entry,COLUMNS($B$11:AK95),0)),"")</f>
        <v/>
      </c>
      <c r="AL96" s="309" t="str">
        <f>_xlfn.IFERROR(IF($L$6="","",VLOOKUP($L$6&amp;"_"&amp;$B96,data_entry,COLUMNS($B$11:AL95),0)),"")</f>
        <v/>
      </c>
      <c r="AM96" s="309" t="str">
        <f>_xlfn.IFERROR(IF($L$6="","",VLOOKUP($L$6&amp;"_"&amp;$B96,data_entry,COLUMNS($B$11:AM95),0)),"")</f>
        <v/>
      </c>
      <c r="AN96" s="309" t="str">
        <f>_xlfn.IFERROR(IF($L$6="","",VLOOKUP($L$6&amp;"_"&amp;$B96,data_entry,COLUMNS($B$11:AN95),0)),"")</f>
        <v/>
      </c>
      <c r="AO96" s="309" t="str">
        <f>_xlfn.IFERROR(IF($L$6="","",VLOOKUP($L$6&amp;"_"&amp;$B96,data_entry,COLUMNS($B$11:AO95),0)),"")</f>
        <v/>
      </c>
      <c r="AP96" s="309" t="str">
        <f>_xlfn.IFERROR(IF($L$6="","",VLOOKUP($L$6&amp;"_"&amp;$B96,data_entry,COLUMNS($B$11:AP95),0)),"")</f>
        <v/>
      </c>
      <c r="AQ96" s="309" t="str">
        <f>_xlfn.IFERROR(IF($L$6="","",VLOOKUP($L$6&amp;"_"&amp;$B96,data_entry,COLUMNS($B$11:AQ95),0)),"")</f>
        <v/>
      </c>
    </row>
    <row r="97" spans="1:43" ht="15">
      <c r="A97" s="9">
        <f t="shared" si="2"/>
        <v>0</v>
      </c>
      <c r="B97" s="307">
        <f t="shared" si="3"/>
        <v>86</v>
      </c>
      <c r="C97" s="309" t="str">
        <f>IF(D97="","",ROWS($D$12:D97))</f>
        <v/>
      </c>
      <c r="D97" s="309" t="str">
        <f>_xlfn.IFERROR(IF(OR($L$6="",'DATA ENTRY'!C92=""),"",VLOOKUP($L$6&amp;"_"&amp;$B97,data_entry,COLUMNS($B$11:D96),0)),"")</f>
        <v/>
      </c>
      <c r="E97" s="309" t="str">
        <f>_xlfn.IFERROR(IF($L$6="","",VLOOKUP($L$6&amp;"_"&amp;$B97,data_entry,COLUMNS($B$11:E96),0)),"")</f>
        <v/>
      </c>
      <c r="F97" s="309" t="str">
        <f>_xlfn.IFERROR(IF($L$6="","",VLOOKUP($L$6&amp;"_"&amp;$B97,data_entry,COLUMNS($B$11:F96),0)),"")</f>
        <v/>
      </c>
      <c r="G97" s="309" t="str">
        <f>_xlfn.IFERROR(IF($L$6="","",VLOOKUP($L$6&amp;"_"&amp;$B97,data_entry,COLUMNS($B$11:G96),0)),"")</f>
        <v/>
      </c>
      <c r="H97" s="309" t="str">
        <f>_xlfn.IFERROR(IF($L$6="","",VLOOKUP($L$6&amp;"_"&amp;$B97,data_entry,COLUMNS($B$11:H96),0)),"")</f>
        <v/>
      </c>
      <c r="I97" s="309" t="str">
        <f>_xlfn.IFERROR(IF($L$6="","",VLOOKUP($L$6&amp;"_"&amp;$B97,data_entry,COLUMNS($B$11:I96),0)),"")</f>
        <v/>
      </c>
      <c r="J97" s="309" t="str">
        <f>_xlfn.IFERROR(IF($L$6="","",VLOOKUP($L$6&amp;"_"&amp;$B97,data_entry,COLUMNS($B$11:J96),0)),"")</f>
        <v/>
      </c>
      <c r="K97" s="309" t="str">
        <f>_xlfn.IFERROR(IF($L$6="","",VLOOKUP($L$6&amp;"_"&amp;$B97,data_entry,COLUMNS($B$11:K96),0)),"")</f>
        <v/>
      </c>
      <c r="L97" s="309" t="str">
        <f>_xlfn.IFERROR(IF($L$6="","",VLOOKUP($L$6&amp;"_"&amp;$B97,data_entry,COLUMNS($B$11:L96),0)),"")</f>
        <v/>
      </c>
      <c r="M97" s="309" t="str">
        <f>_xlfn.IFERROR(IF($L$6="","",VLOOKUP($L$6&amp;"_"&amp;$B97,data_entry,COLUMNS($B$11:M96),0)),"")</f>
        <v/>
      </c>
      <c r="N97" s="309" t="str">
        <f>_xlfn.IFERROR(IF($L$6="","",VLOOKUP($L$6&amp;"_"&amp;$B97,data_entry,COLUMNS($B$11:N96),0)),"")</f>
        <v/>
      </c>
      <c r="O97" s="309" t="str">
        <f>_xlfn.IFERROR(IF($L$6="","",VLOOKUP($L$6&amp;"_"&amp;$B97,data_entry,COLUMNS($B$11:O96),0)),"")</f>
        <v/>
      </c>
      <c r="P97" s="309" t="str">
        <f>_xlfn.IFERROR(IF($L$6="","",VLOOKUP($L$6&amp;"_"&amp;$B97,data_entry,COLUMNS($B$11:P96),0)),"")</f>
        <v/>
      </c>
      <c r="Q97" s="309" t="str">
        <f>_xlfn.IFERROR(IF($L$6="","",VLOOKUP($L$6&amp;"_"&amp;$B97,data_entry,COLUMNS($B$11:Q96),0)),"")</f>
        <v/>
      </c>
      <c r="R97" s="309" t="str">
        <f>_xlfn.IFERROR(IF($L$6="","",VLOOKUP($L$6&amp;"_"&amp;$B97,data_entry,COLUMNS($B$11:R96),0)),"")</f>
        <v/>
      </c>
      <c r="S97" s="309" t="str">
        <f>_xlfn.IFERROR(IF($L$6="","",VLOOKUP($L$6&amp;"_"&amp;$B97,data_entry,COLUMNS($B$11:S96),0)),"")</f>
        <v/>
      </c>
      <c r="T97" s="309" t="str">
        <f>_xlfn.IFERROR(IF($L$6="","",VLOOKUP($L$6&amp;"_"&amp;$B97,data_entry,COLUMNS($B$11:T96),0)),"")</f>
        <v/>
      </c>
      <c r="U97" s="309" t="str">
        <f>_xlfn.IFERROR(IF($L$6="","",VLOOKUP($L$6&amp;"_"&amp;$B97,data_entry,COLUMNS($B$11:U96),0)),"")</f>
        <v/>
      </c>
      <c r="V97" s="309" t="str">
        <f>_xlfn.IFERROR(IF($L$6="","",VLOOKUP($L$6&amp;"_"&amp;$B97,data_entry,COLUMNS($B$11:V96),0)),"")</f>
        <v/>
      </c>
      <c r="W97" s="309" t="str">
        <f>_xlfn.IFERROR(IF($L$6="","",VLOOKUP($L$6&amp;"_"&amp;$B97,data_entry,COLUMNS($B$11:W96),0)),"")</f>
        <v/>
      </c>
      <c r="X97" s="309" t="str">
        <f>_xlfn.IFERROR(IF($L$6="","",VLOOKUP($L$6&amp;"_"&amp;$B97,data_entry,COLUMNS($B$11:X96),0)),"")</f>
        <v/>
      </c>
      <c r="Y97" s="309" t="str">
        <f>_xlfn.IFERROR(IF($L$6="","",VLOOKUP($L$6&amp;"_"&amp;$B97,data_entry,COLUMNS($B$11:Y96),0)),"")</f>
        <v/>
      </c>
      <c r="Z97" s="309" t="str">
        <f>_xlfn.IFERROR(IF($L$6="","",VLOOKUP($L$6&amp;"_"&amp;$B97,data_entry,COLUMNS($B$11:Z96),0)),"")</f>
        <v/>
      </c>
      <c r="AA97" s="309" t="str">
        <f>_xlfn.IFERROR(IF($L$6="","",VLOOKUP($L$6&amp;"_"&amp;$B97,data_entry,COLUMNS($B$11:AA96),0)),"")</f>
        <v/>
      </c>
      <c r="AB97" s="309" t="str">
        <f>_xlfn.IFERROR(IF($L$6="","",VLOOKUP($L$6&amp;"_"&amp;$B97,data_entry,COLUMNS($B$11:AB96),0)),"")</f>
        <v/>
      </c>
      <c r="AC97" s="309" t="str">
        <f>_xlfn.IFERROR(IF($L$6="","",VLOOKUP($L$6&amp;"_"&amp;$B97,data_entry,COLUMNS($B$11:AC96),0)),"")</f>
        <v/>
      </c>
      <c r="AD97" s="309" t="str">
        <f>_xlfn.IFERROR(IF($L$6="","",VLOOKUP($L$6&amp;"_"&amp;$B97,data_entry,COLUMNS($B$11:AD96),0)),"")</f>
        <v/>
      </c>
      <c r="AE97" s="309"/>
      <c r="AF97" s="309"/>
      <c r="AG97" s="309"/>
      <c r="AH97" s="309"/>
      <c r="AI97" s="309"/>
      <c r="AJ97" s="309" t="str">
        <f>_xlfn.IFERROR(IF($L$6="","",VLOOKUP($L$6&amp;"_"&amp;$B97,data_entry,COLUMNS($B$11:AJ96),0)),"")</f>
        <v/>
      </c>
      <c r="AK97" s="309" t="str">
        <f>_xlfn.IFERROR(IF($L$6="","",VLOOKUP($L$6&amp;"_"&amp;$B97,data_entry,COLUMNS($B$11:AK96),0)),"")</f>
        <v/>
      </c>
      <c r="AL97" s="309" t="str">
        <f>_xlfn.IFERROR(IF($L$6="","",VLOOKUP($L$6&amp;"_"&amp;$B97,data_entry,COLUMNS($B$11:AL96),0)),"")</f>
        <v/>
      </c>
      <c r="AM97" s="309" t="str">
        <f>_xlfn.IFERROR(IF($L$6="","",VLOOKUP($L$6&amp;"_"&amp;$B97,data_entry,COLUMNS($B$11:AM96),0)),"")</f>
        <v/>
      </c>
      <c r="AN97" s="309" t="str">
        <f>_xlfn.IFERROR(IF($L$6="","",VLOOKUP($L$6&amp;"_"&amp;$B97,data_entry,COLUMNS($B$11:AN96),0)),"")</f>
        <v/>
      </c>
      <c r="AO97" s="309" t="str">
        <f>_xlfn.IFERROR(IF($L$6="","",VLOOKUP($L$6&amp;"_"&amp;$B97,data_entry,COLUMNS($B$11:AO96),0)),"")</f>
        <v/>
      </c>
      <c r="AP97" s="309" t="str">
        <f>_xlfn.IFERROR(IF($L$6="","",VLOOKUP($L$6&amp;"_"&amp;$B97,data_entry,COLUMNS($B$11:AP96),0)),"")</f>
        <v/>
      </c>
      <c r="AQ97" s="309" t="str">
        <f>_xlfn.IFERROR(IF($L$6="","",VLOOKUP($L$6&amp;"_"&amp;$B97,data_entry,COLUMNS($B$11:AQ96),0)),"")</f>
        <v/>
      </c>
    </row>
    <row r="98" spans="1:43" ht="15">
      <c r="A98" s="9">
        <f t="shared" si="2"/>
        <v>0</v>
      </c>
      <c r="B98" s="307">
        <f t="shared" si="3"/>
        <v>87</v>
      </c>
      <c r="C98" s="309" t="str">
        <f>IF(D98="","",ROWS($D$12:D98))</f>
        <v/>
      </c>
      <c r="D98" s="309" t="str">
        <f>_xlfn.IFERROR(IF(OR($L$6="",'DATA ENTRY'!C93=""),"",VLOOKUP($L$6&amp;"_"&amp;$B98,data_entry,COLUMNS($B$11:D97),0)),"")</f>
        <v/>
      </c>
      <c r="E98" s="309" t="str">
        <f>_xlfn.IFERROR(IF($L$6="","",VLOOKUP($L$6&amp;"_"&amp;$B98,data_entry,COLUMNS($B$11:E97),0)),"")</f>
        <v/>
      </c>
      <c r="F98" s="309" t="str">
        <f>_xlfn.IFERROR(IF($L$6="","",VLOOKUP($L$6&amp;"_"&amp;$B98,data_entry,COLUMNS($B$11:F97),0)),"")</f>
        <v/>
      </c>
      <c r="G98" s="309" t="str">
        <f>_xlfn.IFERROR(IF($L$6="","",VLOOKUP($L$6&amp;"_"&amp;$B98,data_entry,COLUMNS($B$11:G97),0)),"")</f>
        <v/>
      </c>
      <c r="H98" s="309" t="str">
        <f>_xlfn.IFERROR(IF($L$6="","",VLOOKUP($L$6&amp;"_"&amp;$B98,data_entry,COLUMNS($B$11:H97),0)),"")</f>
        <v/>
      </c>
      <c r="I98" s="309" t="str">
        <f>_xlfn.IFERROR(IF($L$6="","",VLOOKUP($L$6&amp;"_"&amp;$B98,data_entry,COLUMNS($B$11:I97),0)),"")</f>
        <v/>
      </c>
      <c r="J98" s="309" t="str">
        <f>_xlfn.IFERROR(IF($L$6="","",VLOOKUP($L$6&amp;"_"&amp;$B98,data_entry,COLUMNS($B$11:J97),0)),"")</f>
        <v/>
      </c>
      <c r="K98" s="309" t="str">
        <f>_xlfn.IFERROR(IF($L$6="","",VLOOKUP($L$6&amp;"_"&amp;$B98,data_entry,COLUMNS($B$11:K97),0)),"")</f>
        <v/>
      </c>
      <c r="L98" s="309" t="str">
        <f>_xlfn.IFERROR(IF($L$6="","",VLOOKUP($L$6&amp;"_"&amp;$B98,data_entry,COLUMNS($B$11:L97),0)),"")</f>
        <v/>
      </c>
      <c r="M98" s="309" t="str">
        <f>_xlfn.IFERROR(IF($L$6="","",VLOOKUP($L$6&amp;"_"&amp;$B98,data_entry,COLUMNS($B$11:M97),0)),"")</f>
        <v/>
      </c>
      <c r="N98" s="309" t="str">
        <f>_xlfn.IFERROR(IF($L$6="","",VLOOKUP($L$6&amp;"_"&amp;$B98,data_entry,COLUMNS($B$11:N97),0)),"")</f>
        <v/>
      </c>
      <c r="O98" s="309" t="str">
        <f>_xlfn.IFERROR(IF($L$6="","",VLOOKUP($L$6&amp;"_"&amp;$B98,data_entry,COLUMNS($B$11:O97),0)),"")</f>
        <v/>
      </c>
      <c r="P98" s="309" t="str">
        <f>_xlfn.IFERROR(IF($L$6="","",VLOOKUP($L$6&amp;"_"&amp;$B98,data_entry,COLUMNS($B$11:P97),0)),"")</f>
        <v/>
      </c>
      <c r="Q98" s="309" t="str">
        <f>_xlfn.IFERROR(IF($L$6="","",VLOOKUP($L$6&amp;"_"&amp;$B98,data_entry,COLUMNS($B$11:Q97),0)),"")</f>
        <v/>
      </c>
      <c r="R98" s="309" t="str">
        <f>_xlfn.IFERROR(IF($L$6="","",VLOOKUP($L$6&amp;"_"&amp;$B98,data_entry,COLUMNS($B$11:R97),0)),"")</f>
        <v/>
      </c>
      <c r="S98" s="309" t="str">
        <f>_xlfn.IFERROR(IF($L$6="","",VLOOKUP($L$6&amp;"_"&amp;$B98,data_entry,COLUMNS($B$11:S97),0)),"")</f>
        <v/>
      </c>
      <c r="T98" s="309" t="str">
        <f>_xlfn.IFERROR(IF($L$6="","",VLOOKUP($L$6&amp;"_"&amp;$B98,data_entry,COLUMNS($B$11:T97),0)),"")</f>
        <v/>
      </c>
      <c r="U98" s="309" t="str">
        <f>_xlfn.IFERROR(IF($L$6="","",VLOOKUP($L$6&amp;"_"&amp;$B98,data_entry,COLUMNS($B$11:U97),0)),"")</f>
        <v/>
      </c>
      <c r="V98" s="309" t="str">
        <f>_xlfn.IFERROR(IF($L$6="","",VLOOKUP($L$6&amp;"_"&amp;$B98,data_entry,COLUMNS($B$11:V97),0)),"")</f>
        <v/>
      </c>
      <c r="W98" s="309" t="str">
        <f>_xlfn.IFERROR(IF($L$6="","",VLOOKUP($L$6&amp;"_"&amp;$B98,data_entry,COLUMNS($B$11:W97),0)),"")</f>
        <v/>
      </c>
      <c r="X98" s="309" t="str">
        <f>_xlfn.IFERROR(IF($L$6="","",VLOOKUP($L$6&amp;"_"&amp;$B98,data_entry,COLUMNS($B$11:X97),0)),"")</f>
        <v/>
      </c>
      <c r="Y98" s="309" t="str">
        <f>_xlfn.IFERROR(IF($L$6="","",VLOOKUP($L$6&amp;"_"&amp;$B98,data_entry,COLUMNS($B$11:Y97),0)),"")</f>
        <v/>
      </c>
      <c r="Z98" s="309" t="str">
        <f>_xlfn.IFERROR(IF($L$6="","",VLOOKUP($L$6&amp;"_"&amp;$B98,data_entry,COLUMNS($B$11:Z97),0)),"")</f>
        <v/>
      </c>
      <c r="AA98" s="309" t="str">
        <f>_xlfn.IFERROR(IF($L$6="","",VLOOKUP($L$6&amp;"_"&amp;$B98,data_entry,COLUMNS($B$11:AA97),0)),"")</f>
        <v/>
      </c>
      <c r="AB98" s="309" t="str">
        <f>_xlfn.IFERROR(IF($L$6="","",VLOOKUP($L$6&amp;"_"&amp;$B98,data_entry,COLUMNS($B$11:AB97),0)),"")</f>
        <v/>
      </c>
      <c r="AC98" s="309" t="str">
        <f>_xlfn.IFERROR(IF($L$6="","",VLOOKUP($L$6&amp;"_"&amp;$B98,data_entry,COLUMNS($B$11:AC97),0)),"")</f>
        <v/>
      </c>
      <c r="AD98" s="309" t="str">
        <f>_xlfn.IFERROR(IF($L$6="","",VLOOKUP($L$6&amp;"_"&amp;$B98,data_entry,COLUMNS($B$11:AD97),0)),"")</f>
        <v/>
      </c>
      <c r="AE98" s="309"/>
      <c r="AF98" s="309"/>
      <c r="AG98" s="309"/>
      <c r="AH98" s="309"/>
      <c r="AI98" s="309"/>
      <c r="AJ98" s="309" t="str">
        <f>_xlfn.IFERROR(IF($L$6="","",VLOOKUP($L$6&amp;"_"&amp;$B98,data_entry,COLUMNS($B$11:AJ97),0)),"")</f>
        <v/>
      </c>
      <c r="AK98" s="309" t="str">
        <f>_xlfn.IFERROR(IF($L$6="","",VLOOKUP($L$6&amp;"_"&amp;$B98,data_entry,COLUMNS($B$11:AK97),0)),"")</f>
        <v/>
      </c>
      <c r="AL98" s="309" t="str">
        <f>_xlfn.IFERROR(IF($L$6="","",VLOOKUP($L$6&amp;"_"&amp;$B98,data_entry,COLUMNS($B$11:AL97),0)),"")</f>
        <v/>
      </c>
      <c r="AM98" s="309" t="str">
        <f>_xlfn.IFERROR(IF($L$6="","",VLOOKUP($L$6&amp;"_"&amp;$B98,data_entry,COLUMNS($B$11:AM97),0)),"")</f>
        <v/>
      </c>
      <c r="AN98" s="309" t="str">
        <f>_xlfn.IFERROR(IF($L$6="","",VLOOKUP($L$6&amp;"_"&amp;$B98,data_entry,COLUMNS($B$11:AN97),0)),"")</f>
        <v/>
      </c>
      <c r="AO98" s="309" t="str">
        <f>_xlfn.IFERROR(IF($L$6="","",VLOOKUP($L$6&amp;"_"&amp;$B98,data_entry,COLUMNS($B$11:AO97),0)),"")</f>
        <v/>
      </c>
      <c r="AP98" s="309" t="str">
        <f>_xlfn.IFERROR(IF($L$6="","",VLOOKUP($L$6&amp;"_"&amp;$B98,data_entry,COLUMNS($B$11:AP97),0)),"")</f>
        <v/>
      </c>
      <c r="AQ98" s="309" t="str">
        <f>_xlfn.IFERROR(IF($L$6="","",VLOOKUP($L$6&amp;"_"&amp;$B98,data_entry,COLUMNS($B$11:AQ97),0)),"")</f>
        <v/>
      </c>
    </row>
    <row r="99" spans="1:43" ht="15">
      <c r="A99" s="9">
        <f t="shared" si="2"/>
        <v>0</v>
      </c>
      <c r="B99" s="307">
        <f t="shared" si="3"/>
        <v>88</v>
      </c>
      <c r="C99" s="309" t="str">
        <f>IF(D99="","",ROWS($D$12:D99))</f>
        <v/>
      </c>
      <c r="D99" s="309" t="str">
        <f>_xlfn.IFERROR(IF(OR($L$6="",'DATA ENTRY'!C94=""),"",VLOOKUP($L$6&amp;"_"&amp;$B99,data_entry,COLUMNS($B$11:D98),0)),"")</f>
        <v/>
      </c>
      <c r="E99" s="309" t="str">
        <f>_xlfn.IFERROR(IF($L$6="","",VLOOKUP($L$6&amp;"_"&amp;$B99,data_entry,COLUMNS($B$11:E98),0)),"")</f>
        <v/>
      </c>
      <c r="F99" s="309" t="str">
        <f>_xlfn.IFERROR(IF($L$6="","",VLOOKUP($L$6&amp;"_"&amp;$B99,data_entry,COLUMNS($B$11:F98),0)),"")</f>
        <v/>
      </c>
      <c r="G99" s="309" t="str">
        <f>_xlfn.IFERROR(IF($L$6="","",VLOOKUP($L$6&amp;"_"&amp;$B99,data_entry,COLUMNS($B$11:G98),0)),"")</f>
        <v/>
      </c>
      <c r="H99" s="309" t="str">
        <f>_xlfn.IFERROR(IF($L$6="","",VLOOKUP($L$6&amp;"_"&amp;$B99,data_entry,COLUMNS($B$11:H98),0)),"")</f>
        <v/>
      </c>
      <c r="I99" s="309" t="str">
        <f>_xlfn.IFERROR(IF($L$6="","",VLOOKUP($L$6&amp;"_"&amp;$B99,data_entry,COLUMNS($B$11:I98),0)),"")</f>
        <v/>
      </c>
      <c r="J99" s="309" t="str">
        <f>_xlfn.IFERROR(IF($L$6="","",VLOOKUP($L$6&amp;"_"&amp;$B99,data_entry,COLUMNS($B$11:J98),0)),"")</f>
        <v/>
      </c>
      <c r="K99" s="309" t="str">
        <f>_xlfn.IFERROR(IF($L$6="","",VLOOKUP($L$6&amp;"_"&amp;$B99,data_entry,COLUMNS($B$11:K98),0)),"")</f>
        <v/>
      </c>
      <c r="L99" s="309" t="str">
        <f>_xlfn.IFERROR(IF($L$6="","",VLOOKUP($L$6&amp;"_"&amp;$B99,data_entry,COLUMNS($B$11:L98),0)),"")</f>
        <v/>
      </c>
      <c r="M99" s="309" t="str">
        <f>_xlfn.IFERROR(IF($L$6="","",VLOOKUP($L$6&amp;"_"&amp;$B99,data_entry,COLUMNS($B$11:M98),0)),"")</f>
        <v/>
      </c>
      <c r="N99" s="309" t="str">
        <f>_xlfn.IFERROR(IF($L$6="","",VLOOKUP($L$6&amp;"_"&amp;$B99,data_entry,COLUMNS($B$11:N98),0)),"")</f>
        <v/>
      </c>
      <c r="O99" s="309" t="str">
        <f>_xlfn.IFERROR(IF($L$6="","",VLOOKUP($L$6&amp;"_"&amp;$B99,data_entry,COLUMNS($B$11:O98),0)),"")</f>
        <v/>
      </c>
      <c r="P99" s="309" t="str">
        <f>_xlfn.IFERROR(IF($L$6="","",VLOOKUP($L$6&amp;"_"&amp;$B99,data_entry,COLUMNS($B$11:P98),0)),"")</f>
        <v/>
      </c>
      <c r="Q99" s="309" t="str">
        <f>_xlfn.IFERROR(IF($L$6="","",VLOOKUP($L$6&amp;"_"&amp;$B99,data_entry,COLUMNS($B$11:Q98),0)),"")</f>
        <v/>
      </c>
      <c r="R99" s="309" t="str">
        <f>_xlfn.IFERROR(IF($L$6="","",VLOOKUP($L$6&amp;"_"&amp;$B99,data_entry,COLUMNS($B$11:R98),0)),"")</f>
        <v/>
      </c>
      <c r="S99" s="309" t="str">
        <f>_xlfn.IFERROR(IF($L$6="","",VLOOKUP($L$6&amp;"_"&amp;$B99,data_entry,COLUMNS($B$11:S98),0)),"")</f>
        <v/>
      </c>
      <c r="T99" s="309" t="str">
        <f>_xlfn.IFERROR(IF($L$6="","",VLOOKUP($L$6&amp;"_"&amp;$B99,data_entry,COLUMNS($B$11:T98),0)),"")</f>
        <v/>
      </c>
      <c r="U99" s="309" t="str">
        <f>_xlfn.IFERROR(IF($L$6="","",VLOOKUP($L$6&amp;"_"&amp;$B99,data_entry,COLUMNS($B$11:U98),0)),"")</f>
        <v/>
      </c>
      <c r="V99" s="309" t="str">
        <f>_xlfn.IFERROR(IF($L$6="","",VLOOKUP($L$6&amp;"_"&amp;$B99,data_entry,COLUMNS($B$11:V98),0)),"")</f>
        <v/>
      </c>
      <c r="W99" s="309" t="str">
        <f>_xlfn.IFERROR(IF($L$6="","",VLOOKUP($L$6&amp;"_"&amp;$B99,data_entry,COLUMNS($B$11:W98),0)),"")</f>
        <v/>
      </c>
      <c r="X99" s="309" t="str">
        <f>_xlfn.IFERROR(IF($L$6="","",VLOOKUP($L$6&amp;"_"&amp;$B99,data_entry,COLUMNS($B$11:X98),0)),"")</f>
        <v/>
      </c>
      <c r="Y99" s="309" t="str">
        <f>_xlfn.IFERROR(IF($L$6="","",VLOOKUP($L$6&amp;"_"&amp;$B99,data_entry,COLUMNS($B$11:Y98),0)),"")</f>
        <v/>
      </c>
      <c r="Z99" s="309" t="str">
        <f>_xlfn.IFERROR(IF($L$6="","",VLOOKUP($L$6&amp;"_"&amp;$B99,data_entry,COLUMNS($B$11:Z98),0)),"")</f>
        <v/>
      </c>
      <c r="AA99" s="309" t="str">
        <f>_xlfn.IFERROR(IF($L$6="","",VLOOKUP($L$6&amp;"_"&amp;$B99,data_entry,COLUMNS($B$11:AA98),0)),"")</f>
        <v/>
      </c>
      <c r="AB99" s="309" t="str">
        <f>_xlfn.IFERROR(IF($L$6="","",VLOOKUP($L$6&amp;"_"&amp;$B99,data_entry,COLUMNS($B$11:AB98),0)),"")</f>
        <v/>
      </c>
      <c r="AC99" s="309" t="str">
        <f>_xlfn.IFERROR(IF($L$6="","",VLOOKUP($L$6&amp;"_"&amp;$B99,data_entry,COLUMNS($B$11:AC98),0)),"")</f>
        <v/>
      </c>
      <c r="AD99" s="309" t="str">
        <f>_xlfn.IFERROR(IF($L$6="","",VLOOKUP($L$6&amp;"_"&amp;$B99,data_entry,COLUMNS($B$11:AD98),0)),"")</f>
        <v/>
      </c>
      <c r="AE99" s="309"/>
      <c r="AF99" s="309"/>
      <c r="AG99" s="309"/>
      <c r="AH99" s="309"/>
      <c r="AI99" s="309"/>
      <c r="AJ99" s="309" t="str">
        <f>_xlfn.IFERROR(IF($L$6="","",VLOOKUP($L$6&amp;"_"&amp;$B99,data_entry,COLUMNS($B$11:AJ98),0)),"")</f>
        <v/>
      </c>
      <c r="AK99" s="309" t="str">
        <f>_xlfn.IFERROR(IF($L$6="","",VLOOKUP($L$6&amp;"_"&amp;$B99,data_entry,COLUMNS($B$11:AK98),0)),"")</f>
        <v/>
      </c>
      <c r="AL99" s="309" t="str">
        <f>_xlfn.IFERROR(IF($L$6="","",VLOOKUP($L$6&amp;"_"&amp;$B99,data_entry,COLUMNS($B$11:AL98),0)),"")</f>
        <v/>
      </c>
      <c r="AM99" s="309" t="str">
        <f>_xlfn.IFERROR(IF($L$6="","",VLOOKUP($L$6&amp;"_"&amp;$B99,data_entry,COLUMNS($B$11:AM98),0)),"")</f>
        <v/>
      </c>
      <c r="AN99" s="309" t="str">
        <f>_xlfn.IFERROR(IF($L$6="","",VLOOKUP($L$6&amp;"_"&amp;$B99,data_entry,COLUMNS($B$11:AN98),0)),"")</f>
        <v/>
      </c>
      <c r="AO99" s="309" t="str">
        <f>_xlfn.IFERROR(IF($L$6="","",VLOOKUP($L$6&amp;"_"&amp;$B99,data_entry,COLUMNS($B$11:AO98),0)),"")</f>
        <v/>
      </c>
      <c r="AP99" s="309" t="str">
        <f>_xlfn.IFERROR(IF($L$6="","",VLOOKUP($L$6&amp;"_"&amp;$B99,data_entry,COLUMNS($B$11:AP98),0)),"")</f>
        <v/>
      </c>
      <c r="AQ99" s="309" t="str">
        <f>_xlfn.IFERROR(IF($L$6="","",VLOOKUP($L$6&amp;"_"&amp;$B99,data_entry,COLUMNS($B$11:AQ98),0)),"")</f>
        <v/>
      </c>
    </row>
    <row r="100" spans="1:43" ht="15">
      <c r="A100" s="9">
        <f t="shared" si="2"/>
        <v>0</v>
      </c>
      <c r="B100" s="307">
        <f t="shared" si="3"/>
        <v>89</v>
      </c>
      <c r="C100" s="309" t="str">
        <f>IF(D100="","",ROWS($D$12:D100))</f>
        <v/>
      </c>
      <c r="D100" s="309" t="str">
        <f>_xlfn.IFERROR(IF(OR($L$6="",'DATA ENTRY'!C95=""),"",VLOOKUP($L$6&amp;"_"&amp;$B100,data_entry,COLUMNS($B$11:D99),0)),"")</f>
        <v/>
      </c>
      <c r="E100" s="309" t="str">
        <f>_xlfn.IFERROR(IF($L$6="","",VLOOKUP($L$6&amp;"_"&amp;$B100,data_entry,COLUMNS($B$11:E99),0)),"")</f>
        <v/>
      </c>
      <c r="F100" s="309" t="str">
        <f>_xlfn.IFERROR(IF($L$6="","",VLOOKUP($L$6&amp;"_"&amp;$B100,data_entry,COLUMNS($B$11:F99),0)),"")</f>
        <v/>
      </c>
      <c r="G100" s="309" t="str">
        <f>_xlfn.IFERROR(IF($L$6="","",VLOOKUP($L$6&amp;"_"&amp;$B100,data_entry,COLUMNS($B$11:G99),0)),"")</f>
        <v/>
      </c>
      <c r="H100" s="309" t="str">
        <f>_xlfn.IFERROR(IF($L$6="","",VLOOKUP($L$6&amp;"_"&amp;$B100,data_entry,COLUMNS($B$11:H99),0)),"")</f>
        <v/>
      </c>
      <c r="I100" s="309" t="str">
        <f>_xlfn.IFERROR(IF($L$6="","",VLOOKUP($L$6&amp;"_"&amp;$B100,data_entry,COLUMNS($B$11:I99),0)),"")</f>
        <v/>
      </c>
      <c r="J100" s="309" t="str">
        <f>_xlfn.IFERROR(IF($L$6="","",VLOOKUP($L$6&amp;"_"&amp;$B100,data_entry,COLUMNS($B$11:J99),0)),"")</f>
        <v/>
      </c>
      <c r="K100" s="309" t="str">
        <f>_xlfn.IFERROR(IF($L$6="","",VLOOKUP($L$6&amp;"_"&amp;$B100,data_entry,COLUMNS($B$11:K99),0)),"")</f>
        <v/>
      </c>
      <c r="L100" s="309" t="str">
        <f>_xlfn.IFERROR(IF($L$6="","",VLOOKUP($L$6&amp;"_"&amp;$B100,data_entry,COLUMNS($B$11:L99),0)),"")</f>
        <v/>
      </c>
      <c r="M100" s="309" t="str">
        <f>_xlfn.IFERROR(IF($L$6="","",VLOOKUP($L$6&amp;"_"&amp;$B100,data_entry,COLUMNS($B$11:M99),0)),"")</f>
        <v/>
      </c>
      <c r="N100" s="309" t="str">
        <f>_xlfn.IFERROR(IF($L$6="","",VLOOKUP($L$6&amp;"_"&amp;$B100,data_entry,COLUMNS($B$11:N99),0)),"")</f>
        <v/>
      </c>
      <c r="O100" s="309" t="str">
        <f>_xlfn.IFERROR(IF($L$6="","",VLOOKUP($L$6&amp;"_"&amp;$B100,data_entry,COLUMNS($B$11:O99),0)),"")</f>
        <v/>
      </c>
      <c r="P100" s="309" t="str">
        <f>_xlfn.IFERROR(IF($L$6="","",VLOOKUP($L$6&amp;"_"&amp;$B100,data_entry,COLUMNS($B$11:P99),0)),"")</f>
        <v/>
      </c>
      <c r="Q100" s="309" t="str">
        <f>_xlfn.IFERROR(IF($L$6="","",VLOOKUP($L$6&amp;"_"&amp;$B100,data_entry,COLUMNS($B$11:Q99),0)),"")</f>
        <v/>
      </c>
      <c r="R100" s="309" t="str">
        <f>_xlfn.IFERROR(IF($L$6="","",VLOOKUP($L$6&amp;"_"&amp;$B100,data_entry,COLUMNS($B$11:R99),0)),"")</f>
        <v/>
      </c>
      <c r="S100" s="309" t="str">
        <f>_xlfn.IFERROR(IF($L$6="","",VLOOKUP($L$6&amp;"_"&amp;$B100,data_entry,COLUMNS($B$11:S99),0)),"")</f>
        <v/>
      </c>
      <c r="T100" s="309" t="str">
        <f>_xlfn.IFERROR(IF($L$6="","",VLOOKUP($L$6&amp;"_"&amp;$B100,data_entry,COLUMNS($B$11:T99),0)),"")</f>
        <v/>
      </c>
      <c r="U100" s="309" t="str">
        <f>_xlfn.IFERROR(IF($L$6="","",VLOOKUP($L$6&amp;"_"&amp;$B100,data_entry,COLUMNS($B$11:U99),0)),"")</f>
        <v/>
      </c>
      <c r="V100" s="309" t="str">
        <f>_xlfn.IFERROR(IF($L$6="","",VLOOKUP($L$6&amp;"_"&amp;$B100,data_entry,COLUMNS($B$11:V99),0)),"")</f>
        <v/>
      </c>
      <c r="W100" s="309" t="str">
        <f>_xlfn.IFERROR(IF($L$6="","",VLOOKUP($L$6&amp;"_"&amp;$B100,data_entry,COLUMNS($B$11:W99),0)),"")</f>
        <v/>
      </c>
      <c r="X100" s="309" t="str">
        <f>_xlfn.IFERROR(IF($L$6="","",VLOOKUP($L$6&amp;"_"&amp;$B100,data_entry,COLUMNS($B$11:X99),0)),"")</f>
        <v/>
      </c>
      <c r="Y100" s="309" t="str">
        <f>_xlfn.IFERROR(IF($L$6="","",VLOOKUP($L$6&amp;"_"&amp;$B100,data_entry,COLUMNS($B$11:Y99),0)),"")</f>
        <v/>
      </c>
      <c r="Z100" s="309" t="str">
        <f>_xlfn.IFERROR(IF($L$6="","",VLOOKUP($L$6&amp;"_"&amp;$B100,data_entry,COLUMNS($B$11:Z99),0)),"")</f>
        <v/>
      </c>
      <c r="AA100" s="309" t="str">
        <f>_xlfn.IFERROR(IF($L$6="","",VLOOKUP($L$6&amp;"_"&amp;$B100,data_entry,COLUMNS($B$11:AA99),0)),"")</f>
        <v/>
      </c>
      <c r="AB100" s="309" t="str">
        <f>_xlfn.IFERROR(IF($L$6="","",VLOOKUP($L$6&amp;"_"&amp;$B100,data_entry,COLUMNS($B$11:AB99),0)),"")</f>
        <v/>
      </c>
      <c r="AC100" s="309" t="str">
        <f>_xlfn.IFERROR(IF($L$6="","",VLOOKUP($L$6&amp;"_"&amp;$B100,data_entry,COLUMNS($B$11:AC99),0)),"")</f>
        <v/>
      </c>
      <c r="AD100" s="309" t="str">
        <f>_xlfn.IFERROR(IF($L$6="","",VLOOKUP($L$6&amp;"_"&amp;$B100,data_entry,COLUMNS($B$11:AD99),0)),"")</f>
        <v/>
      </c>
      <c r="AE100" s="309"/>
      <c r="AF100" s="309"/>
      <c r="AG100" s="309"/>
      <c r="AH100" s="309"/>
      <c r="AI100" s="309"/>
      <c r="AJ100" s="309" t="str">
        <f>_xlfn.IFERROR(IF($L$6="","",VLOOKUP($L$6&amp;"_"&amp;$B100,data_entry,COLUMNS($B$11:AJ99),0)),"")</f>
        <v/>
      </c>
      <c r="AK100" s="309" t="str">
        <f>_xlfn.IFERROR(IF($L$6="","",VLOOKUP($L$6&amp;"_"&amp;$B100,data_entry,COLUMNS($B$11:AK99),0)),"")</f>
        <v/>
      </c>
      <c r="AL100" s="309" t="str">
        <f>_xlfn.IFERROR(IF($L$6="","",VLOOKUP($L$6&amp;"_"&amp;$B100,data_entry,COLUMNS($B$11:AL99),0)),"")</f>
        <v/>
      </c>
      <c r="AM100" s="309" t="str">
        <f>_xlfn.IFERROR(IF($L$6="","",VLOOKUP($L$6&amp;"_"&amp;$B100,data_entry,COLUMNS($B$11:AM99),0)),"")</f>
        <v/>
      </c>
      <c r="AN100" s="309" t="str">
        <f>_xlfn.IFERROR(IF($L$6="","",VLOOKUP($L$6&amp;"_"&amp;$B100,data_entry,COLUMNS($B$11:AN99),0)),"")</f>
        <v/>
      </c>
      <c r="AO100" s="309" t="str">
        <f>_xlfn.IFERROR(IF($L$6="","",VLOOKUP($L$6&amp;"_"&amp;$B100,data_entry,COLUMNS($B$11:AO99),0)),"")</f>
        <v/>
      </c>
      <c r="AP100" s="309" t="str">
        <f>_xlfn.IFERROR(IF($L$6="","",VLOOKUP($L$6&amp;"_"&amp;$B100,data_entry,COLUMNS($B$11:AP99),0)),"")</f>
        <v/>
      </c>
      <c r="AQ100" s="309" t="str">
        <f>_xlfn.IFERROR(IF($L$6="","",VLOOKUP($L$6&amp;"_"&amp;$B100,data_entry,COLUMNS($B$11:AQ99),0)),"")</f>
        <v/>
      </c>
    </row>
    <row r="101" spans="1:43" ht="15">
      <c r="A101" s="9">
        <f t="shared" si="2"/>
        <v>0</v>
      </c>
      <c r="B101" s="307">
        <f t="shared" si="3"/>
        <v>90</v>
      </c>
      <c r="C101" s="309" t="str">
        <f>IF(D101="","",ROWS($D$12:D101))</f>
        <v/>
      </c>
      <c r="D101" s="309" t="str">
        <f>_xlfn.IFERROR(IF(OR($L$6="",'DATA ENTRY'!C96=""),"",VLOOKUP($L$6&amp;"_"&amp;$B101,data_entry,COLUMNS($B$11:D100),0)),"")</f>
        <v/>
      </c>
      <c r="E101" s="309" t="str">
        <f>_xlfn.IFERROR(IF($L$6="","",VLOOKUP($L$6&amp;"_"&amp;$B101,data_entry,COLUMNS($B$11:E100),0)),"")</f>
        <v/>
      </c>
      <c r="F101" s="309" t="str">
        <f>_xlfn.IFERROR(IF($L$6="","",VLOOKUP($L$6&amp;"_"&amp;$B101,data_entry,COLUMNS($B$11:F100),0)),"")</f>
        <v/>
      </c>
      <c r="G101" s="309" t="str">
        <f>_xlfn.IFERROR(IF($L$6="","",VLOOKUP($L$6&amp;"_"&amp;$B101,data_entry,COLUMNS($B$11:G100),0)),"")</f>
        <v/>
      </c>
      <c r="H101" s="309" t="str">
        <f>_xlfn.IFERROR(IF($L$6="","",VLOOKUP($L$6&amp;"_"&amp;$B101,data_entry,COLUMNS($B$11:H100),0)),"")</f>
        <v/>
      </c>
      <c r="I101" s="309" t="str">
        <f>_xlfn.IFERROR(IF($L$6="","",VLOOKUP($L$6&amp;"_"&amp;$B101,data_entry,COLUMNS($B$11:I100),0)),"")</f>
        <v/>
      </c>
      <c r="J101" s="309" t="str">
        <f>_xlfn.IFERROR(IF($L$6="","",VLOOKUP($L$6&amp;"_"&amp;$B101,data_entry,COLUMNS($B$11:J100),0)),"")</f>
        <v/>
      </c>
      <c r="K101" s="309" t="str">
        <f>_xlfn.IFERROR(IF($L$6="","",VLOOKUP($L$6&amp;"_"&amp;$B101,data_entry,COLUMNS($B$11:K100),0)),"")</f>
        <v/>
      </c>
      <c r="L101" s="309" t="str">
        <f>_xlfn.IFERROR(IF($L$6="","",VLOOKUP($L$6&amp;"_"&amp;$B101,data_entry,COLUMNS($B$11:L100),0)),"")</f>
        <v/>
      </c>
      <c r="M101" s="309" t="str">
        <f>_xlfn.IFERROR(IF($L$6="","",VLOOKUP($L$6&amp;"_"&amp;$B101,data_entry,COLUMNS($B$11:M100),0)),"")</f>
        <v/>
      </c>
      <c r="N101" s="309" t="str">
        <f>_xlfn.IFERROR(IF($L$6="","",VLOOKUP($L$6&amp;"_"&amp;$B101,data_entry,COLUMNS($B$11:N100),0)),"")</f>
        <v/>
      </c>
      <c r="O101" s="309" t="str">
        <f>_xlfn.IFERROR(IF($L$6="","",VLOOKUP($L$6&amp;"_"&amp;$B101,data_entry,COLUMNS($B$11:O100),0)),"")</f>
        <v/>
      </c>
      <c r="P101" s="309" t="str">
        <f>_xlfn.IFERROR(IF($L$6="","",VLOOKUP($L$6&amp;"_"&amp;$B101,data_entry,COLUMNS($B$11:P100),0)),"")</f>
        <v/>
      </c>
      <c r="Q101" s="309" t="str">
        <f>_xlfn.IFERROR(IF($L$6="","",VLOOKUP($L$6&amp;"_"&amp;$B101,data_entry,COLUMNS($B$11:Q100),0)),"")</f>
        <v/>
      </c>
      <c r="R101" s="309" t="str">
        <f>_xlfn.IFERROR(IF($L$6="","",VLOOKUP($L$6&amp;"_"&amp;$B101,data_entry,COLUMNS($B$11:R100),0)),"")</f>
        <v/>
      </c>
      <c r="S101" s="309" t="str">
        <f>_xlfn.IFERROR(IF($L$6="","",VLOOKUP($L$6&amp;"_"&amp;$B101,data_entry,COLUMNS($B$11:S100),0)),"")</f>
        <v/>
      </c>
      <c r="T101" s="309" t="str">
        <f>_xlfn.IFERROR(IF($L$6="","",VLOOKUP($L$6&amp;"_"&amp;$B101,data_entry,COLUMNS($B$11:T100),0)),"")</f>
        <v/>
      </c>
      <c r="U101" s="309" t="str">
        <f>_xlfn.IFERROR(IF($L$6="","",VLOOKUP($L$6&amp;"_"&amp;$B101,data_entry,COLUMNS($B$11:U100),0)),"")</f>
        <v/>
      </c>
      <c r="V101" s="309" t="str">
        <f>_xlfn.IFERROR(IF($L$6="","",VLOOKUP($L$6&amp;"_"&amp;$B101,data_entry,COLUMNS($B$11:V100),0)),"")</f>
        <v/>
      </c>
      <c r="W101" s="309" t="str">
        <f>_xlfn.IFERROR(IF($L$6="","",VLOOKUP($L$6&amp;"_"&amp;$B101,data_entry,COLUMNS($B$11:W100),0)),"")</f>
        <v/>
      </c>
      <c r="X101" s="309" t="str">
        <f>_xlfn.IFERROR(IF($L$6="","",VLOOKUP($L$6&amp;"_"&amp;$B101,data_entry,COLUMNS($B$11:X100),0)),"")</f>
        <v/>
      </c>
      <c r="Y101" s="309" t="str">
        <f>_xlfn.IFERROR(IF($L$6="","",VLOOKUP($L$6&amp;"_"&amp;$B101,data_entry,COLUMNS($B$11:Y100),0)),"")</f>
        <v/>
      </c>
      <c r="Z101" s="309" t="str">
        <f>_xlfn.IFERROR(IF($L$6="","",VLOOKUP($L$6&amp;"_"&amp;$B101,data_entry,COLUMNS($B$11:Z100),0)),"")</f>
        <v/>
      </c>
      <c r="AA101" s="309" t="str">
        <f>_xlfn.IFERROR(IF($L$6="","",VLOOKUP($L$6&amp;"_"&amp;$B101,data_entry,COLUMNS($B$11:AA100),0)),"")</f>
        <v/>
      </c>
      <c r="AB101" s="309" t="str">
        <f>_xlfn.IFERROR(IF($L$6="","",VLOOKUP($L$6&amp;"_"&amp;$B101,data_entry,COLUMNS($B$11:AB100),0)),"")</f>
        <v/>
      </c>
      <c r="AC101" s="309" t="str">
        <f>_xlfn.IFERROR(IF($L$6="","",VLOOKUP($L$6&amp;"_"&amp;$B101,data_entry,COLUMNS($B$11:AC100),0)),"")</f>
        <v/>
      </c>
      <c r="AD101" s="309" t="str">
        <f>_xlfn.IFERROR(IF($L$6="","",VLOOKUP($L$6&amp;"_"&amp;$B101,data_entry,COLUMNS($B$11:AD100),0)),"")</f>
        <v/>
      </c>
      <c r="AE101" s="309"/>
      <c r="AF101" s="309"/>
      <c r="AG101" s="309"/>
      <c r="AH101" s="309"/>
      <c r="AI101" s="309"/>
      <c r="AJ101" s="309" t="str">
        <f>_xlfn.IFERROR(IF($L$6="","",VLOOKUP($L$6&amp;"_"&amp;$B101,data_entry,COLUMNS($B$11:AJ100),0)),"")</f>
        <v/>
      </c>
      <c r="AK101" s="309" t="str">
        <f>_xlfn.IFERROR(IF($L$6="","",VLOOKUP($L$6&amp;"_"&amp;$B101,data_entry,COLUMNS($B$11:AK100),0)),"")</f>
        <v/>
      </c>
      <c r="AL101" s="309" t="str">
        <f>_xlfn.IFERROR(IF($L$6="","",VLOOKUP($L$6&amp;"_"&amp;$B101,data_entry,COLUMNS($B$11:AL100),0)),"")</f>
        <v/>
      </c>
      <c r="AM101" s="309" t="str">
        <f>_xlfn.IFERROR(IF($L$6="","",VLOOKUP($L$6&amp;"_"&amp;$B101,data_entry,COLUMNS($B$11:AM100),0)),"")</f>
        <v/>
      </c>
      <c r="AN101" s="309" t="str">
        <f>_xlfn.IFERROR(IF($L$6="","",VLOOKUP($L$6&amp;"_"&amp;$B101,data_entry,COLUMNS($B$11:AN100),0)),"")</f>
        <v/>
      </c>
      <c r="AO101" s="309" t="str">
        <f>_xlfn.IFERROR(IF($L$6="","",VLOOKUP($L$6&amp;"_"&amp;$B101,data_entry,COLUMNS($B$11:AO100),0)),"")</f>
        <v/>
      </c>
      <c r="AP101" s="309" t="str">
        <f>_xlfn.IFERROR(IF($L$6="","",VLOOKUP($L$6&amp;"_"&amp;$B101,data_entry,COLUMNS($B$11:AP100),0)),"")</f>
        <v/>
      </c>
      <c r="AQ101" s="309" t="str">
        <f>_xlfn.IFERROR(IF($L$6="","",VLOOKUP($L$6&amp;"_"&amp;$B101,data_entry,COLUMNS($B$11:AQ100),0)),"")</f>
        <v/>
      </c>
    </row>
    <row r="102" spans="1:43" ht="15">
      <c r="A102" s="9">
        <f t="shared" si="2"/>
        <v>0</v>
      </c>
      <c r="B102" s="307">
        <f t="shared" si="3"/>
        <v>91</v>
      </c>
      <c r="C102" s="309" t="str">
        <f>IF(D102="","",ROWS($D$12:D102))</f>
        <v/>
      </c>
      <c r="D102" s="309" t="str">
        <f>_xlfn.IFERROR(IF(OR($L$6="",'DATA ENTRY'!C97=""),"",VLOOKUP($L$6&amp;"_"&amp;$B102,data_entry,COLUMNS($B$11:D101),0)),"")</f>
        <v/>
      </c>
      <c r="E102" s="309" t="str">
        <f>_xlfn.IFERROR(IF($L$6="","",VLOOKUP($L$6&amp;"_"&amp;$B102,data_entry,COLUMNS($B$11:E101),0)),"")</f>
        <v/>
      </c>
      <c r="F102" s="309" t="str">
        <f>_xlfn.IFERROR(IF($L$6="","",VLOOKUP($L$6&amp;"_"&amp;$B102,data_entry,COLUMNS($B$11:F101),0)),"")</f>
        <v/>
      </c>
      <c r="G102" s="309" t="str">
        <f>_xlfn.IFERROR(IF($L$6="","",VLOOKUP($L$6&amp;"_"&amp;$B102,data_entry,COLUMNS($B$11:G101),0)),"")</f>
        <v/>
      </c>
      <c r="H102" s="309" t="str">
        <f>_xlfn.IFERROR(IF($L$6="","",VLOOKUP($L$6&amp;"_"&amp;$B102,data_entry,COLUMNS($B$11:H101),0)),"")</f>
        <v/>
      </c>
      <c r="I102" s="309" t="str">
        <f>_xlfn.IFERROR(IF($L$6="","",VLOOKUP($L$6&amp;"_"&amp;$B102,data_entry,COLUMNS($B$11:I101),0)),"")</f>
        <v/>
      </c>
      <c r="J102" s="309" t="str">
        <f>_xlfn.IFERROR(IF($L$6="","",VLOOKUP($L$6&amp;"_"&amp;$B102,data_entry,COLUMNS($B$11:J101),0)),"")</f>
        <v/>
      </c>
      <c r="K102" s="309" t="str">
        <f>_xlfn.IFERROR(IF($L$6="","",VLOOKUP($L$6&amp;"_"&amp;$B102,data_entry,COLUMNS($B$11:K101),0)),"")</f>
        <v/>
      </c>
      <c r="L102" s="309" t="str">
        <f>_xlfn.IFERROR(IF($L$6="","",VLOOKUP($L$6&amp;"_"&amp;$B102,data_entry,COLUMNS($B$11:L101),0)),"")</f>
        <v/>
      </c>
      <c r="M102" s="309" t="str">
        <f>_xlfn.IFERROR(IF($L$6="","",VLOOKUP($L$6&amp;"_"&amp;$B102,data_entry,COLUMNS($B$11:M101),0)),"")</f>
        <v/>
      </c>
      <c r="N102" s="309" t="str">
        <f>_xlfn.IFERROR(IF($L$6="","",VLOOKUP($L$6&amp;"_"&amp;$B102,data_entry,COLUMNS($B$11:N101),0)),"")</f>
        <v/>
      </c>
      <c r="O102" s="309" t="str">
        <f>_xlfn.IFERROR(IF($L$6="","",VLOOKUP($L$6&amp;"_"&amp;$B102,data_entry,COLUMNS($B$11:O101),0)),"")</f>
        <v/>
      </c>
      <c r="P102" s="309" t="str">
        <f>_xlfn.IFERROR(IF($L$6="","",VLOOKUP($L$6&amp;"_"&amp;$B102,data_entry,COLUMNS($B$11:P101),0)),"")</f>
        <v/>
      </c>
      <c r="Q102" s="309" t="str">
        <f>_xlfn.IFERROR(IF($L$6="","",VLOOKUP($L$6&amp;"_"&amp;$B102,data_entry,COLUMNS($B$11:Q101),0)),"")</f>
        <v/>
      </c>
      <c r="R102" s="309" t="str">
        <f>_xlfn.IFERROR(IF($L$6="","",VLOOKUP($L$6&amp;"_"&amp;$B102,data_entry,COLUMNS($B$11:R101),0)),"")</f>
        <v/>
      </c>
      <c r="S102" s="309" t="str">
        <f>_xlfn.IFERROR(IF($L$6="","",VLOOKUP($L$6&amp;"_"&amp;$B102,data_entry,COLUMNS($B$11:S101),0)),"")</f>
        <v/>
      </c>
      <c r="T102" s="309" t="str">
        <f>_xlfn.IFERROR(IF($L$6="","",VLOOKUP($L$6&amp;"_"&amp;$B102,data_entry,COLUMNS($B$11:T101),0)),"")</f>
        <v/>
      </c>
      <c r="U102" s="309" t="str">
        <f>_xlfn.IFERROR(IF($L$6="","",VLOOKUP($L$6&amp;"_"&amp;$B102,data_entry,COLUMNS($B$11:U101),0)),"")</f>
        <v/>
      </c>
      <c r="V102" s="309" t="str">
        <f>_xlfn.IFERROR(IF($L$6="","",VLOOKUP($L$6&amp;"_"&amp;$B102,data_entry,COLUMNS($B$11:V101),0)),"")</f>
        <v/>
      </c>
      <c r="W102" s="309" t="str">
        <f>_xlfn.IFERROR(IF($L$6="","",VLOOKUP($L$6&amp;"_"&amp;$B102,data_entry,COLUMNS($B$11:W101),0)),"")</f>
        <v/>
      </c>
      <c r="X102" s="309" t="str">
        <f>_xlfn.IFERROR(IF($L$6="","",VLOOKUP($L$6&amp;"_"&amp;$B102,data_entry,COLUMNS($B$11:X101),0)),"")</f>
        <v/>
      </c>
      <c r="Y102" s="309" t="str">
        <f>_xlfn.IFERROR(IF($L$6="","",VLOOKUP($L$6&amp;"_"&amp;$B102,data_entry,COLUMNS($B$11:Y101),0)),"")</f>
        <v/>
      </c>
      <c r="Z102" s="309" t="str">
        <f>_xlfn.IFERROR(IF($L$6="","",VLOOKUP($L$6&amp;"_"&amp;$B102,data_entry,COLUMNS($B$11:Z101),0)),"")</f>
        <v/>
      </c>
      <c r="AA102" s="309" t="str">
        <f>_xlfn.IFERROR(IF($L$6="","",VLOOKUP($L$6&amp;"_"&amp;$B102,data_entry,COLUMNS($B$11:AA101),0)),"")</f>
        <v/>
      </c>
      <c r="AB102" s="309" t="str">
        <f>_xlfn.IFERROR(IF($L$6="","",VLOOKUP($L$6&amp;"_"&amp;$B102,data_entry,COLUMNS($B$11:AB101),0)),"")</f>
        <v/>
      </c>
      <c r="AC102" s="309" t="str">
        <f>_xlfn.IFERROR(IF($L$6="","",VLOOKUP($L$6&amp;"_"&amp;$B102,data_entry,COLUMNS($B$11:AC101),0)),"")</f>
        <v/>
      </c>
      <c r="AD102" s="309" t="str">
        <f>_xlfn.IFERROR(IF($L$6="","",VLOOKUP($L$6&amp;"_"&amp;$B102,data_entry,COLUMNS($B$11:AD101),0)),"")</f>
        <v/>
      </c>
      <c r="AE102" s="309"/>
      <c r="AF102" s="309"/>
      <c r="AG102" s="309"/>
      <c r="AH102" s="309"/>
      <c r="AI102" s="309"/>
      <c r="AJ102" s="309" t="str">
        <f>_xlfn.IFERROR(IF($L$6="","",VLOOKUP($L$6&amp;"_"&amp;$B102,data_entry,COLUMNS($B$11:AJ101),0)),"")</f>
        <v/>
      </c>
      <c r="AK102" s="309" t="str">
        <f>_xlfn.IFERROR(IF($L$6="","",VLOOKUP($L$6&amp;"_"&amp;$B102,data_entry,COLUMNS($B$11:AK101),0)),"")</f>
        <v/>
      </c>
      <c r="AL102" s="309" t="str">
        <f>_xlfn.IFERROR(IF($L$6="","",VLOOKUP($L$6&amp;"_"&amp;$B102,data_entry,COLUMNS($B$11:AL101),0)),"")</f>
        <v/>
      </c>
      <c r="AM102" s="309" t="str">
        <f>_xlfn.IFERROR(IF($L$6="","",VLOOKUP($L$6&amp;"_"&amp;$B102,data_entry,COLUMNS($B$11:AM101),0)),"")</f>
        <v/>
      </c>
      <c r="AN102" s="309" t="str">
        <f>_xlfn.IFERROR(IF($L$6="","",VLOOKUP($L$6&amp;"_"&amp;$B102,data_entry,COLUMNS($B$11:AN101),0)),"")</f>
        <v/>
      </c>
      <c r="AO102" s="309" t="str">
        <f>_xlfn.IFERROR(IF($L$6="","",VLOOKUP($L$6&amp;"_"&amp;$B102,data_entry,COLUMNS($B$11:AO101),0)),"")</f>
        <v/>
      </c>
      <c r="AP102" s="309" t="str">
        <f>_xlfn.IFERROR(IF($L$6="","",VLOOKUP($L$6&amp;"_"&amp;$B102,data_entry,COLUMNS($B$11:AP101),0)),"")</f>
        <v/>
      </c>
      <c r="AQ102" s="309" t="str">
        <f>_xlfn.IFERROR(IF($L$6="","",VLOOKUP($L$6&amp;"_"&amp;$B102,data_entry,COLUMNS($B$11:AQ101),0)),"")</f>
        <v/>
      </c>
    </row>
    <row r="103" spans="1:43" ht="15">
      <c r="A103" s="9">
        <f t="shared" si="2"/>
        <v>0</v>
      </c>
      <c r="B103" s="307">
        <f t="shared" si="3"/>
        <v>92</v>
      </c>
      <c r="C103" s="309" t="str">
        <f>IF(D103="","",ROWS($D$12:D103))</f>
        <v/>
      </c>
      <c r="D103" s="309" t="str">
        <f>_xlfn.IFERROR(IF(OR($L$6="",'DATA ENTRY'!C98=""),"",VLOOKUP($L$6&amp;"_"&amp;$B103,data_entry,COLUMNS($B$11:D102),0)),"")</f>
        <v/>
      </c>
      <c r="E103" s="309" t="str">
        <f>_xlfn.IFERROR(IF($L$6="","",VLOOKUP($L$6&amp;"_"&amp;$B103,data_entry,COLUMNS($B$11:E102),0)),"")</f>
        <v/>
      </c>
      <c r="F103" s="309" t="str">
        <f>_xlfn.IFERROR(IF($L$6="","",VLOOKUP($L$6&amp;"_"&amp;$B103,data_entry,COLUMNS($B$11:F102),0)),"")</f>
        <v/>
      </c>
      <c r="G103" s="309" t="str">
        <f>_xlfn.IFERROR(IF($L$6="","",VLOOKUP($L$6&amp;"_"&amp;$B103,data_entry,COLUMNS($B$11:G102),0)),"")</f>
        <v/>
      </c>
      <c r="H103" s="309" t="str">
        <f>_xlfn.IFERROR(IF($L$6="","",VLOOKUP($L$6&amp;"_"&amp;$B103,data_entry,COLUMNS($B$11:H102),0)),"")</f>
        <v/>
      </c>
      <c r="I103" s="309" t="str">
        <f>_xlfn.IFERROR(IF($L$6="","",VLOOKUP($L$6&amp;"_"&amp;$B103,data_entry,COLUMNS($B$11:I102),0)),"")</f>
        <v/>
      </c>
      <c r="J103" s="309" t="str">
        <f>_xlfn.IFERROR(IF($L$6="","",VLOOKUP($L$6&amp;"_"&amp;$B103,data_entry,COLUMNS($B$11:J102),0)),"")</f>
        <v/>
      </c>
      <c r="K103" s="309" t="str">
        <f>_xlfn.IFERROR(IF($L$6="","",VLOOKUP($L$6&amp;"_"&amp;$B103,data_entry,COLUMNS($B$11:K102),0)),"")</f>
        <v/>
      </c>
      <c r="L103" s="309" t="str">
        <f>_xlfn.IFERROR(IF($L$6="","",VLOOKUP($L$6&amp;"_"&amp;$B103,data_entry,COLUMNS($B$11:L102),0)),"")</f>
        <v/>
      </c>
      <c r="M103" s="309" t="str">
        <f>_xlfn.IFERROR(IF($L$6="","",VLOOKUP($L$6&amp;"_"&amp;$B103,data_entry,COLUMNS($B$11:M102),0)),"")</f>
        <v/>
      </c>
      <c r="N103" s="309" t="str">
        <f>_xlfn.IFERROR(IF($L$6="","",VLOOKUP($L$6&amp;"_"&amp;$B103,data_entry,COLUMNS($B$11:N102),0)),"")</f>
        <v/>
      </c>
      <c r="O103" s="309" t="str">
        <f>_xlfn.IFERROR(IF($L$6="","",VLOOKUP($L$6&amp;"_"&amp;$B103,data_entry,COLUMNS($B$11:O102),0)),"")</f>
        <v/>
      </c>
      <c r="P103" s="309" t="str">
        <f>_xlfn.IFERROR(IF($L$6="","",VLOOKUP($L$6&amp;"_"&amp;$B103,data_entry,COLUMNS($B$11:P102),0)),"")</f>
        <v/>
      </c>
      <c r="Q103" s="309" t="str">
        <f>_xlfn.IFERROR(IF($L$6="","",VLOOKUP($L$6&amp;"_"&amp;$B103,data_entry,COLUMNS($B$11:Q102),0)),"")</f>
        <v/>
      </c>
      <c r="R103" s="309" t="str">
        <f>_xlfn.IFERROR(IF($L$6="","",VLOOKUP($L$6&amp;"_"&amp;$B103,data_entry,COLUMNS($B$11:R102),0)),"")</f>
        <v/>
      </c>
      <c r="S103" s="309" t="str">
        <f>_xlfn.IFERROR(IF($L$6="","",VLOOKUP($L$6&amp;"_"&amp;$B103,data_entry,COLUMNS($B$11:S102),0)),"")</f>
        <v/>
      </c>
      <c r="T103" s="309" t="str">
        <f>_xlfn.IFERROR(IF($L$6="","",VLOOKUP($L$6&amp;"_"&amp;$B103,data_entry,COLUMNS($B$11:T102),0)),"")</f>
        <v/>
      </c>
      <c r="U103" s="309" t="str">
        <f>_xlfn.IFERROR(IF($L$6="","",VLOOKUP($L$6&amp;"_"&amp;$B103,data_entry,COLUMNS($B$11:U102),0)),"")</f>
        <v/>
      </c>
      <c r="V103" s="309" t="str">
        <f>_xlfn.IFERROR(IF($L$6="","",VLOOKUP($L$6&amp;"_"&amp;$B103,data_entry,COLUMNS($B$11:V102),0)),"")</f>
        <v/>
      </c>
      <c r="W103" s="309" t="str">
        <f>_xlfn.IFERROR(IF($L$6="","",VLOOKUP($L$6&amp;"_"&amp;$B103,data_entry,COLUMNS($B$11:W102),0)),"")</f>
        <v/>
      </c>
      <c r="X103" s="309" t="str">
        <f>_xlfn.IFERROR(IF($L$6="","",VLOOKUP($L$6&amp;"_"&amp;$B103,data_entry,COLUMNS($B$11:X102),0)),"")</f>
        <v/>
      </c>
      <c r="Y103" s="309" t="str">
        <f>_xlfn.IFERROR(IF($L$6="","",VLOOKUP($L$6&amp;"_"&amp;$B103,data_entry,COLUMNS($B$11:Y102),0)),"")</f>
        <v/>
      </c>
      <c r="Z103" s="309" t="str">
        <f>_xlfn.IFERROR(IF($L$6="","",VLOOKUP($L$6&amp;"_"&amp;$B103,data_entry,COLUMNS($B$11:Z102),0)),"")</f>
        <v/>
      </c>
      <c r="AA103" s="309" t="str">
        <f>_xlfn.IFERROR(IF($L$6="","",VLOOKUP($L$6&amp;"_"&amp;$B103,data_entry,COLUMNS($B$11:AA102),0)),"")</f>
        <v/>
      </c>
      <c r="AB103" s="309" t="str">
        <f>_xlfn.IFERROR(IF($L$6="","",VLOOKUP($L$6&amp;"_"&amp;$B103,data_entry,COLUMNS($B$11:AB102),0)),"")</f>
        <v/>
      </c>
      <c r="AC103" s="309" t="str">
        <f>_xlfn.IFERROR(IF($L$6="","",VLOOKUP($L$6&amp;"_"&amp;$B103,data_entry,COLUMNS($B$11:AC102),0)),"")</f>
        <v/>
      </c>
      <c r="AD103" s="309" t="str">
        <f>_xlfn.IFERROR(IF($L$6="","",VLOOKUP($L$6&amp;"_"&amp;$B103,data_entry,COLUMNS($B$11:AD102),0)),"")</f>
        <v/>
      </c>
      <c r="AE103" s="309"/>
      <c r="AF103" s="309"/>
      <c r="AG103" s="309"/>
      <c r="AH103" s="309"/>
      <c r="AI103" s="309"/>
      <c r="AJ103" s="309" t="str">
        <f>_xlfn.IFERROR(IF($L$6="","",VLOOKUP($L$6&amp;"_"&amp;$B103,data_entry,COLUMNS($B$11:AJ102),0)),"")</f>
        <v/>
      </c>
      <c r="AK103" s="309" t="str">
        <f>_xlfn.IFERROR(IF($L$6="","",VLOOKUP($L$6&amp;"_"&amp;$B103,data_entry,COLUMNS($B$11:AK102),0)),"")</f>
        <v/>
      </c>
      <c r="AL103" s="309" t="str">
        <f>_xlfn.IFERROR(IF($L$6="","",VLOOKUP($L$6&amp;"_"&amp;$B103,data_entry,COLUMNS($B$11:AL102),0)),"")</f>
        <v/>
      </c>
      <c r="AM103" s="309" t="str">
        <f>_xlfn.IFERROR(IF($L$6="","",VLOOKUP($L$6&amp;"_"&amp;$B103,data_entry,COLUMNS($B$11:AM102),0)),"")</f>
        <v/>
      </c>
      <c r="AN103" s="309" t="str">
        <f>_xlfn.IFERROR(IF($L$6="","",VLOOKUP($L$6&amp;"_"&amp;$B103,data_entry,COLUMNS($B$11:AN102),0)),"")</f>
        <v/>
      </c>
      <c r="AO103" s="309" t="str">
        <f>_xlfn.IFERROR(IF($L$6="","",VLOOKUP($L$6&amp;"_"&amp;$B103,data_entry,COLUMNS($B$11:AO102),0)),"")</f>
        <v/>
      </c>
      <c r="AP103" s="309" t="str">
        <f>_xlfn.IFERROR(IF($L$6="","",VLOOKUP($L$6&amp;"_"&amp;$B103,data_entry,COLUMNS($B$11:AP102),0)),"")</f>
        <v/>
      </c>
      <c r="AQ103" s="309" t="str">
        <f>_xlfn.IFERROR(IF($L$6="","",VLOOKUP($L$6&amp;"_"&amp;$B103,data_entry,COLUMNS($B$11:AQ102),0)),"")</f>
        <v/>
      </c>
    </row>
    <row r="104" spans="1:43" ht="15">
      <c r="A104" s="9">
        <f t="shared" si="2"/>
        <v>0</v>
      </c>
      <c r="B104" s="307">
        <f t="shared" si="3"/>
        <v>93</v>
      </c>
      <c r="C104" s="309" t="str">
        <f>IF(D104="","",ROWS($D$12:D104))</f>
        <v/>
      </c>
      <c r="D104" s="309" t="str">
        <f>_xlfn.IFERROR(IF(OR($L$6="",'DATA ENTRY'!C99=""),"",VLOOKUP($L$6&amp;"_"&amp;$B104,data_entry,COLUMNS($B$11:D103),0)),"")</f>
        <v/>
      </c>
      <c r="E104" s="309" t="str">
        <f>_xlfn.IFERROR(IF($L$6="","",VLOOKUP($L$6&amp;"_"&amp;$B104,data_entry,COLUMNS($B$11:E103),0)),"")</f>
        <v/>
      </c>
      <c r="F104" s="309" t="str">
        <f>_xlfn.IFERROR(IF($L$6="","",VLOOKUP($L$6&amp;"_"&amp;$B104,data_entry,COLUMNS($B$11:F103),0)),"")</f>
        <v/>
      </c>
      <c r="G104" s="309" t="str">
        <f>_xlfn.IFERROR(IF($L$6="","",VLOOKUP($L$6&amp;"_"&amp;$B104,data_entry,COLUMNS($B$11:G103),0)),"")</f>
        <v/>
      </c>
      <c r="H104" s="309" t="str">
        <f>_xlfn.IFERROR(IF($L$6="","",VLOOKUP($L$6&amp;"_"&amp;$B104,data_entry,COLUMNS($B$11:H103),0)),"")</f>
        <v/>
      </c>
      <c r="I104" s="309" t="str">
        <f>_xlfn.IFERROR(IF($L$6="","",VLOOKUP($L$6&amp;"_"&amp;$B104,data_entry,COLUMNS($B$11:I103),0)),"")</f>
        <v/>
      </c>
      <c r="J104" s="309" t="str">
        <f>_xlfn.IFERROR(IF($L$6="","",VLOOKUP($L$6&amp;"_"&amp;$B104,data_entry,COLUMNS($B$11:J103),0)),"")</f>
        <v/>
      </c>
      <c r="K104" s="309" t="str">
        <f>_xlfn.IFERROR(IF($L$6="","",VLOOKUP($L$6&amp;"_"&amp;$B104,data_entry,COLUMNS($B$11:K103),0)),"")</f>
        <v/>
      </c>
      <c r="L104" s="309" t="str">
        <f>_xlfn.IFERROR(IF($L$6="","",VLOOKUP($L$6&amp;"_"&amp;$B104,data_entry,COLUMNS($B$11:L103),0)),"")</f>
        <v/>
      </c>
      <c r="M104" s="309" t="str">
        <f>_xlfn.IFERROR(IF($L$6="","",VLOOKUP($L$6&amp;"_"&amp;$B104,data_entry,COLUMNS($B$11:M103),0)),"")</f>
        <v/>
      </c>
      <c r="N104" s="309" t="str">
        <f>_xlfn.IFERROR(IF($L$6="","",VLOOKUP($L$6&amp;"_"&amp;$B104,data_entry,COLUMNS($B$11:N103),0)),"")</f>
        <v/>
      </c>
      <c r="O104" s="309" t="str">
        <f>_xlfn.IFERROR(IF($L$6="","",VLOOKUP($L$6&amp;"_"&amp;$B104,data_entry,COLUMNS($B$11:O103),0)),"")</f>
        <v/>
      </c>
      <c r="P104" s="309" t="str">
        <f>_xlfn.IFERROR(IF($L$6="","",VLOOKUP($L$6&amp;"_"&amp;$B104,data_entry,COLUMNS($B$11:P103),0)),"")</f>
        <v/>
      </c>
      <c r="Q104" s="309" t="str">
        <f>_xlfn.IFERROR(IF($L$6="","",VLOOKUP($L$6&amp;"_"&amp;$B104,data_entry,COLUMNS($B$11:Q103),0)),"")</f>
        <v/>
      </c>
      <c r="R104" s="309" t="str">
        <f>_xlfn.IFERROR(IF($L$6="","",VLOOKUP($L$6&amp;"_"&amp;$B104,data_entry,COLUMNS($B$11:R103),0)),"")</f>
        <v/>
      </c>
      <c r="S104" s="309" t="str">
        <f>_xlfn.IFERROR(IF($L$6="","",VLOOKUP($L$6&amp;"_"&amp;$B104,data_entry,COLUMNS($B$11:S103),0)),"")</f>
        <v/>
      </c>
      <c r="T104" s="309" t="str">
        <f>_xlfn.IFERROR(IF($L$6="","",VLOOKUP($L$6&amp;"_"&amp;$B104,data_entry,COLUMNS($B$11:T103),0)),"")</f>
        <v/>
      </c>
      <c r="U104" s="309" t="str">
        <f>_xlfn.IFERROR(IF($L$6="","",VLOOKUP($L$6&amp;"_"&amp;$B104,data_entry,COLUMNS($B$11:U103),0)),"")</f>
        <v/>
      </c>
      <c r="V104" s="309" t="str">
        <f>_xlfn.IFERROR(IF($L$6="","",VLOOKUP($L$6&amp;"_"&amp;$B104,data_entry,COLUMNS($B$11:V103),0)),"")</f>
        <v/>
      </c>
      <c r="W104" s="309" t="str">
        <f>_xlfn.IFERROR(IF($L$6="","",VLOOKUP($L$6&amp;"_"&amp;$B104,data_entry,COLUMNS($B$11:W103),0)),"")</f>
        <v/>
      </c>
      <c r="X104" s="309" t="str">
        <f>_xlfn.IFERROR(IF($L$6="","",VLOOKUP($L$6&amp;"_"&amp;$B104,data_entry,COLUMNS($B$11:X103),0)),"")</f>
        <v/>
      </c>
      <c r="Y104" s="309" t="str">
        <f>_xlfn.IFERROR(IF($L$6="","",VLOOKUP($L$6&amp;"_"&amp;$B104,data_entry,COLUMNS($B$11:Y103),0)),"")</f>
        <v/>
      </c>
      <c r="Z104" s="309" t="str">
        <f>_xlfn.IFERROR(IF($L$6="","",VLOOKUP($L$6&amp;"_"&amp;$B104,data_entry,COLUMNS($B$11:Z103),0)),"")</f>
        <v/>
      </c>
      <c r="AA104" s="309" t="str">
        <f>_xlfn.IFERROR(IF($L$6="","",VLOOKUP($L$6&amp;"_"&amp;$B104,data_entry,COLUMNS($B$11:AA103),0)),"")</f>
        <v/>
      </c>
      <c r="AB104" s="309" t="str">
        <f>_xlfn.IFERROR(IF($L$6="","",VLOOKUP($L$6&amp;"_"&amp;$B104,data_entry,COLUMNS($B$11:AB103),0)),"")</f>
        <v/>
      </c>
      <c r="AC104" s="309" t="str">
        <f>_xlfn.IFERROR(IF($L$6="","",VLOOKUP($L$6&amp;"_"&amp;$B104,data_entry,COLUMNS($B$11:AC103),0)),"")</f>
        <v/>
      </c>
      <c r="AD104" s="309" t="str">
        <f>_xlfn.IFERROR(IF($L$6="","",VLOOKUP($L$6&amp;"_"&amp;$B104,data_entry,COLUMNS($B$11:AD103),0)),"")</f>
        <v/>
      </c>
      <c r="AE104" s="309"/>
      <c r="AF104" s="309"/>
      <c r="AG104" s="309"/>
      <c r="AH104" s="309"/>
      <c r="AI104" s="309"/>
      <c r="AJ104" s="309" t="str">
        <f>_xlfn.IFERROR(IF($L$6="","",VLOOKUP($L$6&amp;"_"&amp;$B104,data_entry,COLUMNS($B$11:AJ103),0)),"")</f>
        <v/>
      </c>
      <c r="AK104" s="309" t="str">
        <f>_xlfn.IFERROR(IF($L$6="","",VLOOKUP($L$6&amp;"_"&amp;$B104,data_entry,COLUMNS($B$11:AK103),0)),"")</f>
        <v/>
      </c>
      <c r="AL104" s="309" t="str">
        <f>_xlfn.IFERROR(IF($L$6="","",VLOOKUP($L$6&amp;"_"&amp;$B104,data_entry,COLUMNS($B$11:AL103),0)),"")</f>
        <v/>
      </c>
      <c r="AM104" s="309" t="str">
        <f>_xlfn.IFERROR(IF($L$6="","",VLOOKUP($L$6&amp;"_"&amp;$B104,data_entry,COLUMNS($B$11:AM103),0)),"")</f>
        <v/>
      </c>
      <c r="AN104" s="309" t="str">
        <f>_xlfn.IFERROR(IF($L$6="","",VLOOKUP($L$6&amp;"_"&amp;$B104,data_entry,COLUMNS($B$11:AN103),0)),"")</f>
        <v/>
      </c>
      <c r="AO104" s="309" t="str">
        <f>_xlfn.IFERROR(IF($L$6="","",VLOOKUP($L$6&amp;"_"&amp;$B104,data_entry,COLUMNS($B$11:AO103),0)),"")</f>
        <v/>
      </c>
      <c r="AP104" s="309" t="str">
        <f>_xlfn.IFERROR(IF($L$6="","",VLOOKUP($L$6&amp;"_"&amp;$B104,data_entry,COLUMNS($B$11:AP103),0)),"")</f>
        <v/>
      </c>
      <c r="AQ104" s="309" t="str">
        <f>_xlfn.IFERROR(IF($L$6="","",VLOOKUP($L$6&amp;"_"&amp;$B104,data_entry,COLUMNS($B$11:AQ103),0)),"")</f>
        <v/>
      </c>
    </row>
    <row r="105" spans="1:43" ht="15">
      <c r="A105" s="9">
        <f t="shared" si="2"/>
        <v>0</v>
      </c>
      <c r="B105" s="307">
        <f t="shared" si="3"/>
        <v>94</v>
      </c>
      <c r="C105" s="309" t="str">
        <f>IF(D105="","",ROWS($D$12:D105))</f>
        <v/>
      </c>
      <c r="D105" s="309" t="str">
        <f>_xlfn.IFERROR(IF(OR($L$6="",'DATA ENTRY'!C100=""),"",VLOOKUP($L$6&amp;"_"&amp;$B105,data_entry,COLUMNS($B$11:D104),0)),"")</f>
        <v/>
      </c>
      <c r="E105" s="309" t="str">
        <f>_xlfn.IFERROR(IF($L$6="","",VLOOKUP($L$6&amp;"_"&amp;$B105,data_entry,COLUMNS($B$11:E104),0)),"")</f>
        <v/>
      </c>
      <c r="F105" s="309" t="str">
        <f>_xlfn.IFERROR(IF($L$6="","",VLOOKUP($L$6&amp;"_"&amp;$B105,data_entry,COLUMNS($B$11:F104),0)),"")</f>
        <v/>
      </c>
      <c r="G105" s="309" t="str">
        <f>_xlfn.IFERROR(IF($L$6="","",VLOOKUP($L$6&amp;"_"&amp;$B105,data_entry,COLUMNS($B$11:G104),0)),"")</f>
        <v/>
      </c>
      <c r="H105" s="309" t="str">
        <f>_xlfn.IFERROR(IF($L$6="","",VLOOKUP($L$6&amp;"_"&amp;$B105,data_entry,COLUMNS($B$11:H104),0)),"")</f>
        <v/>
      </c>
      <c r="I105" s="309" t="str">
        <f>_xlfn.IFERROR(IF($L$6="","",VLOOKUP($L$6&amp;"_"&amp;$B105,data_entry,COLUMNS($B$11:I104),0)),"")</f>
        <v/>
      </c>
      <c r="J105" s="309" t="str">
        <f>_xlfn.IFERROR(IF($L$6="","",VLOOKUP($L$6&amp;"_"&amp;$B105,data_entry,COLUMNS($B$11:J104),0)),"")</f>
        <v/>
      </c>
      <c r="K105" s="309" t="str">
        <f>_xlfn.IFERROR(IF($L$6="","",VLOOKUP($L$6&amp;"_"&amp;$B105,data_entry,COLUMNS($B$11:K104),0)),"")</f>
        <v/>
      </c>
      <c r="L105" s="309" t="str">
        <f>_xlfn.IFERROR(IF($L$6="","",VLOOKUP($L$6&amp;"_"&amp;$B105,data_entry,COLUMNS($B$11:L104),0)),"")</f>
        <v/>
      </c>
      <c r="M105" s="309" t="str">
        <f>_xlfn.IFERROR(IF($L$6="","",VLOOKUP($L$6&amp;"_"&amp;$B105,data_entry,COLUMNS($B$11:M104),0)),"")</f>
        <v/>
      </c>
      <c r="N105" s="309" t="str">
        <f>_xlfn.IFERROR(IF($L$6="","",VLOOKUP($L$6&amp;"_"&amp;$B105,data_entry,COLUMNS($B$11:N104),0)),"")</f>
        <v/>
      </c>
      <c r="O105" s="309" t="str">
        <f>_xlfn.IFERROR(IF($L$6="","",VLOOKUP($L$6&amp;"_"&amp;$B105,data_entry,COLUMNS($B$11:O104),0)),"")</f>
        <v/>
      </c>
      <c r="P105" s="309" t="str">
        <f>_xlfn.IFERROR(IF($L$6="","",VLOOKUP($L$6&amp;"_"&amp;$B105,data_entry,COLUMNS($B$11:P104),0)),"")</f>
        <v/>
      </c>
      <c r="Q105" s="309" t="str">
        <f>_xlfn.IFERROR(IF($L$6="","",VLOOKUP($L$6&amp;"_"&amp;$B105,data_entry,COLUMNS($B$11:Q104),0)),"")</f>
        <v/>
      </c>
      <c r="R105" s="309" t="str">
        <f>_xlfn.IFERROR(IF($L$6="","",VLOOKUP($L$6&amp;"_"&amp;$B105,data_entry,COLUMNS($B$11:R104),0)),"")</f>
        <v/>
      </c>
      <c r="S105" s="309" t="str">
        <f>_xlfn.IFERROR(IF($L$6="","",VLOOKUP($L$6&amp;"_"&amp;$B105,data_entry,COLUMNS($B$11:S104),0)),"")</f>
        <v/>
      </c>
      <c r="T105" s="309" t="str">
        <f>_xlfn.IFERROR(IF($L$6="","",VLOOKUP($L$6&amp;"_"&amp;$B105,data_entry,COLUMNS($B$11:T104),0)),"")</f>
        <v/>
      </c>
      <c r="U105" s="309" t="str">
        <f>_xlfn.IFERROR(IF($L$6="","",VLOOKUP($L$6&amp;"_"&amp;$B105,data_entry,COLUMNS($B$11:U104),0)),"")</f>
        <v/>
      </c>
      <c r="V105" s="309" t="str">
        <f>_xlfn.IFERROR(IF($L$6="","",VLOOKUP($L$6&amp;"_"&amp;$B105,data_entry,COLUMNS($B$11:V104),0)),"")</f>
        <v/>
      </c>
      <c r="W105" s="309" t="str">
        <f>_xlfn.IFERROR(IF($L$6="","",VLOOKUP($L$6&amp;"_"&amp;$B105,data_entry,COLUMNS($B$11:W104),0)),"")</f>
        <v/>
      </c>
      <c r="X105" s="309" t="str">
        <f>_xlfn.IFERROR(IF($L$6="","",VLOOKUP($L$6&amp;"_"&amp;$B105,data_entry,COLUMNS($B$11:X104),0)),"")</f>
        <v/>
      </c>
      <c r="Y105" s="309" t="str">
        <f>_xlfn.IFERROR(IF($L$6="","",VLOOKUP($L$6&amp;"_"&amp;$B105,data_entry,COLUMNS($B$11:Y104),0)),"")</f>
        <v/>
      </c>
      <c r="Z105" s="309" t="str">
        <f>_xlfn.IFERROR(IF($L$6="","",VLOOKUP($L$6&amp;"_"&amp;$B105,data_entry,COLUMNS($B$11:Z104),0)),"")</f>
        <v/>
      </c>
      <c r="AA105" s="309" t="str">
        <f>_xlfn.IFERROR(IF($L$6="","",VLOOKUP($L$6&amp;"_"&amp;$B105,data_entry,COLUMNS($B$11:AA104),0)),"")</f>
        <v/>
      </c>
      <c r="AB105" s="309" t="str">
        <f>_xlfn.IFERROR(IF($L$6="","",VLOOKUP($L$6&amp;"_"&amp;$B105,data_entry,COLUMNS($B$11:AB104),0)),"")</f>
        <v/>
      </c>
      <c r="AC105" s="309" t="str">
        <f>_xlfn.IFERROR(IF($L$6="","",VLOOKUP($L$6&amp;"_"&amp;$B105,data_entry,COLUMNS($B$11:AC104),0)),"")</f>
        <v/>
      </c>
      <c r="AD105" s="309" t="str">
        <f>_xlfn.IFERROR(IF($L$6="","",VLOOKUP($L$6&amp;"_"&amp;$B105,data_entry,COLUMNS($B$11:AD104),0)),"")</f>
        <v/>
      </c>
      <c r="AE105" s="309"/>
      <c r="AF105" s="309"/>
      <c r="AG105" s="309"/>
      <c r="AH105" s="309"/>
      <c r="AI105" s="309"/>
      <c r="AJ105" s="309" t="str">
        <f>_xlfn.IFERROR(IF($L$6="","",VLOOKUP($L$6&amp;"_"&amp;$B105,data_entry,COLUMNS($B$11:AJ104),0)),"")</f>
        <v/>
      </c>
      <c r="AK105" s="309" t="str">
        <f>_xlfn.IFERROR(IF($L$6="","",VLOOKUP($L$6&amp;"_"&amp;$B105,data_entry,COLUMNS($B$11:AK104),0)),"")</f>
        <v/>
      </c>
      <c r="AL105" s="309" t="str">
        <f>_xlfn.IFERROR(IF($L$6="","",VLOOKUP($L$6&amp;"_"&amp;$B105,data_entry,COLUMNS($B$11:AL104),0)),"")</f>
        <v/>
      </c>
      <c r="AM105" s="309" t="str">
        <f>_xlfn.IFERROR(IF($L$6="","",VLOOKUP($L$6&amp;"_"&amp;$B105,data_entry,COLUMNS($B$11:AM104),0)),"")</f>
        <v/>
      </c>
      <c r="AN105" s="309" t="str">
        <f>_xlfn.IFERROR(IF($L$6="","",VLOOKUP($L$6&amp;"_"&amp;$B105,data_entry,COLUMNS($B$11:AN104),0)),"")</f>
        <v/>
      </c>
      <c r="AO105" s="309" t="str">
        <f>_xlfn.IFERROR(IF($L$6="","",VLOOKUP($L$6&amp;"_"&amp;$B105,data_entry,COLUMNS($B$11:AO104),0)),"")</f>
        <v/>
      </c>
      <c r="AP105" s="309" t="str">
        <f>_xlfn.IFERROR(IF($L$6="","",VLOOKUP($L$6&amp;"_"&amp;$B105,data_entry,COLUMNS($B$11:AP104),0)),"")</f>
        <v/>
      </c>
      <c r="AQ105" s="309" t="str">
        <f>_xlfn.IFERROR(IF($L$6="","",VLOOKUP($L$6&amp;"_"&amp;$B105,data_entry,COLUMNS($B$11:AQ104),0)),"")</f>
        <v/>
      </c>
    </row>
    <row r="106" spans="1:43" ht="15">
      <c r="A106" s="9">
        <f t="shared" si="2"/>
        <v>0</v>
      </c>
      <c r="B106" s="307">
        <f t="shared" si="3"/>
        <v>95</v>
      </c>
      <c r="C106" s="309" t="str">
        <f>IF(D106="","",ROWS($D$12:D106))</f>
        <v/>
      </c>
      <c r="D106" s="309" t="str">
        <f>_xlfn.IFERROR(IF(OR($L$6="",'DATA ENTRY'!C101=""),"",VLOOKUP($L$6&amp;"_"&amp;$B106,data_entry,COLUMNS($B$11:D105),0)),"")</f>
        <v/>
      </c>
      <c r="E106" s="309" t="str">
        <f>_xlfn.IFERROR(IF($L$6="","",VLOOKUP($L$6&amp;"_"&amp;$B106,data_entry,COLUMNS($B$11:E105),0)),"")</f>
        <v/>
      </c>
      <c r="F106" s="309" t="str">
        <f>_xlfn.IFERROR(IF($L$6="","",VLOOKUP($L$6&amp;"_"&amp;$B106,data_entry,COLUMNS($B$11:F105),0)),"")</f>
        <v/>
      </c>
      <c r="G106" s="309" t="str">
        <f>_xlfn.IFERROR(IF($L$6="","",VLOOKUP($L$6&amp;"_"&amp;$B106,data_entry,COLUMNS($B$11:G105),0)),"")</f>
        <v/>
      </c>
      <c r="H106" s="309" t="str">
        <f>_xlfn.IFERROR(IF($L$6="","",VLOOKUP($L$6&amp;"_"&amp;$B106,data_entry,COLUMNS($B$11:H105),0)),"")</f>
        <v/>
      </c>
      <c r="I106" s="309" t="str">
        <f>_xlfn.IFERROR(IF($L$6="","",VLOOKUP($L$6&amp;"_"&amp;$B106,data_entry,COLUMNS($B$11:I105),0)),"")</f>
        <v/>
      </c>
      <c r="J106" s="309" t="str">
        <f>_xlfn.IFERROR(IF($L$6="","",VLOOKUP($L$6&amp;"_"&amp;$B106,data_entry,COLUMNS($B$11:J105),0)),"")</f>
        <v/>
      </c>
      <c r="K106" s="309" t="str">
        <f>_xlfn.IFERROR(IF($L$6="","",VLOOKUP($L$6&amp;"_"&amp;$B106,data_entry,COLUMNS($B$11:K105),0)),"")</f>
        <v/>
      </c>
      <c r="L106" s="309" t="str">
        <f>_xlfn.IFERROR(IF($L$6="","",VLOOKUP($L$6&amp;"_"&amp;$B106,data_entry,COLUMNS($B$11:L105),0)),"")</f>
        <v/>
      </c>
      <c r="M106" s="309" t="str">
        <f>_xlfn.IFERROR(IF($L$6="","",VLOOKUP($L$6&amp;"_"&amp;$B106,data_entry,COLUMNS($B$11:M105),0)),"")</f>
        <v/>
      </c>
      <c r="N106" s="309" t="str">
        <f>_xlfn.IFERROR(IF($L$6="","",VLOOKUP($L$6&amp;"_"&amp;$B106,data_entry,COLUMNS($B$11:N105),0)),"")</f>
        <v/>
      </c>
      <c r="O106" s="309" t="str">
        <f>_xlfn.IFERROR(IF($L$6="","",VLOOKUP($L$6&amp;"_"&amp;$B106,data_entry,COLUMNS($B$11:O105),0)),"")</f>
        <v/>
      </c>
      <c r="P106" s="309" t="str">
        <f>_xlfn.IFERROR(IF($L$6="","",VLOOKUP($L$6&amp;"_"&amp;$B106,data_entry,COLUMNS($B$11:P105),0)),"")</f>
        <v/>
      </c>
      <c r="Q106" s="309" t="str">
        <f>_xlfn.IFERROR(IF($L$6="","",VLOOKUP($L$6&amp;"_"&amp;$B106,data_entry,COLUMNS($B$11:Q105),0)),"")</f>
        <v/>
      </c>
      <c r="R106" s="309" t="str">
        <f>_xlfn.IFERROR(IF($L$6="","",VLOOKUP($L$6&amp;"_"&amp;$B106,data_entry,COLUMNS($B$11:R105),0)),"")</f>
        <v/>
      </c>
      <c r="S106" s="309" t="str">
        <f>_xlfn.IFERROR(IF($L$6="","",VLOOKUP($L$6&amp;"_"&amp;$B106,data_entry,COLUMNS($B$11:S105),0)),"")</f>
        <v/>
      </c>
      <c r="T106" s="309" t="str">
        <f>_xlfn.IFERROR(IF($L$6="","",VLOOKUP($L$6&amp;"_"&amp;$B106,data_entry,COLUMNS($B$11:T105),0)),"")</f>
        <v/>
      </c>
      <c r="U106" s="309" t="str">
        <f>_xlfn.IFERROR(IF($L$6="","",VLOOKUP($L$6&amp;"_"&amp;$B106,data_entry,COLUMNS($B$11:U105),0)),"")</f>
        <v/>
      </c>
      <c r="V106" s="309" t="str">
        <f>_xlfn.IFERROR(IF($L$6="","",VLOOKUP($L$6&amp;"_"&amp;$B106,data_entry,COLUMNS($B$11:V105),0)),"")</f>
        <v/>
      </c>
      <c r="W106" s="309" t="str">
        <f>_xlfn.IFERROR(IF($L$6="","",VLOOKUP($L$6&amp;"_"&amp;$B106,data_entry,COLUMNS($B$11:W105),0)),"")</f>
        <v/>
      </c>
      <c r="X106" s="309" t="str">
        <f>_xlfn.IFERROR(IF($L$6="","",VLOOKUP($L$6&amp;"_"&amp;$B106,data_entry,COLUMNS($B$11:X105),0)),"")</f>
        <v/>
      </c>
      <c r="Y106" s="309" t="str">
        <f>_xlfn.IFERROR(IF($L$6="","",VLOOKUP($L$6&amp;"_"&amp;$B106,data_entry,COLUMNS($B$11:Y105),0)),"")</f>
        <v/>
      </c>
      <c r="Z106" s="309" t="str">
        <f>_xlfn.IFERROR(IF($L$6="","",VLOOKUP($L$6&amp;"_"&amp;$B106,data_entry,COLUMNS($B$11:Z105),0)),"")</f>
        <v/>
      </c>
      <c r="AA106" s="309" t="str">
        <f>_xlfn.IFERROR(IF($L$6="","",VLOOKUP($L$6&amp;"_"&amp;$B106,data_entry,COLUMNS($B$11:AA105),0)),"")</f>
        <v/>
      </c>
      <c r="AB106" s="309" t="str">
        <f>_xlfn.IFERROR(IF($L$6="","",VLOOKUP($L$6&amp;"_"&amp;$B106,data_entry,COLUMNS($B$11:AB105),0)),"")</f>
        <v/>
      </c>
      <c r="AC106" s="309" t="str">
        <f>_xlfn.IFERROR(IF($L$6="","",VLOOKUP($L$6&amp;"_"&amp;$B106,data_entry,COLUMNS($B$11:AC105),0)),"")</f>
        <v/>
      </c>
      <c r="AD106" s="309" t="str">
        <f>_xlfn.IFERROR(IF($L$6="","",VLOOKUP($L$6&amp;"_"&amp;$B106,data_entry,COLUMNS($B$11:AD105),0)),"")</f>
        <v/>
      </c>
      <c r="AE106" s="309"/>
      <c r="AF106" s="309"/>
      <c r="AG106" s="309"/>
      <c r="AH106" s="309"/>
      <c r="AI106" s="309"/>
      <c r="AJ106" s="309" t="str">
        <f>_xlfn.IFERROR(IF($L$6="","",VLOOKUP($L$6&amp;"_"&amp;$B106,data_entry,COLUMNS($B$11:AJ105),0)),"")</f>
        <v/>
      </c>
      <c r="AK106" s="309" t="str">
        <f>_xlfn.IFERROR(IF($L$6="","",VLOOKUP($L$6&amp;"_"&amp;$B106,data_entry,COLUMNS($B$11:AK105),0)),"")</f>
        <v/>
      </c>
      <c r="AL106" s="309" t="str">
        <f>_xlfn.IFERROR(IF($L$6="","",VLOOKUP($L$6&amp;"_"&amp;$B106,data_entry,COLUMNS($B$11:AL105),0)),"")</f>
        <v/>
      </c>
      <c r="AM106" s="309" t="str">
        <f>_xlfn.IFERROR(IF($L$6="","",VLOOKUP($L$6&amp;"_"&amp;$B106,data_entry,COLUMNS($B$11:AM105),0)),"")</f>
        <v/>
      </c>
      <c r="AN106" s="309" t="str">
        <f>_xlfn.IFERROR(IF($L$6="","",VLOOKUP($L$6&amp;"_"&amp;$B106,data_entry,COLUMNS($B$11:AN105),0)),"")</f>
        <v/>
      </c>
      <c r="AO106" s="309" t="str">
        <f>_xlfn.IFERROR(IF($L$6="","",VLOOKUP($L$6&amp;"_"&amp;$B106,data_entry,COLUMNS($B$11:AO105),0)),"")</f>
        <v/>
      </c>
      <c r="AP106" s="309" t="str">
        <f>_xlfn.IFERROR(IF($L$6="","",VLOOKUP($L$6&amp;"_"&amp;$B106,data_entry,COLUMNS($B$11:AP105),0)),"")</f>
        <v/>
      </c>
      <c r="AQ106" s="309" t="str">
        <f>_xlfn.IFERROR(IF($L$6="","",VLOOKUP($L$6&amp;"_"&amp;$B106,data_entry,COLUMNS($B$11:AQ105),0)),"")</f>
        <v/>
      </c>
    </row>
    <row r="107" spans="1:43" ht="15">
      <c r="A107" s="9">
        <f t="shared" si="2"/>
        <v>0</v>
      </c>
      <c r="B107" s="307">
        <f t="shared" si="3"/>
        <v>96</v>
      </c>
      <c r="C107" s="309" t="str">
        <f>IF(D107="","",ROWS($D$12:D107))</f>
        <v/>
      </c>
      <c r="D107" s="309" t="str">
        <f>_xlfn.IFERROR(IF(OR($L$6="",'DATA ENTRY'!C102=""),"",VLOOKUP($L$6&amp;"_"&amp;$B107,data_entry,COLUMNS($B$11:D106),0)),"")</f>
        <v/>
      </c>
      <c r="E107" s="309" t="str">
        <f>_xlfn.IFERROR(IF($L$6="","",VLOOKUP($L$6&amp;"_"&amp;$B107,data_entry,COLUMNS($B$11:E106),0)),"")</f>
        <v/>
      </c>
      <c r="F107" s="309" t="str">
        <f>_xlfn.IFERROR(IF($L$6="","",VLOOKUP($L$6&amp;"_"&amp;$B107,data_entry,COLUMNS($B$11:F106),0)),"")</f>
        <v/>
      </c>
      <c r="G107" s="309" t="str">
        <f>_xlfn.IFERROR(IF($L$6="","",VLOOKUP($L$6&amp;"_"&amp;$B107,data_entry,COLUMNS($B$11:G106),0)),"")</f>
        <v/>
      </c>
      <c r="H107" s="309" t="str">
        <f>_xlfn.IFERROR(IF($L$6="","",VLOOKUP($L$6&amp;"_"&amp;$B107,data_entry,COLUMNS($B$11:H106),0)),"")</f>
        <v/>
      </c>
      <c r="I107" s="309" t="str">
        <f>_xlfn.IFERROR(IF($L$6="","",VLOOKUP($L$6&amp;"_"&amp;$B107,data_entry,COLUMNS($B$11:I106),0)),"")</f>
        <v/>
      </c>
      <c r="J107" s="309" t="str">
        <f>_xlfn.IFERROR(IF($L$6="","",VLOOKUP($L$6&amp;"_"&amp;$B107,data_entry,COLUMNS($B$11:J106),0)),"")</f>
        <v/>
      </c>
      <c r="K107" s="309" t="str">
        <f>_xlfn.IFERROR(IF($L$6="","",VLOOKUP($L$6&amp;"_"&amp;$B107,data_entry,COLUMNS($B$11:K106),0)),"")</f>
        <v/>
      </c>
      <c r="L107" s="309" t="str">
        <f>_xlfn.IFERROR(IF($L$6="","",VLOOKUP($L$6&amp;"_"&amp;$B107,data_entry,COLUMNS($B$11:L106),0)),"")</f>
        <v/>
      </c>
      <c r="M107" s="309" t="str">
        <f>_xlfn.IFERROR(IF($L$6="","",VLOOKUP($L$6&amp;"_"&amp;$B107,data_entry,COLUMNS($B$11:M106),0)),"")</f>
        <v/>
      </c>
      <c r="N107" s="309" t="str">
        <f>_xlfn.IFERROR(IF($L$6="","",VLOOKUP($L$6&amp;"_"&amp;$B107,data_entry,COLUMNS($B$11:N106),0)),"")</f>
        <v/>
      </c>
      <c r="O107" s="309" t="str">
        <f>_xlfn.IFERROR(IF($L$6="","",VLOOKUP($L$6&amp;"_"&amp;$B107,data_entry,COLUMNS($B$11:O106),0)),"")</f>
        <v/>
      </c>
      <c r="P107" s="309" t="str">
        <f>_xlfn.IFERROR(IF($L$6="","",VLOOKUP($L$6&amp;"_"&amp;$B107,data_entry,COLUMNS($B$11:P106),0)),"")</f>
        <v/>
      </c>
      <c r="Q107" s="309" t="str">
        <f>_xlfn.IFERROR(IF($L$6="","",VLOOKUP($L$6&amp;"_"&amp;$B107,data_entry,COLUMNS($B$11:Q106),0)),"")</f>
        <v/>
      </c>
      <c r="R107" s="309" t="str">
        <f>_xlfn.IFERROR(IF($L$6="","",VLOOKUP($L$6&amp;"_"&amp;$B107,data_entry,COLUMNS($B$11:R106),0)),"")</f>
        <v/>
      </c>
      <c r="S107" s="309" t="str">
        <f>_xlfn.IFERROR(IF($L$6="","",VLOOKUP($L$6&amp;"_"&amp;$B107,data_entry,COLUMNS($B$11:S106),0)),"")</f>
        <v/>
      </c>
      <c r="T107" s="309" t="str">
        <f>_xlfn.IFERROR(IF($L$6="","",VLOOKUP($L$6&amp;"_"&amp;$B107,data_entry,COLUMNS($B$11:T106),0)),"")</f>
        <v/>
      </c>
      <c r="U107" s="309" t="str">
        <f>_xlfn.IFERROR(IF($L$6="","",VLOOKUP($L$6&amp;"_"&amp;$B107,data_entry,COLUMNS($B$11:U106),0)),"")</f>
        <v/>
      </c>
      <c r="V107" s="309" t="str">
        <f>_xlfn.IFERROR(IF($L$6="","",VLOOKUP($L$6&amp;"_"&amp;$B107,data_entry,COLUMNS($B$11:V106),0)),"")</f>
        <v/>
      </c>
      <c r="W107" s="309" t="str">
        <f>_xlfn.IFERROR(IF($L$6="","",VLOOKUP($L$6&amp;"_"&amp;$B107,data_entry,COLUMNS($B$11:W106),0)),"")</f>
        <v/>
      </c>
      <c r="X107" s="309" t="str">
        <f>_xlfn.IFERROR(IF($L$6="","",VLOOKUP($L$6&amp;"_"&amp;$B107,data_entry,COLUMNS($B$11:X106),0)),"")</f>
        <v/>
      </c>
      <c r="Y107" s="309" t="str">
        <f>_xlfn.IFERROR(IF($L$6="","",VLOOKUP($L$6&amp;"_"&amp;$B107,data_entry,COLUMNS($B$11:Y106),0)),"")</f>
        <v/>
      </c>
      <c r="Z107" s="309" t="str">
        <f>_xlfn.IFERROR(IF($L$6="","",VLOOKUP($L$6&amp;"_"&amp;$B107,data_entry,COLUMNS($B$11:Z106),0)),"")</f>
        <v/>
      </c>
      <c r="AA107" s="309" t="str">
        <f>_xlfn.IFERROR(IF($L$6="","",VLOOKUP($L$6&amp;"_"&amp;$B107,data_entry,COLUMNS($B$11:AA106),0)),"")</f>
        <v/>
      </c>
      <c r="AB107" s="309" t="str">
        <f>_xlfn.IFERROR(IF($L$6="","",VLOOKUP($L$6&amp;"_"&amp;$B107,data_entry,COLUMNS($B$11:AB106),0)),"")</f>
        <v/>
      </c>
      <c r="AC107" s="309" t="str">
        <f>_xlfn.IFERROR(IF($L$6="","",VLOOKUP($L$6&amp;"_"&amp;$B107,data_entry,COLUMNS($B$11:AC106),0)),"")</f>
        <v/>
      </c>
      <c r="AD107" s="309" t="str">
        <f>_xlfn.IFERROR(IF($L$6="","",VLOOKUP($L$6&amp;"_"&amp;$B107,data_entry,COLUMNS($B$11:AD106),0)),"")</f>
        <v/>
      </c>
      <c r="AE107" s="309"/>
      <c r="AF107" s="309"/>
      <c r="AG107" s="309"/>
      <c r="AH107" s="309"/>
      <c r="AI107" s="309"/>
      <c r="AJ107" s="309" t="str">
        <f>_xlfn.IFERROR(IF($L$6="","",VLOOKUP($L$6&amp;"_"&amp;$B107,data_entry,COLUMNS($B$11:AJ106),0)),"")</f>
        <v/>
      </c>
      <c r="AK107" s="309" t="str">
        <f>_xlfn.IFERROR(IF($L$6="","",VLOOKUP($L$6&amp;"_"&amp;$B107,data_entry,COLUMNS($B$11:AK106),0)),"")</f>
        <v/>
      </c>
      <c r="AL107" s="309" t="str">
        <f>_xlfn.IFERROR(IF($L$6="","",VLOOKUP($L$6&amp;"_"&amp;$B107,data_entry,COLUMNS($B$11:AL106),0)),"")</f>
        <v/>
      </c>
      <c r="AM107" s="309" t="str">
        <f>_xlfn.IFERROR(IF($L$6="","",VLOOKUP($L$6&amp;"_"&amp;$B107,data_entry,COLUMNS($B$11:AM106),0)),"")</f>
        <v/>
      </c>
      <c r="AN107" s="309" t="str">
        <f>_xlfn.IFERROR(IF($L$6="","",VLOOKUP($L$6&amp;"_"&amp;$B107,data_entry,COLUMNS($B$11:AN106),0)),"")</f>
        <v/>
      </c>
      <c r="AO107" s="309" t="str">
        <f>_xlfn.IFERROR(IF($L$6="","",VLOOKUP($L$6&amp;"_"&amp;$B107,data_entry,COLUMNS($B$11:AO106),0)),"")</f>
        <v/>
      </c>
      <c r="AP107" s="309" t="str">
        <f>_xlfn.IFERROR(IF($L$6="","",VLOOKUP($L$6&amp;"_"&amp;$B107,data_entry,COLUMNS($B$11:AP106),0)),"")</f>
        <v/>
      </c>
      <c r="AQ107" s="309" t="str">
        <f>_xlfn.IFERROR(IF($L$6="","",VLOOKUP($L$6&amp;"_"&amp;$B107,data_entry,COLUMNS($B$11:AQ106),0)),"")</f>
        <v/>
      </c>
    </row>
    <row r="108" spans="1:43" ht="15">
      <c r="A108" s="9">
        <f t="shared" si="2"/>
        <v>0</v>
      </c>
      <c r="B108" s="307">
        <f t="shared" si="3"/>
        <v>97</v>
      </c>
      <c r="C108" s="309" t="str">
        <f>IF(D108="","",ROWS($D$12:D108))</f>
        <v/>
      </c>
      <c r="D108" s="309" t="str">
        <f>_xlfn.IFERROR(IF(OR($L$6="",'DATA ENTRY'!C103=""),"",VLOOKUP($L$6&amp;"_"&amp;$B108,data_entry,COLUMNS($B$11:D107),0)),"")</f>
        <v/>
      </c>
      <c r="E108" s="309" t="str">
        <f>_xlfn.IFERROR(IF($L$6="","",VLOOKUP($L$6&amp;"_"&amp;$B108,data_entry,COLUMNS($B$11:E107),0)),"")</f>
        <v/>
      </c>
      <c r="F108" s="309" t="str">
        <f>_xlfn.IFERROR(IF($L$6="","",VLOOKUP($L$6&amp;"_"&amp;$B108,data_entry,COLUMNS($B$11:F107),0)),"")</f>
        <v/>
      </c>
      <c r="G108" s="309" t="str">
        <f>_xlfn.IFERROR(IF($L$6="","",VLOOKUP($L$6&amp;"_"&amp;$B108,data_entry,COLUMNS($B$11:G107),0)),"")</f>
        <v/>
      </c>
      <c r="H108" s="309" t="str">
        <f>_xlfn.IFERROR(IF($L$6="","",VLOOKUP($L$6&amp;"_"&amp;$B108,data_entry,COLUMNS($B$11:H107),0)),"")</f>
        <v/>
      </c>
      <c r="I108" s="309" t="str">
        <f>_xlfn.IFERROR(IF($L$6="","",VLOOKUP($L$6&amp;"_"&amp;$B108,data_entry,COLUMNS($B$11:I107),0)),"")</f>
        <v/>
      </c>
      <c r="J108" s="309" t="str">
        <f>_xlfn.IFERROR(IF($L$6="","",VLOOKUP($L$6&amp;"_"&amp;$B108,data_entry,COLUMNS($B$11:J107),0)),"")</f>
        <v/>
      </c>
      <c r="K108" s="309" t="str">
        <f>_xlfn.IFERROR(IF($L$6="","",VLOOKUP($L$6&amp;"_"&amp;$B108,data_entry,COLUMNS($B$11:K107),0)),"")</f>
        <v/>
      </c>
      <c r="L108" s="309" t="str">
        <f>_xlfn.IFERROR(IF($L$6="","",VLOOKUP($L$6&amp;"_"&amp;$B108,data_entry,COLUMNS($B$11:L107),0)),"")</f>
        <v/>
      </c>
      <c r="M108" s="309" t="str">
        <f>_xlfn.IFERROR(IF($L$6="","",VLOOKUP($L$6&amp;"_"&amp;$B108,data_entry,COLUMNS($B$11:M107),0)),"")</f>
        <v/>
      </c>
      <c r="N108" s="309" t="str">
        <f>_xlfn.IFERROR(IF($L$6="","",VLOOKUP($L$6&amp;"_"&amp;$B108,data_entry,COLUMNS($B$11:N107),0)),"")</f>
        <v/>
      </c>
      <c r="O108" s="309" t="str">
        <f>_xlfn.IFERROR(IF($L$6="","",VLOOKUP($L$6&amp;"_"&amp;$B108,data_entry,COLUMNS($B$11:O107),0)),"")</f>
        <v/>
      </c>
      <c r="P108" s="309" t="str">
        <f>_xlfn.IFERROR(IF($L$6="","",VLOOKUP($L$6&amp;"_"&amp;$B108,data_entry,COLUMNS($B$11:P107),0)),"")</f>
        <v/>
      </c>
      <c r="Q108" s="309" t="str">
        <f>_xlfn.IFERROR(IF($L$6="","",VLOOKUP($L$6&amp;"_"&amp;$B108,data_entry,COLUMNS($B$11:Q107),0)),"")</f>
        <v/>
      </c>
      <c r="R108" s="309" t="str">
        <f>_xlfn.IFERROR(IF($L$6="","",VLOOKUP($L$6&amp;"_"&amp;$B108,data_entry,COLUMNS($B$11:R107),0)),"")</f>
        <v/>
      </c>
      <c r="S108" s="309" t="str">
        <f>_xlfn.IFERROR(IF($L$6="","",VLOOKUP($L$6&amp;"_"&amp;$B108,data_entry,COLUMNS($B$11:S107),0)),"")</f>
        <v/>
      </c>
      <c r="T108" s="309" t="str">
        <f>_xlfn.IFERROR(IF($L$6="","",VLOOKUP($L$6&amp;"_"&amp;$B108,data_entry,COLUMNS($B$11:T107),0)),"")</f>
        <v/>
      </c>
      <c r="U108" s="309" t="str">
        <f>_xlfn.IFERROR(IF($L$6="","",VLOOKUP($L$6&amp;"_"&amp;$B108,data_entry,COLUMNS($B$11:U107),0)),"")</f>
        <v/>
      </c>
      <c r="V108" s="309" t="str">
        <f>_xlfn.IFERROR(IF($L$6="","",VLOOKUP($L$6&amp;"_"&amp;$B108,data_entry,COLUMNS($B$11:V107),0)),"")</f>
        <v/>
      </c>
      <c r="W108" s="309" t="str">
        <f>_xlfn.IFERROR(IF($L$6="","",VLOOKUP($L$6&amp;"_"&amp;$B108,data_entry,COLUMNS($B$11:W107),0)),"")</f>
        <v/>
      </c>
      <c r="X108" s="309" t="str">
        <f>_xlfn.IFERROR(IF($L$6="","",VLOOKUP($L$6&amp;"_"&amp;$B108,data_entry,COLUMNS($B$11:X107),0)),"")</f>
        <v/>
      </c>
      <c r="Y108" s="309" t="str">
        <f>_xlfn.IFERROR(IF($L$6="","",VLOOKUP($L$6&amp;"_"&amp;$B108,data_entry,COLUMNS($B$11:Y107),0)),"")</f>
        <v/>
      </c>
      <c r="Z108" s="309" t="str">
        <f>_xlfn.IFERROR(IF($L$6="","",VLOOKUP($L$6&amp;"_"&amp;$B108,data_entry,COLUMNS($B$11:Z107),0)),"")</f>
        <v/>
      </c>
      <c r="AA108" s="309" t="str">
        <f>_xlfn.IFERROR(IF($L$6="","",VLOOKUP($L$6&amp;"_"&amp;$B108,data_entry,COLUMNS($B$11:AA107),0)),"")</f>
        <v/>
      </c>
      <c r="AB108" s="309" t="str">
        <f>_xlfn.IFERROR(IF($L$6="","",VLOOKUP($L$6&amp;"_"&amp;$B108,data_entry,COLUMNS($B$11:AB107),0)),"")</f>
        <v/>
      </c>
      <c r="AC108" s="309" t="str">
        <f>_xlfn.IFERROR(IF($L$6="","",VLOOKUP($L$6&amp;"_"&amp;$B108,data_entry,COLUMNS($B$11:AC107),0)),"")</f>
        <v/>
      </c>
      <c r="AD108" s="309" t="str">
        <f>_xlfn.IFERROR(IF($L$6="","",VLOOKUP($L$6&amp;"_"&amp;$B108,data_entry,COLUMNS($B$11:AD107),0)),"")</f>
        <v/>
      </c>
      <c r="AE108" s="309"/>
      <c r="AF108" s="309"/>
      <c r="AG108" s="309"/>
      <c r="AH108" s="309"/>
      <c r="AI108" s="309"/>
      <c r="AJ108" s="309" t="str">
        <f>_xlfn.IFERROR(IF($L$6="","",VLOOKUP($L$6&amp;"_"&amp;$B108,data_entry,COLUMNS($B$11:AJ107),0)),"")</f>
        <v/>
      </c>
      <c r="AK108" s="309" t="str">
        <f>_xlfn.IFERROR(IF($L$6="","",VLOOKUP($L$6&amp;"_"&amp;$B108,data_entry,COLUMNS($B$11:AK107),0)),"")</f>
        <v/>
      </c>
      <c r="AL108" s="309" t="str">
        <f>_xlfn.IFERROR(IF($L$6="","",VLOOKUP($L$6&amp;"_"&amp;$B108,data_entry,COLUMNS($B$11:AL107),0)),"")</f>
        <v/>
      </c>
      <c r="AM108" s="309" t="str">
        <f>_xlfn.IFERROR(IF($L$6="","",VLOOKUP($L$6&amp;"_"&amp;$B108,data_entry,COLUMNS($B$11:AM107),0)),"")</f>
        <v/>
      </c>
      <c r="AN108" s="309" t="str">
        <f>_xlfn.IFERROR(IF($L$6="","",VLOOKUP($L$6&amp;"_"&amp;$B108,data_entry,COLUMNS($B$11:AN107),0)),"")</f>
        <v/>
      </c>
      <c r="AO108" s="309" t="str">
        <f>_xlfn.IFERROR(IF($L$6="","",VLOOKUP($L$6&amp;"_"&amp;$B108,data_entry,COLUMNS($B$11:AO107),0)),"")</f>
        <v/>
      </c>
      <c r="AP108" s="309" t="str">
        <f>_xlfn.IFERROR(IF($L$6="","",VLOOKUP($L$6&amp;"_"&amp;$B108,data_entry,COLUMNS($B$11:AP107),0)),"")</f>
        <v/>
      </c>
      <c r="AQ108" s="309" t="str">
        <f>_xlfn.IFERROR(IF($L$6="","",VLOOKUP($L$6&amp;"_"&amp;$B108,data_entry,COLUMNS($B$11:AQ107),0)),"")</f>
        <v/>
      </c>
    </row>
    <row r="109" spans="1:43" ht="15">
      <c r="A109" s="9">
        <f t="shared" si="2"/>
        <v>0</v>
      </c>
      <c r="B109" s="307">
        <f t="shared" si="3"/>
        <v>98</v>
      </c>
      <c r="C109" s="309" t="str">
        <f>IF(D109="","",ROWS($D$12:D109))</f>
        <v/>
      </c>
      <c r="D109" s="309" t="str">
        <f>_xlfn.IFERROR(IF(OR($L$6="",'DATA ENTRY'!C104=""),"",VLOOKUP($L$6&amp;"_"&amp;$B109,data_entry,COLUMNS($B$11:D108),0)),"")</f>
        <v/>
      </c>
      <c r="E109" s="309" t="str">
        <f>_xlfn.IFERROR(IF($L$6="","",VLOOKUP($L$6&amp;"_"&amp;$B109,data_entry,COLUMNS($B$11:E108),0)),"")</f>
        <v/>
      </c>
      <c r="F109" s="309" t="str">
        <f>_xlfn.IFERROR(IF($L$6="","",VLOOKUP($L$6&amp;"_"&amp;$B109,data_entry,COLUMNS($B$11:F108),0)),"")</f>
        <v/>
      </c>
      <c r="G109" s="309" t="str">
        <f>_xlfn.IFERROR(IF($L$6="","",VLOOKUP($L$6&amp;"_"&amp;$B109,data_entry,COLUMNS($B$11:G108),0)),"")</f>
        <v/>
      </c>
      <c r="H109" s="309" t="str">
        <f>_xlfn.IFERROR(IF($L$6="","",VLOOKUP($L$6&amp;"_"&amp;$B109,data_entry,COLUMNS($B$11:H108),0)),"")</f>
        <v/>
      </c>
      <c r="I109" s="309" t="str">
        <f>_xlfn.IFERROR(IF($L$6="","",VLOOKUP($L$6&amp;"_"&amp;$B109,data_entry,COLUMNS($B$11:I108),0)),"")</f>
        <v/>
      </c>
      <c r="J109" s="309" t="str">
        <f>_xlfn.IFERROR(IF($L$6="","",VLOOKUP($L$6&amp;"_"&amp;$B109,data_entry,COLUMNS($B$11:J108),0)),"")</f>
        <v/>
      </c>
      <c r="K109" s="309" t="str">
        <f>_xlfn.IFERROR(IF($L$6="","",VLOOKUP($L$6&amp;"_"&amp;$B109,data_entry,COLUMNS($B$11:K108),0)),"")</f>
        <v/>
      </c>
      <c r="L109" s="309" t="str">
        <f>_xlfn.IFERROR(IF($L$6="","",VLOOKUP($L$6&amp;"_"&amp;$B109,data_entry,COLUMNS($B$11:L108),0)),"")</f>
        <v/>
      </c>
      <c r="M109" s="309" t="str">
        <f>_xlfn.IFERROR(IF($L$6="","",VLOOKUP($L$6&amp;"_"&amp;$B109,data_entry,COLUMNS($B$11:M108),0)),"")</f>
        <v/>
      </c>
      <c r="N109" s="309" t="str">
        <f>_xlfn.IFERROR(IF($L$6="","",VLOOKUP($L$6&amp;"_"&amp;$B109,data_entry,COLUMNS($B$11:N108),0)),"")</f>
        <v/>
      </c>
      <c r="O109" s="309" t="str">
        <f>_xlfn.IFERROR(IF($L$6="","",VLOOKUP($L$6&amp;"_"&amp;$B109,data_entry,COLUMNS($B$11:O108),0)),"")</f>
        <v/>
      </c>
      <c r="P109" s="309" t="str">
        <f>_xlfn.IFERROR(IF($L$6="","",VLOOKUP($L$6&amp;"_"&amp;$B109,data_entry,COLUMNS($B$11:P108),0)),"")</f>
        <v/>
      </c>
      <c r="Q109" s="309" t="str">
        <f>_xlfn.IFERROR(IF($L$6="","",VLOOKUP($L$6&amp;"_"&amp;$B109,data_entry,COLUMNS($B$11:Q108),0)),"")</f>
        <v/>
      </c>
      <c r="R109" s="309" t="str">
        <f>_xlfn.IFERROR(IF($L$6="","",VLOOKUP($L$6&amp;"_"&amp;$B109,data_entry,COLUMNS($B$11:R108),0)),"")</f>
        <v/>
      </c>
      <c r="S109" s="309" t="str">
        <f>_xlfn.IFERROR(IF($L$6="","",VLOOKUP($L$6&amp;"_"&amp;$B109,data_entry,COLUMNS($B$11:S108),0)),"")</f>
        <v/>
      </c>
      <c r="T109" s="309" t="str">
        <f>_xlfn.IFERROR(IF($L$6="","",VLOOKUP($L$6&amp;"_"&amp;$B109,data_entry,COLUMNS($B$11:T108),0)),"")</f>
        <v/>
      </c>
      <c r="U109" s="309" t="str">
        <f>_xlfn.IFERROR(IF($L$6="","",VLOOKUP($L$6&amp;"_"&amp;$B109,data_entry,COLUMNS($B$11:U108),0)),"")</f>
        <v/>
      </c>
      <c r="V109" s="309" t="str">
        <f>_xlfn.IFERROR(IF($L$6="","",VLOOKUP($L$6&amp;"_"&amp;$B109,data_entry,COLUMNS($B$11:V108),0)),"")</f>
        <v/>
      </c>
      <c r="W109" s="309" t="str">
        <f>_xlfn.IFERROR(IF($L$6="","",VLOOKUP($L$6&amp;"_"&amp;$B109,data_entry,COLUMNS($B$11:W108),0)),"")</f>
        <v/>
      </c>
      <c r="X109" s="309" t="str">
        <f>_xlfn.IFERROR(IF($L$6="","",VLOOKUP($L$6&amp;"_"&amp;$B109,data_entry,COLUMNS($B$11:X108),0)),"")</f>
        <v/>
      </c>
      <c r="Y109" s="309" t="str">
        <f>_xlfn.IFERROR(IF($L$6="","",VLOOKUP($L$6&amp;"_"&amp;$B109,data_entry,COLUMNS($B$11:Y108),0)),"")</f>
        <v/>
      </c>
      <c r="Z109" s="309" t="str">
        <f>_xlfn.IFERROR(IF($L$6="","",VLOOKUP($L$6&amp;"_"&amp;$B109,data_entry,COLUMNS($B$11:Z108),0)),"")</f>
        <v/>
      </c>
      <c r="AA109" s="309" t="str">
        <f>_xlfn.IFERROR(IF($L$6="","",VLOOKUP($L$6&amp;"_"&amp;$B109,data_entry,COLUMNS($B$11:AA108),0)),"")</f>
        <v/>
      </c>
      <c r="AB109" s="309" t="str">
        <f>_xlfn.IFERROR(IF($L$6="","",VLOOKUP($L$6&amp;"_"&amp;$B109,data_entry,COLUMNS($B$11:AB108),0)),"")</f>
        <v/>
      </c>
      <c r="AC109" s="309" t="str">
        <f>_xlfn.IFERROR(IF($L$6="","",VLOOKUP($L$6&amp;"_"&amp;$B109,data_entry,COLUMNS($B$11:AC108),0)),"")</f>
        <v/>
      </c>
      <c r="AD109" s="309" t="str">
        <f>_xlfn.IFERROR(IF($L$6="","",VLOOKUP($L$6&amp;"_"&amp;$B109,data_entry,COLUMNS($B$11:AD108),0)),"")</f>
        <v/>
      </c>
      <c r="AE109" s="309"/>
      <c r="AF109" s="309"/>
      <c r="AG109" s="309"/>
      <c r="AH109" s="309"/>
      <c r="AI109" s="309"/>
      <c r="AJ109" s="309" t="str">
        <f>_xlfn.IFERROR(IF($L$6="","",VLOOKUP($L$6&amp;"_"&amp;$B109,data_entry,COLUMNS($B$11:AJ108),0)),"")</f>
        <v/>
      </c>
      <c r="AK109" s="309" t="str">
        <f>_xlfn.IFERROR(IF($L$6="","",VLOOKUP($L$6&amp;"_"&amp;$B109,data_entry,COLUMNS($B$11:AK108),0)),"")</f>
        <v/>
      </c>
      <c r="AL109" s="309" t="str">
        <f>_xlfn.IFERROR(IF($L$6="","",VLOOKUP($L$6&amp;"_"&amp;$B109,data_entry,COLUMNS($B$11:AL108),0)),"")</f>
        <v/>
      </c>
      <c r="AM109" s="309" t="str">
        <f>_xlfn.IFERROR(IF($L$6="","",VLOOKUP($L$6&amp;"_"&amp;$B109,data_entry,COLUMNS($B$11:AM108),0)),"")</f>
        <v/>
      </c>
      <c r="AN109" s="309" t="str">
        <f>_xlfn.IFERROR(IF($L$6="","",VLOOKUP($L$6&amp;"_"&amp;$B109,data_entry,COLUMNS($B$11:AN108),0)),"")</f>
        <v/>
      </c>
      <c r="AO109" s="309" t="str">
        <f>_xlfn.IFERROR(IF($L$6="","",VLOOKUP($L$6&amp;"_"&amp;$B109,data_entry,COLUMNS($B$11:AO108),0)),"")</f>
        <v/>
      </c>
      <c r="AP109" s="309" t="str">
        <f>_xlfn.IFERROR(IF($L$6="","",VLOOKUP($L$6&amp;"_"&amp;$B109,data_entry,COLUMNS($B$11:AP108),0)),"")</f>
        <v/>
      </c>
      <c r="AQ109" s="309" t="str">
        <f>_xlfn.IFERROR(IF($L$6="","",VLOOKUP($L$6&amp;"_"&amp;$B109,data_entry,COLUMNS($B$11:AQ108),0)),"")</f>
        <v/>
      </c>
    </row>
    <row r="110" spans="1:43" ht="15">
      <c r="A110" s="9">
        <f t="shared" si="2"/>
        <v>0</v>
      </c>
      <c r="B110" s="307">
        <f t="shared" si="3"/>
        <v>99</v>
      </c>
      <c r="C110" s="309" t="str">
        <f>IF(D110="","",ROWS($D$12:D110))</f>
        <v/>
      </c>
      <c r="D110" s="309" t="str">
        <f>_xlfn.IFERROR(IF(OR($L$6="",'DATA ENTRY'!C105=""),"",VLOOKUP($L$6&amp;"_"&amp;$B110,data_entry,COLUMNS($B$11:D109),0)),"")</f>
        <v/>
      </c>
      <c r="E110" s="309" t="str">
        <f>_xlfn.IFERROR(IF($L$6="","",VLOOKUP($L$6&amp;"_"&amp;$B110,data_entry,COLUMNS($B$11:E109),0)),"")</f>
        <v/>
      </c>
      <c r="F110" s="309" t="str">
        <f>_xlfn.IFERROR(IF($L$6="","",VLOOKUP($L$6&amp;"_"&amp;$B110,data_entry,COLUMNS($B$11:F109),0)),"")</f>
        <v/>
      </c>
      <c r="G110" s="309" t="str">
        <f>_xlfn.IFERROR(IF($L$6="","",VLOOKUP($L$6&amp;"_"&amp;$B110,data_entry,COLUMNS($B$11:G109),0)),"")</f>
        <v/>
      </c>
      <c r="H110" s="309" t="str">
        <f>_xlfn.IFERROR(IF($L$6="","",VLOOKUP($L$6&amp;"_"&amp;$B110,data_entry,COLUMNS($B$11:H109),0)),"")</f>
        <v/>
      </c>
      <c r="I110" s="309" t="str">
        <f>_xlfn.IFERROR(IF($L$6="","",VLOOKUP($L$6&amp;"_"&amp;$B110,data_entry,COLUMNS($B$11:I109),0)),"")</f>
        <v/>
      </c>
      <c r="J110" s="309" t="str">
        <f>_xlfn.IFERROR(IF($L$6="","",VLOOKUP($L$6&amp;"_"&amp;$B110,data_entry,COLUMNS($B$11:J109),0)),"")</f>
        <v/>
      </c>
      <c r="K110" s="309" t="str">
        <f>_xlfn.IFERROR(IF($L$6="","",VLOOKUP($L$6&amp;"_"&amp;$B110,data_entry,COLUMNS($B$11:K109),0)),"")</f>
        <v/>
      </c>
      <c r="L110" s="309" t="str">
        <f>_xlfn.IFERROR(IF($L$6="","",VLOOKUP($L$6&amp;"_"&amp;$B110,data_entry,COLUMNS($B$11:L109),0)),"")</f>
        <v/>
      </c>
      <c r="M110" s="309" t="str">
        <f>_xlfn.IFERROR(IF($L$6="","",VLOOKUP($L$6&amp;"_"&amp;$B110,data_entry,COLUMNS($B$11:M109),0)),"")</f>
        <v/>
      </c>
      <c r="N110" s="309" t="str">
        <f>_xlfn.IFERROR(IF($L$6="","",VLOOKUP($L$6&amp;"_"&amp;$B110,data_entry,COLUMNS($B$11:N109),0)),"")</f>
        <v/>
      </c>
      <c r="O110" s="309" t="str">
        <f>_xlfn.IFERROR(IF($L$6="","",VLOOKUP($L$6&amp;"_"&amp;$B110,data_entry,COLUMNS($B$11:O109),0)),"")</f>
        <v/>
      </c>
      <c r="P110" s="309" t="str">
        <f>_xlfn.IFERROR(IF($L$6="","",VLOOKUP($L$6&amp;"_"&amp;$B110,data_entry,COLUMNS($B$11:P109),0)),"")</f>
        <v/>
      </c>
      <c r="Q110" s="309" t="str">
        <f>_xlfn.IFERROR(IF($L$6="","",VLOOKUP($L$6&amp;"_"&amp;$B110,data_entry,COLUMNS($B$11:Q109),0)),"")</f>
        <v/>
      </c>
      <c r="R110" s="309" t="str">
        <f>_xlfn.IFERROR(IF($L$6="","",VLOOKUP($L$6&amp;"_"&amp;$B110,data_entry,COLUMNS($B$11:R109),0)),"")</f>
        <v/>
      </c>
      <c r="S110" s="309" t="str">
        <f>_xlfn.IFERROR(IF($L$6="","",VLOOKUP($L$6&amp;"_"&amp;$B110,data_entry,COLUMNS($B$11:S109),0)),"")</f>
        <v/>
      </c>
      <c r="T110" s="309" t="str">
        <f>_xlfn.IFERROR(IF($L$6="","",VLOOKUP($L$6&amp;"_"&amp;$B110,data_entry,COLUMNS($B$11:T109),0)),"")</f>
        <v/>
      </c>
      <c r="U110" s="309" t="str">
        <f>_xlfn.IFERROR(IF($L$6="","",VLOOKUP($L$6&amp;"_"&amp;$B110,data_entry,COLUMNS($B$11:U109),0)),"")</f>
        <v/>
      </c>
      <c r="V110" s="309" t="str">
        <f>_xlfn.IFERROR(IF($L$6="","",VLOOKUP($L$6&amp;"_"&amp;$B110,data_entry,COLUMNS($B$11:V109),0)),"")</f>
        <v/>
      </c>
      <c r="W110" s="309" t="str">
        <f>_xlfn.IFERROR(IF($L$6="","",VLOOKUP($L$6&amp;"_"&amp;$B110,data_entry,COLUMNS($B$11:W109),0)),"")</f>
        <v/>
      </c>
      <c r="X110" s="309" t="str">
        <f>_xlfn.IFERROR(IF($L$6="","",VLOOKUP($L$6&amp;"_"&amp;$B110,data_entry,COLUMNS($B$11:X109),0)),"")</f>
        <v/>
      </c>
      <c r="Y110" s="309" t="str">
        <f>_xlfn.IFERROR(IF($L$6="","",VLOOKUP($L$6&amp;"_"&amp;$B110,data_entry,COLUMNS($B$11:Y109),0)),"")</f>
        <v/>
      </c>
      <c r="Z110" s="309" t="str">
        <f>_xlfn.IFERROR(IF($L$6="","",VLOOKUP($L$6&amp;"_"&amp;$B110,data_entry,COLUMNS($B$11:Z109),0)),"")</f>
        <v/>
      </c>
      <c r="AA110" s="309" t="str">
        <f>_xlfn.IFERROR(IF($L$6="","",VLOOKUP($L$6&amp;"_"&amp;$B110,data_entry,COLUMNS($B$11:AA109),0)),"")</f>
        <v/>
      </c>
      <c r="AB110" s="309" t="str">
        <f>_xlfn.IFERROR(IF($L$6="","",VLOOKUP($L$6&amp;"_"&amp;$B110,data_entry,COLUMNS($B$11:AB109),0)),"")</f>
        <v/>
      </c>
      <c r="AC110" s="309" t="str">
        <f>_xlfn.IFERROR(IF($L$6="","",VLOOKUP($L$6&amp;"_"&amp;$B110,data_entry,COLUMNS($B$11:AC109),0)),"")</f>
        <v/>
      </c>
      <c r="AD110" s="309" t="str">
        <f>_xlfn.IFERROR(IF($L$6="","",VLOOKUP($L$6&amp;"_"&amp;$B110,data_entry,COLUMNS($B$11:AD109),0)),"")</f>
        <v/>
      </c>
      <c r="AE110" s="309"/>
      <c r="AF110" s="309"/>
      <c r="AG110" s="309"/>
      <c r="AH110" s="309"/>
      <c r="AI110" s="309"/>
      <c r="AJ110" s="309" t="str">
        <f>_xlfn.IFERROR(IF($L$6="","",VLOOKUP($L$6&amp;"_"&amp;$B110,data_entry,COLUMNS($B$11:AJ109),0)),"")</f>
        <v/>
      </c>
      <c r="AK110" s="309" t="str">
        <f>_xlfn.IFERROR(IF($L$6="","",VLOOKUP($L$6&amp;"_"&amp;$B110,data_entry,COLUMNS($B$11:AK109),0)),"")</f>
        <v/>
      </c>
      <c r="AL110" s="309" t="str">
        <f>_xlfn.IFERROR(IF($L$6="","",VLOOKUP($L$6&amp;"_"&amp;$B110,data_entry,COLUMNS($B$11:AL109),0)),"")</f>
        <v/>
      </c>
      <c r="AM110" s="309" t="str">
        <f>_xlfn.IFERROR(IF($L$6="","",VLOOKUP($L$6&amp;"_"&amp;$B110,data_entry,COLUMNS($B$11:AM109),0)),"")</f>
        <v/>
      </c>
      <c r="AN110" s="309" t="str">
        <f>_xlfn.IFERROR(IF($L$6="","",VLOOKUP($L$6&amp;"_"&amp;$B110,data_entry,COLUMNS($B$11:AN109),0)),"")</f>
        <v/>
      </c>
      <c r="AO110" s="309" t="str">
        <f>_xlfn.IFERROR(IF($L$6="","",VLOOKUP($L$6&amp;"_"&amp;$B110,data_entry,COLUMNS($B$11:AO109),0)),"")</f>
        <v/>
      </c>
      <c r="AP110" s="309" t="str">
        <f>_xlfn.IFERROR(IF($L$6="","",VLOOKUP($L$6&amp;"_"&amp;$B110,data_entry,COLUMNS($B$11:AP109),0)),"")</f>
        <v/>
      </c>
      <c r="AQ110" s="309" t="str">
        <f>_xlfn.IFERROR(IF($L$6="","",VLOOKUP($L$6&amp;"_"&amp;$B110,data_entry,COLUMNS($B$11:AQ109),0)),"")</f>
        <v/>
      </c>
    </row>
    <row r="111" spans="1:43" ht="15">
      <c r="A111" s="9">
        <f t="shared" si="2"/>
        <v>0</v>
      </c>
      <c r="B111" s="307">
        <f t="shared" si="3"/>
        <v>100</v>
      </c>
      <c r="C111" s="309" t="str">
        <f>IF(D111="","",ROWS($D$12:D111))</f>
        <v/>
      </c>
      <c r="D111" s="309" t="str">
        <f>_xlfn.IFERROR(IF(OR($L$6="",'DATA ENTRY'!C106=""),"",VLOOKUP($L$6&amp;"_"&amp;$B111,data_entry,COLUMNS($B$11:D110),0)),"")</f>
        <v/>
      </c>
      <c r="E111" s="309" t="str">
        <f>_xlfn.IFERROR(IF($L$6="","",VLOOKUP($L$6&amp;"_"&amp;$B111,data_entry,COLUMNS($B$11:E110),0)),"")</f>
        <v/>
      </c>
      <c r="F111" s="309" t="str">
        <f>_xlfn.IFERROR(IF($L$6="","",VLOOKUP($L$6&amp;"_"&amp;$B111,data_entry,COLUMNS($B$11:F110),0)),"")</f>
        <v/>
      </c>
      <c r="G111" s="309" t="str">
        <f>_xlfn.IFERROR(IF($L$6="","",VLOOKUP($L$6&amp;"_"&amp;$B111,data_entry,COLUMNS($B$11:G110),0)),"")</f>
        <v/>
      </c>
      <c r="H111" s="309" t="str">
        <f>_xlfn.IFERROR(IF($L$6="","",VLOOKUP($L$6&amp;"_"&amp;$B111,data_entry,COLUMNS($B$11:H110),0)),"")</f>
        <v/>
      </c>
      <c r="I111" s="309" t="str">
        <f>_xlfn.IFERROR(IF($L$6="","",VLOOKUP($L$6&amp;"_"&amp;$B111,data_entry,COLUMNS($B$11:I110),0)),"")</f>
        <v/>
      </c>
      <c r="J111" s="309" t="str">
        <f>_xlfn.IFERROR(IF($L$6="","",VLOOKUP($L$6&amp;"_"&amp;$B111,data_entry,COLUMNS($B$11:J110),0)),"")</f>
        <v/>
      </c>
      <c r="K111" s="309" t="str">
        <f>_xlfn.IFERROR(IF($L$6="","",VLOOKUP($L$6&amp;"_"&amp;$B111,data_entry,COLUMNS($B$11:K110),0)),"")</f>
        <v/>
      </c>
      <c r="L111" s="309" t="str">
        <f>_xlfn.IFERROR(IF($L$6="","",VLOOKUP($L$6&amp;"_"&amp;$B111,data_entry,COLUMNS($B$11:L110),0)),"")</f>
        <v/>
      </c>
      <c r="M111" s="309" t="str">
        <f>_xlfn.IFERROR(IF($L$6="","",VLOOKUP($L$6&amp;"_"&amp;$B111,data_entry,COLUMNS($B$11:M110),0)),"")</f>
        <v/>
      </c>
      <c r="N111" s="309" t="str">
        <f>_xlfn.IFERROR(IF($L$6="","",VLOOKUP($L$6&amp;"_"&amp;$B111,data_entry,COLUMNS($B$11:N110),0)),"")</f>
        <v/>
      </c>
      <c r="O111" s="309" t="str">
        <f>_xlfn.IFERROR(IF($L$6="","",VLOOKUP($L$6&amp;"_"&amp;$B111,data_entry,COLUMNS($B$11:O110),0)),"")</f>
        <v/>
      </c>
      <c r="P111" s="309" t="str">
        <f>_xlfn.IFERROR(IF($L$6="","",VLOOKUP($L$6&amp;"_"&amp;$B111,data_entry,COLUMNS($B$11:P110),0)),"")</f>
        <v/>
      </c>
      <c r="Q111" s="309" t="str">
        <f>_xlfn.IFERROR(IF($L$6="","",VLOOKUP($L$6&amp;"_"&amp;$B111,data_entry,COLUMNS($B$11:Q110),0)),"")</f>
        <v/>
      </c>
      <c r="R111" s="309" t="str">
        <f>_xlfn.IFERROR(IF($L$6="","",VLOOKUP($L$6&amp;"_"&amp;$B111,data_entry,COLUMNS($B$11:R110),0)),"")</f>
        <v/>
      </c>
      <c r="S111" s="309" t="str">
        <f>_xlfn.IFERROR(IF($L$6="","",VLOOKUP($L$6&amp;"_"&amp;$B111,data_entry,COLUMNS($B$11:S110),0)),"")</f>
        <v/>
      </c>
      <c r="T111" s="309" t="str">
        <f>_xlfn.IFERROR(IF($L$6="","",VLOOKUP($L$6&amp;"_"&amp;$B111,data_entry,COLUMNS($B$11:T110),0)),"")</f>
        <v/>
      </c>
      <c r="U111" s="309" t="str">
        <f>_xlfn.IFERROR(IF($L$6="","",VLOOKUP($L$6&amp;"_"&amp;$B111,data_entry,COLUMNS($B$11:U110),0)),"")</f>
        <v/>
      </c>
      <c r="V111" s="309" t="str">
        <f>_xlfn.IFERROR(IF($L$6="","",VLOOKUP($L$6&amp;"_"&amp;$B111,data_entry,COLUMNS($B$11:V110),0)),"")</f>
        <v/>
      </c>
      <c r="W111" s="309" t="str">
        <f>_xlfn.IFERROR(IF($L$6="","",VLOOKUP($L$6&amp;"_"&amp;$B111,data_entry,COLUMNS($B$11:W110),0)),"")</f>
        <v/>
      </c>
      <c r="X111" s="309" t="str">
        <f>_xlfn.IFERROR(IF($L$6="","",VLOOKUP($L$6&amp;"_"&amp;$B111,data_entry,COLUMNS($B$11:X110),0)),"")</f>
        <v/>
      </c>
      <c r="Y111" s="309" t="str">
        <f>_xlfn.IFERROR(IF($L$6="","",VLOOKUP($L$6&amp;"_"&amp;$B111,data_entry,COLUMNS($B$11:Y110),0)),"")</f>
        <v/>
      </c>
      <c r="Z111" s="309" t="str">
        <f>_xlfn.IFERROR(IF($L$6="","",VLOOKUP($L$6&amp;"_"&amp;$B111,data_entry,COLUMNS($B$11:Z110),0)),"")</f>
        <v/>
      </c>
      <c r="AA111" s="309" t="str">
        <f>_xlfn.IFERROR(IF($L$6="","",VLOOKUP($L$6&amp;"_"&amp;$B111,data_entry,COLUMNS($B$11:AA110),0)),"")</f>
        <v/>
      </c>
      <c r="AB111" s="309" t="str">
        <f>_xlfn.IFERROR(IF($L$6="","",VLOOKUP($L$6&amp;"_"&amp;$B111,data_entry,COLUMNS($B$11:AB110),0)),"")</f>
        <v/>
      </c>
      <c r="AC111" s="309" t="str">
        <f>_xlfn.IFERROR(IF($L$6="","",VLOOKUP($L$6&amp;"_"&amp;$B111,data_entry,COLUMNS($B$11:AC110),0)),"")</f>
        <v/>
      </c>
      <c r="AD111" s="309" t="str">
        <f>_xlfn.IFERROR(IF($L$6="","",VLOOKUP($L$6&amp;"_"&amp;$B111,data_entry,COLUMNS($B$11:AD110),0)),"")</f>
        <v/>
      </c>
      <c r="AE111" s="309"/>
      <c r="AF111" s="309"/>
      <c r="AG111" s="309"/>
      <c r="AH111" s="309"/>
      <c r="AI111" s="309"/>
      <c r="AJ111" s="309" t="str">
        <f>_xlfn.IFERROR(IF($L$6="","",VLOOKUP($L$6&amp;"_"&amp;$B111,data_entry,COLUMNS($B$11:AJ110),0)),"")</f>
        <v/>
      </c>
      <c r="AK111" s="309" t="str">
        <f>_xlfn.IFERROR(IF($L$6="","",VLOOKUP($L$6&amp;"_"&amp;$B111,data_entry,COLUMNS($B$11:AK110),0)),"")</f>
        <v/>
      </c>
      <c r="AL111" s="309" t="str">
        <f>_xlfn.IFERROR(IF($L$6="","",VLOOKUP($L$6&amp;"_"&amp;$B111,data_entry,COLUMNS($B$11:AL110),0)),"")</f>
        <v/>
      </c>
      <c r="AM111" s="309" t="str">
        <f>_xlfn.IFERROR(IF($L$6="","",VLOOKUP($L$6&amp;"_"&amp;$B111,data_entry,COLUMNS($B$11:AM110),0)),"")</f>
        <v/>
      </c>
      <c r="AN111" s="309" t="str">
        <f>_xlfn.IFERROR(IF($L$6="","",VLOOKUP($L$6&amp;"_"&amp;$B111,data_entry,COLUMNS($B$11:AN110),0)),"")</f>
        <v/>
      </c>
      <c r="AO111" s="309" t="str">
        <f>_xlfn.IFERROR(IF($L$6="","",VLOOKUP($L$6&amp;"_"&amp;$B111,data_entry,COLUMNS($B$11:AO110),0)),"")</f>
        <v/>
      </c>
      <c r="AP111" s="309" t="str">
        <f>_xlfn.IFERROR(IF($L$6="","",VLOOKUP($L$6&amp;"_"&amp;$B111,data_entry,COLUMNS($B$11:AP110),0)),"")</f>
        <v/>
      </c>
      <c r="AQ111" s="309" t="str">
        <f>_xlfn.IFERROR(IF($L$6="","",VLOOKUP($L$6&amp;"_"&amp;$B111,data_entry,COLUMNS($B$11:AQ110),0)),"")</f>
        <v/>
      </c>
    </row>
  </sheetData>
  <sheetProtection password="CE20" sheet="1" objects="1" scenarios="1" formatColumns="0" formatRows="0" selectLockedCells="1"/>
  <mergeCells count="29">
    <mergeCell ref="J9:J10"/>
    <mergeCell ref="AM8:AQ9"/>
    <mergeCell ref="AK8:AK10"/>
    <mergeCell ref="AL8:AL10"/>
    <mergeCell ref="B8:B10"/>
    <mergeCell ref="AJ8:AJ10"/>
    <mergeCell ref="T8:T10"/>
    <mergeCell ref="U8:Y8"/>
    <mergeCell ref="U9:Y9"/>
    <mergeCell ref="Z8:AD8"/>
    <mergeCell ref="Z9:AD9"/>
    <mergeCell ref="AE8:AI8"/>
    <mergeCell ref="AE9:AI9"/>
    <mergeCell ref="D1:U1"/>
    <mergeCell ref="D6:H6"/>
    <mergeCell ref="C8:C10"/>
    <mergeCell ref="D8:D10"/>
    <mergeCell ref="E8:E10"/>
    <mergeCell ref="F8:F10"/>
    <mergeCell ref="G8:G10"/>
    <mergeCell ref="H9:H10"/>
    <mergeCell ref="I9:I10"/>
    <mergeCell ref="K9:K10"/>
    <mergeCell ref="Q8:S8"/>
    <mergeCell ref="H8:P8"/>
    <mergeCell ref="L9:P9"/>
    <mergeCell ref="Q9:Q10"/>
    <mergeCell ref="R9:R10"/>
    <mergeCell ref="S9:S10"/>
  </mergeCells>
  <conditionalFormatting sqref="B12:AQ111">
    <cfRule type="expression" priority="2" dxfId="1">
      <formula>$A12&gt;0</formula>
    </cfRule>
  </conditionalFormatting>
  <conditionalFormatting sqref="H12:AQ111">
    <cfRule type="cellIs" priority="1" dxfId="0" operator="equal">
      <formula>0</formula>
    </cfRule>
  </conditionalFormatting>
  <dataValidations count="1">
    <dataValidation type="list" allowBlank="1" showInputMessage="1" showErrorMessage="1" sqref="L6">
      <formula1>"1,2,3,4,5,6,7,8,9,10,11,12,"</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2">
    <tabColor rgb="FF00B0F0"/>
  </sheetPr>
  <dimension ref="A1:V20"/>
  <sheetViews>
    <sheetView showGridLines="0" workbookViewId="0" topLeftCell="A4">
      <selection activeCell="S7" sqref="S7"/>
    </sheetView>
  </sheetViews>
  <sheetFormatPr defaultColWidth="9.140625" defaultRowHeight="15"/>
  <cols>
    <col min="1" max="1" width="3.421875" style="0" customWidth="1"/>
    <col min="2" max="2" width="4.7109375" style="0" customWidth="1"/>
    <col min="3" max="3" width="5.421875" style="0" customWidth="1"/>
    <col min="4" max="21" width="6.28125" style="0" customWidth="1"/>
    <col min="22" max="22" width="4.28125" style="0" customWidth="1"/>
  </cols>
  <sheetData>
    <row r="1" spans="1:22" ht="15">
      <c r="A1" s="11"/>
      <c r="B1" s="11"/>
      <c r="C1" s="11"/>
      <c r="D1" s="11"/>
      <c r="E1" s="11"/>
      <c r="F1" s="11"/>
      <c r="G1" s="11"/>
      <c r="H1" s="11"/>
      <c r="I1" s="11"/>
      <c r="J1" s="11"/>
      <c r="K1" s="11"/>
      <c r="L1" s="11"/>
      <c r="M1" s="11"/>
      <c r="N1" s="11"/>
      <c r="O1" s="11"/>
      <c r="P1" s="11"/>
      <c r="Q1" s="11"/>
      <c r="R1" s="11"/>
      <c r="S1" s="11"/>
      <c r="T1" s="11"/>
      <c r="U1" s="11"/>
      <c r="V1" s="11"/>
    </row>
    <row r="2" spans="1:22" ht="22.5">
      <c r="A2" s="11"/>
      <c r="B2" s="417" t="str">
        <f>DASHBOARD!B2</f>
        <v>कार्यालय प्रधानाचार्य राजकीय उच्च माध्यमिक विद्यालय 13डीओएल, श्री गंगानगर</v>
      </c>
      <c r="C2" s="417"/>
      <c r="D2" s="417"/>
      <c r="E2" s="417"/>
      <c r="F2" s="417"/>
      <c r="G2" s="417"/>
      <c r="H2" s="417"/>
      <c r="I2" s="417"/>
      <c r="J2" s="417"/>
      <c r="K2" s="417"/>
      <c r="L2" s="417"/>
      <c r="M2" s="417"/>
      <c r="N2" s="417"/>
      <c r="O2" s="417"/>
      <c r="P2" s="417"/>
      <c r="Q2" s="417"/>
      <c r="R2" s="417"/>
      <c r="S2" s="417"/>
      <c r="T2" s="417"/>
      <c r="U2" s="417"/>
      <c r="V2" s="11"/>
    </row>
    <row r="3" spans="1:22" ht="15">
      <c r="A3" s="11"/>
      <c r="V3" s="11"/>
    </row>
    <row r="4" spans="1:22" ht="37.5" customHeight="1">
      <c r="A4" s="11"/>
      <c r="V4" s="11"/>
    </row>
    <row r="5" spans="1:22" ht="19" customHeight="1">
      <c r="A5" s="11"/>
      <c r="B5" s="420" t="s">
        <v>163</v>
      </c>
      <c r="C5" s="422" t="s">
        <v>3</v>
      </c>
      <c r="D5" s="418" t="s">
        <v>164</v>
      </c>
      <c r="E5" s="418"/>
      <c r="F5" s="418"/>
      <c r="G5" s="418" t="s">
        <v>59</v>
      </c>
      <c r="H5" s="418"/>
      <c r="I5" s="418"/>
      <c r="J5" s="418" t="s">
        <v>35</v>
      </c>
      <c r="K5" s="418"/>
      <c r="L5" s="418"/>
      <c r="M5" s="418" t="s">
        <v>45</v>
      </c>
      <c r="N5" s="418"/>
      <c r="O5" s="418"/>
      <c r="P5" s="418" t="s">
        <v>165</v>
      </c>
      <c r="Q5" s="418"/>
      <c r="R5" s="418"/>
      <c r="S5" s="418" t="s">
        <v>166</v>
      </c>
      <c r="T5" s="418"/>
      <c r="U5" s="418"/>
      <c r="V5" s="11"/>
    </row>
    <row r="6" spans="1:22" ht="19" customHeight="1">
      <c r="A6" s="11"/>
      <c r="B6" s="421"/>
      <c r="C6" s="423"/>
      <c r="D6" s="13" t="s">
        <v>167</v>
      </c>
      <c r="E6" s="13" t="s">
        <v>168</v>
      </c>
      <c r="F6" s="13" t="s">
        <v>1</v>
      </c>
      <c r="G6" s="13" t="s">
        <v>167</v>
      </c>
      <c r="H6" s="13" t="s">
        <v>168</v>
      </c>
      <c r="I6" s="13" t="s">
        <v>1</v>
      </c>
      <c r="J6" s="13" t="s">
        <v>167</v>
      </c>
      <c r="K6" s="13" t="s">
        <v>168</v>
      </c>
      <c r="L6" s="13" t="s">
        <v>1</v>
      </c>
      <c r="M6" s="13" t="s">
        <v>167</v>
      </c>
      <c r="N6" s="13" t="s">
        <v>168</v>
      </c>
      <c r="O6" s="13" t="s">
        <v>1</v>
      </c>
      <c r="P6" s="13" t="s">
        <v>167</v>
      </c>
      <c r="Q6" s="13" t="s">
        <v>168</v>
      </c>
      <c r="R6" s="13" t="s">
        <v>1</v>
      </c>
      <c r="S6" s="13" t="s">
        <v>167</v>
      </c>
      <c r="T6" s="13" t="s">
        <v>168</v>
      </c>
      <c r="U6" s="13" t="s">
        <v>1</v>
      </c>
      <c r="V6" s="11"/>
    </row>
    <row r="7" spans="1:22" ht="18.5" customHeight="1">
      <c r="A7" s="11"/>
      <c r="B7" s="14">
        <v>1</v>
      </c>
      <c r="C7" s="14">
        <v>1</v>
      </c>
      <c r="D7" s="14">
        <f>COUNTIFS(STUDATA!$C:$C,C7,STUDATA!$G:$G,"M",STUDATA!$H:$H,"GEN")</f>
        <v>0</v>
      </c>
      <c r="E7" s="14">
        <f>COUNTIFS(STUDATA!$C:$C,C7,STUDATA!$G:$G,"F",STUDATA!$H:$H,"GEN")</f>
        <v>0</v>
      </c>
      <c r="F7" s="14">
        <f>SUM(D7:E7)</f>
        <v>0</v>
      </c>
      <c r="G7" s="14">
        <f>COUNTIFS(STUDATA!$C:$C,C7,STUDATA!$G:$G,"M",STUDATA!$H:$H,"ST")</f>
        <v>0</v>
      </c>
      <c r="H7" s="14">
        <f>COUNTIFS(STUDATA!$C:$C,C7,STUDATA!$G:$G,"F",STUDATA!$H:$H,"ST")</f>
        <v>0</v>
      </c>
      <c r="I7" s="14">
        <f aca="true" t="shared" si="0" ref="I7">SUM(G7:H7)</f>
        <v>0</v>
      </c>
      <c r="J7" s="14">
        <f>COUNTIFS(STUDATA!$C:$C,C7,STUDATA!$G:$G,"M",STUDATA!$H:$H,"SC")</f>
        <v>2</v>
      </c>
      <c r="K7" s="14">
        <f>COUNTIFS(STUDATA!$C:$C,C7,STUDATA!$G:$G,"F",STUDATA!$H:$H,"SC")</f>
        <v>1</v>
      </c>
      <c r="L7" s="14">
        <f aca="true" t="shared" si="1" ref="L7">SUM(J7:K7)</f>
        <v>3</v>
      </c>
      <c r="M7" s="14">
        <f>COUNTIFS(STUDATA!$C:$C,C7,STUDATA!$G:$G,"M",STUDATA!$H:$H,"OBC")</f>
        <v>0</v>
      </c>
      <c r="N7" s="14">
        <f>COUNTIFS(STUDATA!$C:$C,C7,STUDATA!$G:$G,"F",STUDATA!$H:$H,"OBC")</f>
        <v>3</v>
      </c>
      <c r="O7" s="14">
        <f aca="true" t="shared" si="2" ref="O7">SUM(M7:N7)</f>
        <v>3</v>
      </c>
      <c r="P7" s="14">
        <f>COUNTIFS(STUDATA!$C:$C,C7,STUDATA!$G:$G,"M",STUDATA!$H:$H,"SBC")</f>
        <v>0</v>
      </c>
      <c r="Q7" s="14">
        <f>COUNTIFS(STUDATA!$C:$C,C7,STUDATA!$G:$G,"F",STUDATA!$H:$H,"SBC")</f>
        <v>1</v>
      </c>
      <c r="R7" s="14">
        <f aca="true" t="shared" si="3" ref="R7">SUM(P7:Q7)</f>
        <v>1</v>
      </c>
      <c r="S7" s="15">
        <f>SUM(D7+G7+J7+M7+P7)</f>
        <v>2</v>
      </c>
      <c r="T7" s="15">
        <f>E7+H7+K7+N7+Q7</f>
        <v>5</v>
      </c>
      <c r="U7" s="15">
        <f>SUM(S7:T7)</f>
        <v>7</v>
      </c>
      <c r="V7" s="11"/>
    </row>
    <row r="8" spans="1:22" ht="18.5" customHeight="1">
      <c r="A8" s="11"/>
      <c r="B8" s="14">
        <v>2</v>
      </c>
      <c r="C8" s="14">
        <v>2</v>
      </c>
      <c r="D8" s="14">
        <f>COUNTIFS(STUDATA!$C:$C,C8,STUDATA!$G:$G,"M",STUDATA!$H:$H,"GEN")</f>
        <v>0</v>
      </c>
      <c r="E8" s="14">
        <f>COUNTIFS(STUDATA!$C:$C,C8,STUDATA!$G:$G,"F",STUDATA!$H:$H,"GEN")</f>
        <v>0</v>
      </c>
      <c r="F8" s="14">
        <f aca="true" t="shared" si="4" ref="F8:F14">SUM(D8:E8)</f>
        <v>0</v>
      </c>
      <c r="G8" s="14">
        <f>COUNTIFS(STUDATA!$C:$C,C8,STUDATA!$G:$G,"M",STUDATA!$H:$H,"ST")</f>
        <v>0</v>
      </c>
      <c r="H8" s="14">
        <f>COUNTIFS(STUDATA!$C:$C,C8,STUDATA!$G:$G,"F",STUDATA!$H:$H,"ST")</f>
        <v>0</v>
      </c>
      <c r="I8" s="14">
        <f aca="true" t="shared" si="5" ref="I8:I14">SUM(G8:H8)</f>
        <v>0</v>
      </c>
      <c r="J8" s="14">
        <f>COUNTIFS(STUDATA!$C:$C,C8,STUDATA!$G:$G,"M",STUDATA!$H:$H,"SC")</f>
        <v>10</v>
      </c>
      <c r="K8" s="14">
        <f>COUNTIFS(STUDATA!$C:$C,C8,STUDATA!$G:$G,"F",STUDATA!$H:$H,"SC")</f>
        <v>2</v>
      </c>
      <c r="L8" s="14">
        <f aca="true" t="shared" si="6" ref="L8:L14">SUM(J8:K8)</f>
        <v>12</v>
      </c>
      <c r="M8" s="14">
        <f>COUNTIFS(STUDATA!$C:$C,C8,STUDATA!$G:$G,"M",STUDATA!$H:$H,"OBC")</f>
        <v>7</v>
      </c>
      <c r="N8" s="14">
        <f>COUNTIFS(STUDATA!$C:$C,C8,STUDATA!$G:$G,"F",STUDATA!$H:$H,"OBC")</f>
        <v>5</v>
      </c>
      <c r="O8" s="14">
        <f aca="true" t="shared" si="7" ref="O8:O14">SUM(M8:N8)</f>
        <v>12</v>
      </c>
      <c r="P8" s="14">
        <f>COUNTIFS(STUDATA!$C:$C,C8,STUDATA!$G:$G,"M",STUDATA!$H:$H,"SBC")</f>
        <v>0</v>
      </c>
      <c r="Q8" s="14">
        <f>COUNTIFS(STUDATA!$C:$C,C8,STUDATA!$G:$G,"F",STUDATA!$H:$H,"SBC")</f>
        <v>0</v>
      </c>
      <c r="R8" s="14">
        <f aca="true" t="shared" si="8" ref="R8:R14">SUM(P8:Q8)</f>
        <v>0</v>
      </c>
      <c r="S8" s="15">
        <f aca="true" t="shared" si="9" ref="S8:S14">SUM(D8+G8+J8+M8+P8)</f>
        <v>17</v>
      </c>
      <c r="T8" s="15">
        <f aca="true" t="shared" si="10" ref="T8:T14">E8+H8+K8+N8+Q8</f>
        <v>7</v>
      </c>
      <c r="U8" s="15">
        <f aca="true" t="shared" si="11" ref="U8:U14">SUM(S8:T8)</f>
        <v>24</v>
      </c>
      <c r="V8" s="11"/>
    </row>
    <row r="9" spans="1:22" ht="18.5" customHeight="1">
      <c r="A9" s="11"/>
      <c r="B9" s="14">
        <v>3</v>
      </c>
      <c r="C9" s="14">
        <v>3</v>
      </c>
      <c r="D9" s="14">
        <f>COUNTIFS(STUDATA!$C:$C,C9,STUDATA!$G:$G,"M",STUDATA!$H:$H,"GEN")</f>
        <v>0</v>
      </c>
      <c r="E9" s="14">
        <f>COUNTIFS(STUDATA!$C:$C,C9,STUDATA!$G:$G,"F",STUDATA!$H:$H,"GEN")</f>
        <v>0</v>
      </c>
      <c r="F9" s="14">
        <f t="shared" si="4"/>
        <v>0</v>
      </c>
      <c r="G9" s="14">
        <f>COUNTIFS(STUDATA!$C:$C,C9,STUDATA!$G:$G,"M",STUDATA!$H:$H,"ST")</f>
        <v>0</v>
      </c>
      <c r="H9" s="14">
        <f>COUNTIFS(STUDATA!$C:$C,C9,STUDATA!$G:$G,"F",STUDATA!$H:$H,"ST")</f>
        <v>1</v>
      </c>
      <c r="I9" s="14">
        <f t="shared" si="5"/>
        <v>1</v>
      </c>
      <c r="J9" s="14">
        <f>COUNTIFS(STUDATA!$C:$C,C9,STUDATA!$G:$G,"M",STUDATA!$H:$H,"SC")</f>
        <v>2</v>
      </c>
      <c r="K9" s="14">
        <f>COUNTIFS(STUDATA!$C:$C,C9,STUDATA!$G:$G,"F",STUDATA!$H:$H,"SC")</f>
        <v>5</v>
      </c>
      <c r="L9" s="14">
        <f t="shared" si="6"/>
        <v>7</v>
      </c>
      <c r="M9" s="14">
        <f>COUNTIFS(STUDATA!$C:$C,C9,STUDATA!$G:$G,"M",STUDATA!$H:$H,"OBC")</f>
        <v>3</v>
      </c>
      <c r="N9" s="14">
        <f>COUNTIFS(STUDATA!$C:$C,C9,STUDATA!$G:$G,"F",STUDATA!$H:$H,"OBC")</f>
        <v>2</v>
      </c>
      <c r="O9" s="14">
        <f t="shared" si="7"/>
        <v>5</v>
      </c>
      <c r="P9" s="14">
        <f>COUNTIFS(STUDATA!$C:$C,C9,STUDATA!$G:$G,"M",STUDATA!$H:$H,"SBC")</f>
        <v>0</v>
      </c>
      <c r="Q9" s="14">
        <f>COUNTIFS(STUDATA!$C:$C,C9,STUDATA!$G:$G,"F",STUDATA!$H:$H,"SBC")</f>
        <v>0</v>
      </c>
      <c r="R9" s="14">
        <f t="shared" si="8"/>
        <v>0</v>
      </c>
      <c r="S9" s="15">
        <f t="shared" si="9"/>
        <v>5</v>
      </c>
      <c r="T9" s="15">
        <f t="shared" si="10"/>
        <v>8</v>
      </c>
      <c r="U9" s="15">
        <f t="shared" si="11"/>
        <v>13</v>
      </c>
      <c r="V9" s="11"/>
    </row>
    <row r="10" spans="1:22" ht="18.5" customHeight="1">
      <c r="A10" s="11"/>
      <c r="B10" s="14">
        <v>4</v>
      </c>
      <c r="C10" s="14">
        <v>4</v>
      </c>
      <c r="D10" s="14">
        <f>COUNTIFS(STUDATA!$C:$C,C10,STUDATA!$G:$G,"M",STUDATA!$H:$H,"GEN")</f>
        <v>0</v>
      </c>
      <c r="E10" s="14">
        <f>COUNTIFS(STUDATA!$C:$C,C10,STUDATA!$G:$G,"F",STUDATA!$H:$H,"GEN")</f>
        <v>0</v>
      </c>
      <c r="F10" s="14">
        <f t="shared" si="4"/>
        <v>0</v>
      </c>
      <c r="G10" s="14">
        <f>COUNTIFS(STUDATA!$C:$C,C10,STUDATA!$G:$G,"M",STUDATA!$H:$H,"ST")</f>
        <v>1</v>
      </c>
      <c r="H10" s="14">
        <f>COUNTIFS(STUDATA!$C:$C,C10,STUDATA!$G:$G,"F",STUDATA!$H:$H,"ST")</f>
        <v>1</v>
      </c>
      <c r="I10" s="14">
        <f t="shared" si="5"/>
        <v>2</v>
      </c>
      <c r="J10" s="14">
        <f>COUNTIFS(STUDATA!$C:$C,C10,STUDATA!$G:$G,"M",STUDATA!$H:$H,"SC")</f>
        <v>5</v>
      </c>
      <c r="K10" s="14">
        <f>COUNTIFS(STUDATA!$C:$C,C10,STUDATA!$G:$G,"F",STUDATA!$H:$H,"SC")</f>
        <v>3</v>
      </c>
      <c r="L10" s="14">
        <f t="shared" si="6"/>
        <v>8</v>
      </c>
      <c r="M10" s="14">
        <f>COUNTIFS(STUDATA!$C:$C,C10,STUDATA!$G:$G,"M",STUDATA!$H:$H,"OBC")</f>
        <v>2</v>
      </c>
      <c r="N10" s="14">
        <f>COUNTIFS(STUDATA!$C:$C,C10,STUDATA!$G:$G,"F",STUDATA!$H:$H,"OBC")</f>
        <v>4</v>
      </c>
      <c r="O10" s="14">
        <f t="shared" si="7"/>
        <v>6</v>
      </c>
      <c r="P10" s="14">
        <f>COUNTIFS(STUDATA!$C:$C,C10,STUDATA!$G:$G,"M",STUDATA!$H:$H,"SBC")</f>
        <v>0</v>
      </c>
      <c r="Q10" s="14">
        <f>COUNTIFS(STUDATA!$C:$C,C10,STUDATA!$G:$G,"F",STUDATA!$H:$H,"SBC")</f>
        <v>0</v>
      </c>
      <c r="R10" s="14">
        <f t="shared" si="8"/>
        <v>0</v>
      </c>
      <c r="S10" s="15">
        <f t="shared" si="9"/>
        <v>8</v>
      </c>
      <c r="T10" s="15">
        <f t="shared" si="10"/>
        <v>8</v>
      </c>
      <c r="U10" s="15">
        <f t="shared" si="11"/>
        <v>16</v>
      </c>
      <c r="V10" s="11"/>
    </row>
    <row r="11" spans="1:22" ht="18.5" customHeight="1">
      <c r="A11" s="11"/>
      <c r="B11" s="14">
        <v>5</v>
      </c>
      <c r="C11" s="14">
        <v>5</v>
      </c>
      <c r="D11" s="14">
        <f>COUNTIFS(STUDATA!$C:$C,C11,STUDATA!$G:$G,"M",STUDATA!$H:$H,"GEN")</f>
        <v>0</v>
      </c>
      <c r="E11" s="14">
        <f>COUNTIFS(STUDATA!$C:$C,C11,STUDATA!$G:$G,"F",STUDATA!$H:$H,"GEN")</f>
        <v>0</v>
      </c>
      <c r="F11" s="14">
        <f t="shared" si="4"/>
        <v>0</v>
      </c>
      <c r="G11" s="14">
        <f>COUNTIFS(STUDATA!$C:$C,C11,STUDATA!$G:$G,"M",STUDATA!$H:$H,"ST")</f>
        <v>0</v>
      </c>
      <c r="H11" s="14">
        <f>COUNTIFS(STUDATA!$C:$C,C11,STUDATA!$G:$G,"F",STUDATA!$H:$H,"ST")</f>
        <v>0</v>
      </c>
      <c r="I11" s="14">
        <f t="shared" si="5"/>
        <v>0</v>
      </c>
      <c r="J11" s="14">
        <f>COUNTIFS(STUDATA!$C:$C,C11,STUDATA!$G:$G,"M",STUDATA!$H:$H,"SC")</f>
        <v>4</v>
      </c>
      <c r="K11" s="14">
        <f>COUNTIFS(STUDATA!$C:$C,C11,STUDATA!$G:$G,"F",STUDATA!$H:$H,"SC")</f>
        <v>5</v>
      </c>
      <c r="L11" s="14">
        <f t="shared" si="6"/>
        <v>9</v>
      </c>
      <c r="M11" s="14">
        <f>COUNTIFS(STUDATA!$C:$C,C11,STUDATA!$G:$G,"M",STUDATA!$H:$H,"OBC")</f>
        <v>3</v>
      </c>
      <c r="N11" s="14">
        <f>COUNTIFS(STUDATA!$C:$C,C11,STUDATA!$G:$G,"F",STUDATA!$H:$H,"OBC")</f>
        <v>5</v>
      </c>
      <c r="O11" s="14">
        <f t="shared" si="7"/>
        <v>8</v>
      </c>
      <c r="P11" s="14">
        <f>COUNTIFS(STUDATA!$C:$C,C11,STUDATA!$G:$G,"M",STUDATA!$H:$H,"SBC")</f>
        <v>0</v>
      </c>
      <c r="Q11" s="14">
        <f>COUNTIFS(STUDATA!$C:$C,C11,STUDATA!$G:$G,"F",STUDATA!$H:$H,"SBC")</f>
        <v>0</v>
      </c>
      <c r="R11" s="14">
        <f t="shared" si="8"/>
        <v>0</v>
      </c>
      <c r="S11" s="15">
        <f t="shared" si="9"/>
        <v>7</v>
      </c>
      <c r="T11" s="15">
        <f t="shared" si="10"/>
        <v>10</v>
      </c>
      <c r="U11" s="15">
        <f>SUM(S11:T11)</f>
        <v>17</v>
      </c>
      <c r="V11" s="11"/>
    </row>
    <row r="12" spans="1:22" ht="18.5" customHeight="1">
      <c r="A12" s="11"/>
      <c r="B12" s="14">
        <v>6</v>
      </c>
      <c r="C12" s="14">
        <v>6</v>
      </c>
      <c r="D12" s="14">
        <f>COUNTIFS(STUDATA!$C:$C,C12,STUDATA!$G:$G,"M",STUDATA!$H:$H,"GEN")</f>
        <v>0</v>
      </c>
      <c r="E12" s="14">
        <f>COUNTIFS(STUDATA!$C:$C,C12,STUDATA!$G:$G,"F",STUDATA!$H:$H,"GEN")</f>
        <v>0</v>
      </c>
      <c r="F12" s="14">
        <f t="shared" si="4"/>
        <v>0</v>
      </c>
      <c r="G12" s="14">
        <f>COUNTIFS(STUDATA!$C:$C,C12,STUDATA!$G:$G,"M",STUDATA!$H:$H,"ST")</f>
        <v>0</v>
      </c>
      <c r="H12" s="14">
        <f>COUNTIFS(STUDATA!$C:$C,C12,STUDATA!$G:$G,"F",STUDATA!$H:$H,"ST")</f>
        <v>2</v>
      </c>
      <c r="I12" s="14">
        <f t="shared" si="5"/>
        <v>2</v>
      </c>
      <c r="J12" s="14">
        <f>COUNTIFS(STUDATA!$C:$C,C12,STUDATA!$G:$G,"M",STUDATA!$H:$H,"SC")</f>
        <v>3</v>
      </c>
      <c r="K12" s="14">
        <f>COUNTIFS(STUDATA!$C:$C,C12,STUDATA!$G:$G,"F",STUDATA!$H:$H,"SC")</f>
        <v>5</v>
      </c>
      <c r="L12" s="14">
        <f t="shared" si="6"/>
        <v>8</v>
      </c>
      <c r="M12" s="14">
        <f>COUNTIFS(STUDATA!$C:$C,C12,STUDATA!$G:$G,"M",STUDATA!$H:$H,"OBC")</f>
        <v>4</v>
      </c>
      <c r="N12" s="14">
        <f>COUNTIFS(STUDATA!$C:$C,C12,STUDATA!$G:$G,"F",STUDATA!$H:$H,"OBC")</f>
        <v>9</v>
      </c>
      <c r="O12" s="14">
        <f t="shared" si="7"/>
        <v>13</v>
      </c>
      <c r="P12" s="14">
        <f>COUNTIFS(STUDATA!$C:$C,C12,STUDATA!$G:$G,"M",STUDATA!$H:$H,"SBC")</f>
        <v>0</v>
      </c>
      <c r="Q12" s="14">
        <f>COUNTIFS(STUDATA!$C:$C,C12,STUDATA!$G:$G,"F",STUDATA!$H:$H,"SBC")</f>
        <v>0</v>
      </c>
      <c r="R12" s="14">
        <f t="shared" si="8"/>
        <v>0</v>
      </c>
      <c r="S12" s="15">
        <f t="shared" si="9"/>
        <v>7</v>
      </c>
      <c r="T12" s="15">
        <f t="shared" si="10"/>
        <v>16</v>
      </c>
      <c r="U12" s="15">
        <f t="shared" si="11"/>
        <v>23</v>
      </c>
      <c r="V12" s="11"/>
    </row>
    <row r="13" spans="1:22" ht="18.5" customHeight="1">
      <c r="A13" s="11"/>
      <c r="B13" s="14">
        <v>7</v>
      </c>
      <c r="C13" s="14">
        <v>7</v>
      </c>
      <c r="D13" s="14">
        <f>COUNTIFS(STUDATA!$C:$C,C13,STUDATA!$G:$G,"M",STUDATA!$H:$H,"GEN")</f>
        <v>0</v>
      </c>
      <c r="E13" s="14">
        <f>COUNTIFS(STUDATA!$C:$C,C13,STUDATA!$G:$G,"F",STUDATA!$H:$H,"GEN")</f>
        <v>0</v>
      </c>
      <c r="F13" s="14">
        <f t="shared" si="4"/>
        <v>0</v>
      </c>
      <c r="G13" s="14">
        <f>COUNTIFS(STUDATA!$C:$C,C13,STUDATA!$G:$G,"M",STUDATA!$H:$H,"ST")</f>
        <v>0</v>
      </c>
      <c r="H13" s="14">
        <f>COUNTIFS(STUDATA!$C:$C,C13,STUDATA!$G:$G,"F",STUDATA!$H:$H,"ST")</f>
        <v>1</v>
      </c>
      <c r="I13" s="14">
        <f t="shared" si="5"/>
        <v>1</v>
      </c>
      <c r="J13" s="14">
        <f>COUNTIFS(STUDATA!$C:$C,C13,STUDATA!$G:$G,"M",STUDATA!$H:$H,"SC")</f>
        <v>4</v>
      </c>
      <c r="K13" s="14">
        <f>COUNTIFS(STUDATA!$C:$C,C13,STUDATA!$G:$G,"F",STUDATA!$H:$H,"SC")</f>
        <v>6</v>
      </c>
      <c r="L13" s="14">
        <f t="shared" si="6"/>
        <v>10</v>
      </c>
      <c r="M13" s="14">
        <f>COUNTIFS(STUDATA!$C:$C,C13,STUDATA!$G:$G,"M",STUDATA!$H:$H,"OBC")</f>
        <v>6</v>
      </c>
      <c r="N13" s="14">
        <f>COUNTIFS(STUDATA!$C:$C,C13,STUDATA!$G:$G,"F",STUDATA!$H:$H,"OBC")</f>
        <v>2</v>
      </c>
      <c r="O13" s="14">
        <f t="shared" si="7"/>
        <v>8</v>
      </c>
      <c r="P13" s="14">
        <f>COUNTIFS(STUDATA!$C:$C,C13,STUDATA!$G:$G,"M",STUDATA!$H:$H,"SBC")</f>
        <v>0</v>
      </c>
      <c r="Q13" s="14">
        <f>COUNTIFS(STUDATA!$C:$C,C13,STUDATA!$G:$G,"F",STUDATA!$H:$H,"SBC")</f>
        <v>0</v>
      </c>
      <c r="R13" s="14">
        <f t="shared" si="8"/>
        <v>0</v>
      </c>
      <c r="S13" s="15">
        <f t="shared" si="9"/>
        <v>10</v>
      </c>
      <c r="T13" s="15">
        <f t="shared" si="10"/>
        <v>9</v>
      </c>
      <c r="U13" s="15">
        <f t="shared" si="11"/>
        <v>19</v>
      </c>
      <c r="V13" s="11"/>
    </row>
    <row r="14" spans="1:22" ht="18.5" customHeight="1">
      <c r="A14" s="11"/>
      <c r="B14" s="14">
        <v>8</v>
      </c>
      <c r="C14" s="14">
        <v>8</v>
      </c>
      <c r="D14" s="14">
        <f>COUNTIFS(STUDATA!$C:$C,C14,STUDATA!$G:$G,"M",STUDATA!$H:$H,"GEN")</f>
        <v>0</v>
      </c>
      <c r="E14" s="14">
        <f>COUNTIFS(STUDATA!$C:$C,C14,STUDATA!$G:$G,"F",STUDATA!$H:$H,"GEN")</f>
        <v>0</v>
      </c>
      <c r="F14" s="14">
        <f t="shared" si="4"/>
        <v>0</v>
      </c>
      <c r="G14" s="14">
        <f>COUNTIFS(STUDATA!$C:$C,C14,STUDATA!$G:$G,"M",STUDATA!$H:$H,"ST")</f>
        <v>1</v>
      </c>
      <c r="H14" s="14">
        <f>COUNTIFS(STUDATA!$C:$C,C14,STUDATA!$G:$G,"F",STUDATA!$H:$H,"ST")</f>
        <v>1</v>
      </c>
      <c r="I14" s="14">
        <f t="shared" si="5"/>
        <v>2</v>
      </c>
      <c r="J14" s="14">
        <f>COUNTIFS(STUDATA!$C:$C,C14,STUDATA!$G:$G,"M",STUDATA!$H:$H,"SC")</f>
        <v>0</v>
      </c>
      <c r="K14" s="14">
        <f>COUNTIFS(STUDATA!$C:$C,C14,STUDATA!$G:$G,"F",STUDATA!$H:$H,"SC")</f>
        <v>13</v>
      </c>
      <c r="L14" s="14">
        <f t="shared" si="6"/>
        <v>13</v>
      </c>
      <c r="M14" s="14">
        <f>COUNTIFS(STUDATA!$C:$C,C14,STUDATA!$G:$G,"M",STUDATA!$H:$H,"OBC")</f>
        <v>1</v>
      </c>
      <c r="N14" s="14">
        <f>COUNTIFS(STUDATA!$C:$C,C14,STUDATA!$G:$G,"F",STUDATA!$H:$H,"OBC")</f>
        <v>2</v>
      </c>
      <c r="O14" s="14">
        <f t="shared" si="7"/>
        <v>3</v>
      </c>
      <c r="P14" s="14">
        <f>COUNTIFS(STUDATA!$C:$C,C14,STUDATA!$G:$G,"M",STUDATA!$H:$H,"SBC")</f>
        <v>0</v>
      </c>
      <c r="Q14" s="14">
        <f>COUNTIFS(STUDATA!$C:$C,C14,STUDATA!$G:$G,"F",STUDATA!$H:$H,"SBC")</f>
        <v>0</v>
      </c>
      <c r="R14" s="14">
        <f t="shared" si="8"/>
        <v>0</v>
      </c>
      <c r="S14" s="15">
        <f t="shared" si="9"/>
        <v>2</v>
      </c>
      <c r="T14" s="15">
        <f t="shared" si="10"/>
        <v>16</v>
      </c>
      <c r="U14" s="15">
        <f t="shared" si="11"/>
        <v>18</v>
      </c>
      <c r="V14" s="11"/>
    </row>
    <row r="15" spans="1:22" s="9" customFormat="1" ht="18.5" customHeight="1">
      <c r="A15" s="11"/>
      <c r="B15" s="14">
        <v>9</v>
      </c>
      <c r="C15" s="14">
        <v>9</v>
      </c>
      <c r="D15" s="14">
        <f>COUNTIFS(STUDATA!$C:$C,C15,STUDATA!$G:$G,"M",STUDATA!$H:$H,"GEN")</f>
        <v>1</v>
      </c>
      <c r="E15" s="14">
        <f>COUNTIFS(STUDATA!$C:$C,C15,STUDATA!$G:$G,"F",STUDATA!$H:$H,"GEN")</f>
        <v>0</v>
      </c>
      <c r="F15" s="14">
        <f aca="true" t="shared" si="12" ref="F15:F18">SUM(D15:E15)</f>
        <v>1</v>
      </c>
      <c r="G15" s="14">
        <f>COUNTIFS(STUDATA!$C:$C,C15,STUDATA!$G:$G,"M",STUDATA!$H:$H,"ST")</f>
        <v>0</v>
      </c>
      <c r="H15" s="14">
        <f>COUNTIFS(STUDATA!$C:$C,C15,STUDATA!$G:$G,"F",STUDATA!$H:$H,"ST")</f>
        <v>0</v>
      </c>
      <c r="I15" s="14">
        <f aca="true" t="shared" si="13" ref="I15:I18">SUM(G15:H15)</f>
        <v>0</v>
      </c>
      <c r="J15" s="14">
        <f>COUNTIFS(STUDATA!$C:$C,C15,STUDATA!$G:$G,"M",STUDATA!$H:$H,"SC")</f>
        <v>4</v>
      </c>
      <c r="K15" s="14">
        <f>COUNTIFS(STUDATA!$C:$C,C15,STUDATA!$G:$G,"F",STUDATA!$H:$H,"SC")</f>
        <v>8</v>
      </c>
      <c r="L15" s="14">
        <f aca="true" t="shared" si="14" ref="L15:L18">SUM(J15:K15)</f>
        <v>12</v>
      </c>
      <c r="M15" s="14">
        <f>COUNTIFS(STUDATA!$C:$C,C15,STUDATA!$G:$G,"M",STUDATA!$H:$H,"OBC")</f>
        <v>8</v>
      </c>
      <c r="N15" s="14">
        <f>COUNTIFS(STUDATA!$C:$C,C15,STUDATA!$G:$G,"F",STUDATA!$H:$H,"OBC")</f>
        <v>1</v>
      </c>
      <c r="O15" s="14">
        <f aca="true" t="shared" si="15" ref="O15:O18">SUM(M15:N15)</f>
        <v>9</v>
      </c>
      <c r="P15" s="14">
        <f>COUNTIFS(STUDATA!$C:$C,C15,STUDATA!$G:$G,"M",STUDATA!$H:$H,"SBC")</f>
        <v>0</v>
      </c>
      <c r="Q15" s="14">
        <f>COUNTIFS(STUDATA!$C:$C,C15,STUDATA!$G:$G,"F",STUDATA!$H:$H,"SBC")</f>
        <v>0</v>
      </c>
      <c r="R15" s="14">
        <f aca="true" t="shared" si="16" ref="R15:R18">SUM(P15:Q15)</f>
        <v>0</v>
      </c>
      <c r="S15" s="15">
        <f aca="true" t="shared" si="17" ref="S15:S18">SUM(D15+G15+J15+M15+P15)</f>
        <v>13</v>
      </c>
      <c r="T15" s="15">
        <f aca="true" t="shared" si="18" ref="T15:T18">E15+H15+K15+N15+Q15</f>
        <v>9</v>
      </c>
      <c r="U15" s="15">
        <f aca="true" t="shared" si="19" ref="U15:U18">SUM(S15:T15)</f>
        <v>22</v>
      </c>
      <c r="V15" s="11"/>
    </row>
    <row r="16" spans="1:22" s="9" customFormat="1" ht="18.5" customHeight="1">
      <c r="A16" s="11"/>
      <c r="B16" s="14">
        <v>10</v>
      </c>
      <c r="C16" s="14">
        <v>10</v>
      </c>
      <c r="D16" s="14">
        <f>COUNTIFS(STUDATA!$C:$C,C16,STUDATA!$G:$G,"M",STUDATA!$H:$H,"GEN")</f>
        <v>0</v>
      </c>
      <c r="E16" s="14">
        <f>COUNTIFS(STUDATA!$C:$C,C16,STUDATA!$G:$G,"F",STUDATA!$H:$H,"GEN")</f>
        <v>0</v>
      </c>
      <c r="F16" s="14">
        <f t="shared" si="12"/>
        <v>0</v>
      </c>
      <c r="G16" s="14">
        <f>COUNTIFS(STUDATA!$C:$C,C16,STUDATA!$G:$G,"M",STUDATA!$H:$H,"ST")</f>
        <v>0</v>
      </c>
      <c r="H16" s="14">
        <f>COUNTIFS(STUDATA!$C:$C,C16,STUDATA!$G:$G,"F",STUDATA!$H:$H,"ST")</f>
        <v>0</v>
      </c>
      <c r="I16" s="14">
        <f t="shared" si="13"/>
        <v>0</v>
      </c>
      <c r="J16" s="14">
        <f>COUNTIFS(STUDATA!$C:$C,C16,STUDATA!$G:$G,"M",STUDATA!$H:$H,"SC")</f>
        <v>11</v>
      </c>
      <c r="K16" s="14">
        <f>COUNTIFS(STUDATA!$C:$C,C16,STUDATA!$G:$G,"F",STUDATA!$H:$H,"SC")</f>
        <v>10</v>
      </c>
      <c r="L16" s="14">
        <f t="shared" si="14"/>
        <v>21</v>
      </c>
      <c r="M16" s="14">
        <f>COUNTIFS(STUDATA!$C:$C,C16,STUDATA!$G:$G,"M",STUDATA!$H:$H,"OBC")</f>
        <v>9</v>
      </c>
      <c r="N16" s="14">
        <f>COUNTIFS(STUDATA!$C:$C,C16,STUDATA!$G:$G,"F",STUDATA!$H:$H,"OBC")</f>
        <v>9</v>
      </c>
      <c r="O16" s="14">
        <f t="shared" si="15"/>
        <v>18</v>
      </c>
      <c r="P16" s="14">
        <f>COUNTIFS(STUDATA!$C:$C,C16,STUDATA!$G:$G,"M",STUDATA!$H:$H,"SBC")</f>
        <v>0</v>
      </c>
      <c r="Q16" s="14">
        <f>COUNTIFS(STUDATA!$C:$C,C16,STUDATA!$G:$G,"F",STUDATA!$H:$H,"SBC")</f>
        <v>0</v>
      </c>
      <c r="R16" s="14">
        <f t="shared" si="16"/>
        <v>0</v>
      </c>
      <c r="S16" s="15">
        <f t="shared" si="17"/>
        <v>20</v>
      </c>
      <c r="T16" s="15">
        <f t="shared" si="18"/>
        <v>19</v>
      </c>
      <c r="U16" s="15">
        <f t="shared" si="19"/>
        <v>39</v>
      </c>
      <c r="V16" s="11"/>
    </row>
    <row r="17" spans="1:22" s="9" customFormat="1" ht="18.5" customHeight="1">
      <c r="A17" s="11"/>
      <c r="B17" s="14">
        <v>11</v>
      </c>
      <c r="C17" s="14">
        <v>11</v>
      </c>
      <c r="D17" s="14">
        <f>COUNTIFS(STUDATA!$C:$C,C17,STUDATA!$G:$G,"M",STUDATA!$H:$H,"GEN")</f>
        <v>0</v>
      </c>
      <c r="E17" s="14">
        <f>COUNTIFS(STUDATA!$C:$C,C17,STUDATA!$G:$G,"F",STUDATA!$H:$H,"GEN")</f>
        <v>1</v>
      </c>
      <c r="F17" s="14">
        <f t="shared" si="12"/>
        <v>1</v>
      </c>
      <c r="G17" s="14">
        <f>COUNTIFS(STUDATA!$C:$C,C17,STUDATA!$G:$G,"M",STUDATA!$H:$H,"ST")</f>
        <v>1</v>
      </c>
      <c r="H17" s="14">
        <f>COUNTIFS(STUDATA!$C:$C,C17,STUDATA!$G:$G,"F",STUDATA!$H:$H,"ST")</f>
        <v>1</v>
      </c>
      <c r="I17" s="14">
        <f t="shared" si="13"/>
        <v>2</v>
      </c>
      <c r="J17" s="14">
        <f>COUNTIFS(STUDATA!$C:$C,C17,STUDATA!$G:$G,"M",STUDATA!$H:$H,"SC")</f>
        <v>12</v>
      </c>
      <c r="K17" s="14">
        <f>COUNTIFS(STUDATA!$C:$C,C17,STUDATA!$G:$G,"F",STUDATA!$H:$H,"SC")</f>
        <v>12</v>
      </c>
      <c r="L17" s="14">
        <f t="shared" si="14"/>
        <v>24</v>
      </c>
      <c r="M17" s="14">
        <f>COUNTIFS(STUDATA!$C:$C,C17,STUDATA!$G:$G,"M",STUDATA!$H:$H,"OBC")</f>
        <v>10</v>
      </c>
      <c r="N17" s="14">
        <f>COUNTIFS(STUDATA!$C:$C,C17,STUDATA!$G:$G,"F",STUDATA!$H:$H,"OBC")</f>
        <v>11</v>
      </c>
      <c r="O17" s="14">
        <f t="shared" si="15"/>
        <v>21</v>
      </c>
      <c r="P17" s="14">
        <f>COUNTIFS(STUDATA!$C:$C,C17,STUDATA!$G:$G,"M",STUDATA!$H:$H,"SBC")</f>
        <v>0</v>
      </c>
      <c r="Q17" s="14">
        <f>COUNTIFS(STUDATA!$C:$C,C17,STUDATA!$G:$G,"F",STUDATA!$H:$H,"SBC")</f>
        <v>0</v>
      </c>
      <c r="R17" s="14">
        <f t="shared" si="16"/>
        <v>0</v>
      </c>
      <c r="S17" s="15">
        <f t="shared" si="17"/>
        <v>23</v>
      </c>
      <c r="T17" s="15">
        <f t="shared" si="18"/>
        <v>25</v>
      </c>
      <c r="U17" s="15">
        <f t="shared" si="19"/>
        <v>48</v>
      </c>
      <c r="V17" s="11"/>
    </row>
    <row r="18" spans="1:22" s="9" customFormat="1" ht="18.5" customHeight="1">
      <c r="A18" s="11"/>
      <c r="B18" s="14">
        <v>12</v>
      </c>
      <c r="C18" s="14">
        <v>12</v>
      </c>
      <c r="D18" s="14">
        <f>COUNTIFS(STUDATA!$C:$C,C18,STUDATA!$G:$G,"M",STUDATA!$H:$H,"GEN")</f>
        <v>0</v>
      </c>
      <c r="E18" s="14">
        <f>COUNTIFS(STUDATA!$C:$C,C18,STUDATA!$G:$G,"F",STUDATA!$H:$H,"GEN")</f>
        <v>0</v>
      </c>
      <c r="F18" s="14">
        <f t="shared" si="12"/>
        <v>0</v>
      </c>
      <c r="G18" s="14">
        <f>COUNTIFS(STUDATA!$C:$C,C18,STUDATA!$G:$G,"M",STUDATA!$H:$H,"ST")</f>
        <v>0</v>
      </c>
      <c r="H18" s="14">
        <f>COUNTIFS(STUDATA!$C:$C,C18,STUDATA!$G:$G,"F",STUDATA!$H:$H,"ST")</f>
        <v>0</v>
      </c>
      <c r="I18" s="14">
        <f t="shared" si="13"/>
        <v>0</v>
      </c>
      <c r="J18" s="14">
        <f>COUNTIFS(STUDATA!$C:$C,C18,STUDATA!$G:$G,"M",STUDATA!$H:$H,"SC")</f>
        <v>9</v>
      </c>
      <c r="K18" s="14">
        <f>COUNTIFS(STUDATA!$C:$C,C18,STUDATA!$G:$G,"F",STUDATA!$H:$H,"SC")</f>
        <v>4</v>
      </c>
      <c r="L18" s="14">
        <f t="shared" si="14"/>
        <v>13</v>
      </c>
      <c r="M18" s="14">
        <f>COUNTIFS(STUDATA!$C:$C,C18,STUDATA!$G:$G,"M",STUDATA!$H:$H,"OBC")</f>
        <v>7</v>
      </c>
      <c r="N18" s="14">
        <f>COUNTIFS(STUDATA!$C:$C,C18,STUDATA!$G:$G,"F",STUDATA!$H:$H,"OBC")</f>
        <v>5</v>
      </c>
      <c r="O18" s="14">
        <f t="shared" si="15"/>
        <v>12</v>
      </c>
      <c r="P18" s="14">
        <f>COUNTIFS(STUDATA!$C:$C,C18,STUDATA!$G:$G,"M",STUDATA!$H:$H,"SBC")</f>
        <v>0</v>
      </c>
      <c r="Q18" s="14">
        <f>COUNTIFS(STUDATA!$C:$C,C18,STUDATA!$G:$G,"F",STUDATA!$H:$H,"SBC")</f>
        <v>0</v>
      </c>
      <c r="R18" s="14">
        <f t="shared" si="16"/>
        <v>0</v>
      </c>
      <c r="S18" s="15">
        <f t="shared" si="17"/>
        <v>16</v>
      </c>
      <c r="T18" s="15">
        <f t="shared" si="18"/>
        <v>9</v>
      </c>
      <c r="U18" s="15">
        <f t="shared" si="19"/>
        <v>25</v>
      </c>
      <c r="V18" s="11"/>
    </row>
    <row r="19" spans="1:22" s="16" customFormat="1" ht="27.5" customHeight="1">
      <c r="A19" s="11"/>
      <c r="B19" s="419" t="s">
        <v>169</v>
      </c>
      <c r="C19" s="419"/>
      <c r="D19" s="20">
        <f>SUM(D7:D18)</f>
        <v>1</v>
      </c>
      <c r="E19" s="51">
        <f aca="true" t="shared" si="20" ref="E19:U19">SUM(E7:E18)</f>
        <v>1</v>
      </c>
      <c r="F19" s="51">
        <f t="shared" si="20"/>
        <v>2</v>
      </c>
      <c r="G19" s="51">
        <f t="shared" si="20"/>
        <v>3</v>
      </c>
      <c r="H19" s="51">
        <f t="shared" si="20"/>
        <v>7</v>
      </c>
      <c r="I19" s="51">
        <f t="shared" si="20"/>
        <v>10</v>
      </c>
      <c r="J19" s="51">
        <f t="shared" si="20"/>
        <v>66</v>
      </c>
      <c r="K19" s="51">
        <f t="shared" si="20"/>
        <v>74</v>
      </c>
      <c r="L19" s="51">
        <f t="shared" si="20"/>
        <v>140</v>
      </c>
      <c r="M19" s="51">
        <f t="shared" si="20"/>
        <v>60</v>
      </c>
      <c r="N19" s="51">
        <f t="shared" si="20"/>
        <v>58</v>
      </c>
      <c r="O19" s="51">
        <f t="shared" si="20"/>
        <v>118</v>
      </c>
      <c r="P19" s="51">
        <f t="shared" si="20"/>
        <v>0</v>
      </c>
      <c r="Q19" s="51">
        <f t="shared" si="20"/>
        <v>1</v>
      </c>
      <c r="R19" s="51">
        <f t="shared" si="20"/>
        <v>1</v>
      </c>
      <c r="S19" s="51">
        <f t="shared" si="20"/>
        <v>130</v>
      </c>
      <c r="T19" s="51">
        <f t="shared" si="20"/>
        <v>141</v>
      </c>
      <c r="U19" s="51">
        <f t="shared" si="20"/>
        <v>271</v>
      </c>
      <c r="V19" s="11"/>
    </row>
    <row r="20" spans="1:22" ht="15">
      <c r="A20" s="11"/>
      <c r="B20" s="11"/>
      <c r="C20" s="11"/>
      <c r="D20" s="11"/>
      <c r="E20" s="11"/>
      <c r="F20" s="11"/>
      <c r="G20" s="11"/>
      <c r="H20" s="11"/>
      <c r="I20" s="11"/>
      <c r="J20" s="11"/>
      <c r="K20" s="11"/>
      <c r="L20" s="11"/>
      <c r="M20" s="11"/>
      <c r="N20" s="11"/>
      <c r="O20" s="11"/>
      <c r="P20" s="11"/>
      <c r="Q20" s="11"/>
      <c r="R20" s="11"/>
      <c r="S20" s="11"/>
      <c r="T20" s="11"/>
      <c r="U20" s="11"/>
      <c r="V20" s="11"/>
    </row>
  </sheetData>
  <sheetProtection password="CE20" sheet="1" objects="1" scenarios="1"/>
  <mergeCells count="10">
    <mergeCell ref="B2:U2"/>
    <mergeCell ref="P5:R5"/>
    <mergeCell ref="S5:U5"/>
    <mergeCell ref="B19:C19"/>
    <mergeCell ref="B5:B6"/>
    <mergeCell ref="C5:C6"/>
    <mergeCell ref="D5:F5"/>
    <mergeCell ref="G5:I5"/>
    <mergeCell ref="J5:L5"/>
    <mergeCell ref="M5:O5"/>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2">
    <tabColor rgb="FF92D050"/>
    <pageSetUpPr fitToPage="1"/>
  </sheetPr>
  <dimension ref="A1:S25"/>
  <sheetViews>
    <sheetView showGridLines="0" workbookViewId="0" topLeftCell="A1">
      <selection activeCell="K6" sqref="K6"/>
    </sheetView>
  </sheetViews>
  <sheetFormatPr defaultColWidth="9.140625" defaultRowHeight="15"/>
  <cols>
    <col min="1" max="1" width="2.8515625" style="9" customWidth="1"/>
    <col min="2" max="2" width="5.421875" style="9" customWidth="1"/>
    <col min="3" max="3" width="17.421875" style="9" bestFit="1" customWidth="1"/>
    <col min="4" max="5" width="8.7109375" style="9" customWidth="1"/>
    <col min="6" max="6" width="7.7109375" style="9" customWidth="1"/>
    <col min="7" max="7" width="7.421875" style="9" customWidth="1"/>
    <col min="8" max="11" width="8.7109375" style="9" customWidth="1"/>
    <col min="12" max="12" width="15.00390625" style="9" bestFit="1" customWidth="1"/>
    <col min="13" max="16" width="8.7109375" style="9" customWidth="1"/>
    <col min="17" max="17" width="11.140625" style="9" bestFit="1" customWidth="1"/>
    <col min="18" max="18" width="8.7109375" style="9" customWidth="1"/>
    <col min="19" max="19" width="3.421875" style="9" customWidth="1"/>
    <col min="20" max="16384" width="8.7109375" style="9" customWidth="1"/>
  </cols>
  <sheetData>
    <row r="1" spans="1:19" ht="13" customHeight="1" thickBot="1">
      <c r="A1" s="2"/>
      <c r="B1" s="2"/>
      <c r="C1" s="2"/>
      <c r="D1" s="2"/>
      <c r="E1" s="2"/>
      <c r="F1" s="2"/>
      <c r="G1" s="2"/>
      <c r="H1" s="2"/>
      <c r="I1" s="2"/>
      <c r="J1" s="2"/>
      <c r="K1" s="2"/>
      <c r="L1" s="2"/>
      <c r="M1" s="2"/>
      <c r="N1" s="2"/>
      <c r="O1" s="2"/>
      <c r="P1" s="2"/>
      <c r="Q1" s="2"/>
      <c r="R1" s="2"/>
      <c r="S1" s="2"/>
    </row>
    <row r="2" spans="1:19" ht="21.5" customHeight="1" thickBot="1" thickTop="1">
      <c r="A2" s="2"/>
      <c r="B2" s="430" t="str">
        <f>DASHBOARD!B2</f>
        <v>कार्यालय प्रधानाचार्य राजकीय उच्च माध्यमिक विद्यालय 13डीओएल, श्री गंगानगर</v>
      </c>
      <c r="C2" s="430"/>
      <c r="D2" s="430"/>
      <c r="E2" s="430"/>
      <c r="F2" s="430"/>
      <c r="G2" s="430"/>
      <c r="H2" s="430"/>
      <c r="I2" s="430"/>
      <c r="J2" s="430"/>
      <c r="K2" s="430"/>
      <c r="L2" s="430"/>
      <c r="M2" s="430"/>
      <c r="N2" s="430"/>
      <c r="O2" s="430"/>
      <c r="P2" s="430"/>
      <c r="Q2" s="431"/>
      <c r="R2" s="77" t="s">
        <v>240</v>
      </c>
      <c r="S2" s="2"/>
    </row>
    <row r="3" spans="1:19" ht="19.5" thickBot="1" thickTop="1">
      <c r="A3" s="2"/>
      <c r="B3" s="432" t="s">
        <v>214</v>
      </c>
      <c r="C3" s="432"/>
      <c r="D3" s="432"/>
      <c r="E3" s="432"/>
      <c r="F3" s="432"/>
      <c r="G3" s="432"/>
      <c r="H3" s="432"/>
      <c r="I3" s="432"/>
      <c r="J3" s="432"/>
      <c r="K3" s="432"/>
      <c r="L3" s="432"/>
      <c r="M3" s="432"/>
      <c r="N3" s="432"/>
      <c r="O3" s="432"/>
      <c r="P3" s="432"/>
      <c r="Q3" s="433"/>
      <c r="R3" s="112">
        <v>2</v>
      </c>
      <c r="S3" s="2"/>
    </row>
    <row r="4" spans="1:19" ht="15" thickTop="1">
      <c r="A4" s="2"/>
      <c r="B4" s="84"/>
      <c r="C4" s="85"/>
      <c r="D4" s="86"/>
      <c r="E4" s="86"/>
      <c r="F4" s="425" t="s">
        <v>393</v>
      </c>
      <c r="G4" s="426"/>
      <c r="H4" s="434" t="s">
        <v>215</v>
      </c>
      <c r="I4" s="435"/>
      <c r="J4" s="435"/>
      <c r="K4" s="435"/>
      <c r="L4" s="436"/>
      <c r="M4" s="437" t="s">
        <v>216</v>
      </c>
      <c r="N4" s="435"/>
      <c r="O4" s="435"/>
      <c r="P4" s="435"/>
      <c r="Q4" s="436"/>
      <c r="R4" s="79"/>
      <c r="S4" s="2"/>
    </row>
    <row r="5" spans="1:19" ht="137.5">
      <c r="A5" s="2"/>
      <c r="B5" s="78" t="s">
        <v>230</v>
      </c>
      <c r="C5" s="78" t="s">
        <v>217</v>
      </c>
      <c r="D5" s="80" t="s">
        <v>158</v>
      </c>
      <c r="E5" s="80" t="s">
        <v>218</v>
      </c>
      <c r="F5" s="275" t="s">
        <v>307</v>
      </c>
      <c r="G5" s="275" t="s">
        <v>394</v>
      </c>
      <c r="H5" s="81" t="s">
        <v>220</v>
      </c>
      <c r="I5" s="81" t="s">
        <v>221</v>
      </c>
      <c r="J5" s="81" t="s">
        <v>222</v>
      </c>
      <c r="K5" s="81" t="s">
        <v>223</v>
      </c>
      <c r="L5" s="81" t="s">
        <v>224</v>
      </c>
      <c r="M5" s="82" t="s">
        <v>220</v>
      </c>
      <c r="N5" s="82" t="s">
        <v>221</v>
      </c>
      <c r="O5" s="82" t="s">
        <v>225</v>
      </c>
      <c r="P5" s="82" t="s">
        <v>223</v>
      </c>
      <c r="Q5" s="82" t="s">
        <v>226</v>
      </c>
      <c r="R5" s="83" t="s">
        <v>227</v>
      </c>
      <c r="S5" s="2"/>
    </row>
    <row r="6" spans="1:19" ht="15">
      <c r="A6" s="2"/>
      <c r="B6" s="60"/>
      <c r="C6" s="60">
        <v>1</v>
      </c>
      <c r="D6" s="55">
        <v>2</v>
      </c>
      <c r="E6" s="55">
        <v>3</v>
      </c>
      <c r="F6" s="55">
        <v>4</v>
      </c>
      <c r="G6" s="55"/>
      <c r="H6" s="55">
        <v>5</v>
      </c>
      <c r="I6" s="55">
        <v>6</v>
      </c>
      <c r="J6" s="55">
        <v>7</v>
      </c>
      <c r="K6" s="55">
        <v>8</v>
      </c>
      <c r="L6" s="55">
        <v>9</v>
      </c>
      <c r="M6" s="55">
        <v>10</v>
      </c>
      <c r="N6" s="55">
        <v>11</v>
      </c>
      <c r="O6" s="55">
        <v>12</v>
      </c>
      <c r="P6" s="55">
        <v>13</v>
      </c>
      <c r="Q6" s="55">
        <v>14</v>
      </c>
      <c r="R6" s="56">
        <v>15</v>
      </c>
      <c r="S6" s="2"/>
    </row>
    <row r="7" spans="1:19" ht="18.5" customHeight="1">
      <c r="A7" s="2"/>
      <c r="B7" s="440">
        <v>1</v>
      </c>
      <c r="C7" s="427" t="str">
        <f>CONCATENATE(DASHBOARD!S4,DASHBOARD!S5)</f>
        <v>राजकीय उच्च माध्यमिक विद्यालय13डीओएल, श्री गंगानगर</v>
      </c>
      <c r="D7" s="57">
        <v>1</v>
      </c>
      <c r="E7" s="151">
        <f>COUNTIF('DATA ENTRY'!$F$9:$F$1000,D7)</f>
        <v>7</v>
      </c>
      <c r="F7" s="58">
        <f>IF($R$3=1,COUNTIFS('DATA ENTRY'!$F$9:$F$1000,REPORTS!$D7,'DATA ENTRY'!$K$9:$K$1000,"YES"),IF($R$3=2,COUNTIFS('DATA ENTRY'!$F$9:$F$1000,REPORTS!$D7,'DATA ENTRY'!$L$9:$L$1000,"YES"),IF($R$3=3,COUNTIFS('DATA ENTRY'!$F$9:$F$1000,REPORTS!$D7,'DATA ENTRY'!$M$9:$M$1000,"YES"),IF($R$3=4,COUNTIFS('DATA ENTRY'!$F$9:$F$1000,REPORTS!$D7,'DATA ENTRY'!$N$9:$N$1000,"YES"),IF($R$3=5,COUNTIFS('DATA ENTRY'!$F$9:$F$1000,REPORTS!$D7,'DATA ENTRY'!$O$9:$O$1000,"YES"),"")))))</f>
        <v>0</v>
      </c>
      <c r="G7" s="58"/>
      <c r="H7" s="151">
        <f>IF($R$3=1,COUNTIFS('DATA ENTRY'!$F$9:$F$1000,REPORTS!$D7,'DATA ENTRY'!$T$9:$T$1000,"ONLINE"),IF($R$3=2,COUNTIFS('DATA ENTRY'!$F$9:$F$1000,REPORTS!$D7,'DATA ENTRY'!$U$9:$U$1000,"ONLINE"),IF($R$3=3,COUNTIFS('DATA ENTRY'!$F$9:$F$1000,REPORTS!$D7,'DATA ENTRY'!$V$9:$V$1000,"ONLINE"),IF($R$3=4,COUNTIFS('DATA ENTRY'!$F$9:$F$1000,REPORTS!$D7,'DATA ENTRY'!$W$9:$W$1000,"ONLINE"),IF($R$3=5,COUNTIFS('DATA ENTRY'!$F$9:$F$1000,REPORTS!$D7,'DATA ENTRY'!$X$9:$X$1000,"ONLINE"),"")))))</f>
        <v>0</v>
      </c>
      <c r="I7" s="151">
        <f>IF($R$3=1,COUNTIFS('DATA ENTRY'!$F$9:$F$1000,REPORTS!$D7,'DATA ENTRY'!$T$9:$T$1000,"OFFLINE"),IF($R$3=2,COUNTIFS('DATA ENTRY'!$F$9:$F$1000,REPORTS!$D7,'DATA ENTRY'!$U$9:$U$1000,"OFFLINE"),IF($R$3=3,COUNTIFS('DATA ENTRY'!$F$9:$F$1000,REPORTS!$D7,'DATA ENTRY'!$V$9:$V$1000,"OFFLINE"),IF($R$3=4,COUNTIFS('DATA ENTRY'!$F$9:$F$1000,REPORTS!$D7,'DATA ENTRY'!$W$9:$W$1000,"OFFLINE"),IF($R$3=5,COUNTIFS('DATA ENTRY'!$F$9:$F$1000,REPORTS!$D7,'DATA ENTRY'!$X$9:$X$1000,"OFFLINE"),"")))))</f>
        <v>0</v>
      </c>
      <c r="J7" s="152">
        <f aca="true" t="shared" si="0" ref="J7:J14">H7+I7</f>
        <v>0</v>
      </c>
      <c r="K7" s="152">
        <f aca="true" t="shared" si="1" ref="K7:K14">E7-J7</f>
        <v>7</v>
      </c>
      <c r="L7" s="57"/>
      <c r="M7" s="151">
        <f>IF($R$3=1,COUNTIFS('DATA ENTRY'!$F$9:$F$1000,REPORTS!$D7,'DATA ENTRY'!$Y$9:$Y$1000,"ONLINE"),IF($R$3=2,COUNTIFS('DATA ENTRY'!$F$9:$F$1000,REPORTS!$D7,'DATA ENTRY'!$Z$9:$Z$1000,"ONLINE"),IF($R$3=3,COUNTIFS('DATA ENTRY'!$F$9:$F$1000,REPORTS!$D7,'DATA ENTRY'!$AA$9:$AA$1000,"ONLINE"),IF($R$3=4,COUNTIFS('DATA ENTRY'!$F$9:$F$1000,REPORTS!$D7,'DATA ENTRY'!$AB$9:$AB$1000,"ONLINE"),IF($R$3=5,COUNTIFS('DATA ENTRY'!$F$9:$F$1000,REPORTS!$D7,'DATA ENTRY'!$AC$9:$AC$1000,"ONLINE"),"")))))</f>
        <v>0</v>
      </c>
      <c r="N7" s="151">
        <f>IF($R$3=1,COUNTIFS('DATA ENTRY'!$F$9:$F$1000,REPORTS!$D7,'DATA ENTRY'!$Y$9:$Y$1000,"OFFLINE"),IF($R$3=2,COUNTIFS('DATA ENTRY'!$F$9:$F$1000,REPORTS!$D7,'DATA ENTRY'!$Z$9:$Z$1000,"OFFLINE"),IF($R$3=3,COUNTIFS('DATA ENTRY'!$F$9:$F$1000,REPORTS!$D7,'DATA ENTRY'!$AA$9:$AA$1000,"OFFLINE"),IF($R$3=4,COUNTIFS('DATA ENTRY'!$F$9:$F$1000,REPORTS!$D7,'DATA ENTRY'!$AB$9:$AB$1000,"OFFLINE"),IF($R$3=5,COUNTIFS('DATA ENTRY'!$F$9:$F$1000,REPORTS!$D7,'DATA ENTRY'!$AC$9:$AC$1000,"OFFLINE"),"")))))</f>
        <v>0</v>
      </c>
      <c r="O7" s="152">
        <f aca="true" t="shared" si="2" ref="O7:O14">M7+N7</f>
        <v>0</v>
      </c>
      <c r="P7" s="152">
        <f aca="true" t="shared" si="3" ref="P7:P14">E7-O7</f>
        <v>7</v>
      </c>
      <c r="Q7" s="57"/>
      <c r="R7" s="59" t="s">
        <v>183</v>
      </c>
      <c r="S7" s="2"/>
    </row>
    <row r="8" spans="1:19" ht="18.5" customHeight="1">
      <c r="A8" s="2"/>
      <c r="B8" s="441"/>
      <c r="C8" s="428"/>
      <c r="D8" s="57">
        <v>2</v>
      </c>
      <c r="E8" s="151">
        <f>COUNTIF('DATA ENTRY'!$F$9:$F$1000,D8)</f>
        <v>24</v>
      </c>
      <c r="F8" s="58">
        <f>IF($R$3=1,COUNTIFS('DATA ENTRY'!$F$9:$F$1000,REPORTS!$D8,'DATA ENTRY'!$K$9:$K$1000,"YES"),IF($R$3=2,COUNTIFS('DATA ENTRY'!$F$9:$F$1000,REPORTS!$D8,'DATA ENTRY'!$L$9:$L$1000,"YES"),IF($R$3=3,COUNTIFS('DATA ENTRY'!$F$9:$F$1000,REPORTS!$D8,'DATA ENTRY'!$M$9:$M$1000,"YES"),IF($R$3=4,COUNTIFS('DATA ENTRY'!$F$9:$F$1000,REPORTS!$D8,'DATA ENTRY'!$N$9:$N$1000,"YES"),IF($R$3=5,COUNTIFS('DATA ENTRY'!$F$9:$F$1000,REPORTS!$D8,'DATA ENTRY'!$O$9:$O$1000,"YES"),"")))))</f>
        <v>0</v>
      </c>
      <c r="G8" s="58"/>
      <c r="H8" s="151">
        <f>IF($R$3=1,COUNTIFS('DATA ENTRY'!$F$9:$F$1000,REPORTS!$D8,'DATA ENTRY'!$T$9:$T$1000,"ONLINE"),IF($R$3=2,COUNTIFS('DATA ENTRY'!$F$9:$F$1000,REPORTS!$D8,'DATA ENTRY'!$U$9:$U$1000,"ONLINE"),IF($R$3=3,COUNTIFS('DATA ENTRY'!$F$9:$F$1000,REPORTS!$D8,'DATA ENTRY'!$V$9:$V$1000,"ONLINE"),IF($R$3=4,COUNTIFS('DATA ENTRY'!$F$9:$F$1000,REPORTS!$D8,'DATA ENTRY'!$W$9:$W$1000,"ONLINE"),IF($R$3=5,COUNTIFS('DATA ENTRY'!$F$9:$F$1000,REPORTS!$D8,'DATA ENTRY'!$X$9:$X$1000,"ONLINE"),"")))))</f>
        <v>0</v>
      </c>
      <c r="I8" s="151">
        <f>IF($R$3=1,COUNTIFS('DATA ENTRY'!$F$9:$F$1000,REPORTS!$D8,'DATA ENTRY'!$T$9:$T$1000,"OFFLINE"),IF($R$3=2,COUNTIFS('DATA ENTRY'!$F$9:$F$1000,REPORTS!$D8,'DATA ENTRY'!$U$9:$U$1000,"OFFLINE"),IF($R$3=3,COUNTIFS('DATA ENTRY'!$F$9:$F$1000,REPORTS!$D8,'DATA ENTRY'!$V$9:$V$1000,"OFFLINE"),IF($R$3=4,COUNTIFS('DATA ENTRY'!$F$9:$F$1000,REPORTS!$D8,'DATA ENTRY'!$W$9:$W$1000,"OFFLINE"),IF($R$3=5,COUNTIFS('DATA ENTRY'!$F$9:$F$1000,REPORTS!$D8,'DATA ENTRY'!$X$9:$X$1000,"OFFLINE"),"")))))</f>
        <v>0</v>
      </c>
      <c r="J8" s="152">
        <f t="shared" si="0"/>
        <v>0</v>
      </c>
      <c r="K8" s="152">
        <f t="shared" si="1"/>
        <v>24</v>
      </c>
      <c r="L8" s="57"/>
      <c r="M8" s="151">
        <f>IF($R$3=1,COUNTIFS('DATA ENTRY'!$F$9:$F$1000,REPORTS!$D8,'DATA ENTRY'!$Y$9:$Y$1000,"ONLINE"),IF($R$3=2,COUNTIFS('DATA ENTRY'!$F$9:$F$1000,REPORTS!$D8,'DATA ENTRY'!$Z$9:$Z$1000,"ONLINE"),IF($R$3=3,COUNTIFS('DATA ENTRY'!$F$9:$F$1000,REPORTS!$D8,'DATA ENTRY'!$AA$9:$AA$1000,"ONLINE"),IF($R$3=4,COUNTIFS('DATA ENTRY'!$F$9:$F$1000,REPORTS!$D8,'DATA ENTRY'!$AB$9:$AB$1000,"ONLINE"),IF($R$3=5,COUNTIFS('DATA ENTRY'!$F$9:$F$1000,REPORTS!$D8,'DATA ENTRY'!$AC$9:$AC$1000,"ONLINE"),"")))))</f>
        <v>0</v>
      </c>
      <c r="N8" s="151">
        <f>IF($R$3=1,COUNTIFS('DATA ENTRY'!$F$9:$F$1000,REPORTS!$D8,'DATA ENTRY'!$Y$9:$Y$1000,"OFFLINE"),IF($R$3=2,COUNTIFS('DATA ENTRY'!$F$9:$F$1000,REPORTS!$D8,'DATA ENTRY'!$Z$9:$Z$1000,"OFFLINE"),IF($R$3=3,COUNTIFS('DATA ENTRY'!$F$9:$F$1000,REPORTS!$D8,'DATA ENTRY'!$AA$9:$AA$1000,"OFFLINE"),IF($R$3=4,COUNTIFS('DATA ENTRY'!$F$9:$F$1000,REPORTS!$D8,'DATA ENTRY'!$AB$9:$AB$1000,"OFFLINE"),IF($R$3=5,COUNTIFS('DATA ENTRY'!$F$9:$F$1000,REPORTS!$D8,'DATA ENTRY'!$AC$9:$AC$1000,"OFFLINE"),"")))))</f>
        <v>0</v>
      </c>
      <c r="O8" s="152">
        <f t="shared" si="2"/>
        <v>0</v>
      </c>
      <c r="P8" s="152">
        <f t="shared" si="3"/>
        <v>24</v>
      </c>
      <c r="Q8" s="57"/>
      <c r="R8" s="59" t="s">
        <v>183</v>
      </c>
      <c r="S8" s="2"/>
    </row>
    <row r="9" spans="1:19" ht="18.5" customHeight="1">
      <c r="A9" s="2"/>
      <c r="B9" s="441"/>
      <c r="C9" s="428"/>
      <c r="D9" s="57">
        <v>3</v>
      </c>
      <c r="E9" s="151">
        <f>COUNTIF('DATA ENTRY'!$F$9:$F$1000,D9)</f>
        <v>13</v>
      </c>
      <c r="F9" s="58">
        <f>IF($R$3=1,COUNTIFS('DATA ENTRY'!$F$9:$F$1000,REPORTS!$D9,'DATA ENTRY'!$K$9:$K$1000,"YES"),IF($R$3=2,COUNTIFS('DATA ENTRY'!$F$9:$F$1000,REPORTS!$D9,'DATA ENTRY'!$L$9:$L$1000,"YES"),IF($R$3=3,COUNTIFS('DATA ENTRY'!$F$9:$F$1000,REPORTS!$D9,'DATA ENTRY'!$M$9:$M$1000,"YES"),IF($R$3=4,COUNTIFS('DATA ENTRY'!$F$9:$F$1000,REPORTS!$D9,'DATA ENTRY'!$N$9:$N$1000,"YES"),IF($R$3=5,COUNTIFS('DATA ENTRY'!$F$9:$F$1000,REPORTS!$D9,'DATA ENTRY'!$O$9:$O$1000,"YES"),"")))))</f>
        <v>0</v>
      </c>
      <c r="G9" s="58"/>
      <c r="H9" s="151">
        <f>IF($R$3=1,COUNTIFS('DATA ENTRY'!$F$9:$F$1000,REPORTS!$D9,'DATA ENTRY'!$T$9:$T$1000,"ONLINE"),IF($R$3=2,COUNTIFS('DATA ENTRY'!$F$9:$F$1000,REPORTS!$D9,'DATA ENTRY'!$U$9:$U$1000,"ONLINE"),IF($R$3=3,COUNTIFS('DATA ENTRY'!$F$9:$F$1000,REPORTS!$D9,'DATA ENTRY'!$V$9:$V$1000,"ONLINE"),IF($R$3=4,COUNTIFS('DATA ENTRY'!$F$9:$F$1000,REPORTS!$D9,'DATA ENTRY'!$W$9:$W$1000,"ONLINE"),IF($R$3=5,COUNTIFS('DATA ENTRY'!$F$9:$F$1000,REPORTS!$D9,'DATA ENTRY'!$X$9:$X$1000,"ONLINE"),"")))))</f>
        <v>0</v>
      </c>
      <c r="I9" s="151">
        <f>IF($R$3=1,COUNTIFS('DATA ENTRY'!$F$9:$F$1000,REPORTS!$D9,'DATA ENTRY'!$T$9:$T$1000,"OFFLINE"),IF($R$3=2,COUNTIFS('DATA ENTRY'!$F$9:$F$1000,REPORTS!$D9,'DATA ENTRY'!$U$9:$U$1000,"OFFLINE"),IF($R$3=3,COUNTIFS('DATA ENTRY'!$F$9:$F$1000,REPORTS!$D9,'DATA ENTRY'!$V$9:$V$1000,"OFFLINE"),IF($R$3=4,COUNTIFS('DATA ENTRY'!$F$9:$F$1000,REPORTS!$D9,'DATA ENTRY'!$W$9:$W$1000,"OFFLINE"),IF($R$3=5,COUNTIFS('DATA ENTRY'!$F$9:$F$1000,REPORTS!$D9,'DATA ENTRY'!$X$9:$X$1000,"OFFLINE"),"")))))</f>
        <v>0</v>
      </c>
      <c r="J9" s="152">
        <f t="shared" si="0"/>
        <v>0</v>
      </c>
      <c r="K9" s="152">
        <f t="shared" si="1"/>
        <v>13</v>
      </c>
      <c r="L9" s="57"/>
      <c r="M9" s="151">
        <f>IF($R$3=1,COUNTIFS('DATA ENTRY'!$F$9:$F$1000,REPORTS!$D9,'DATA ENTRY'!$Y$9:$Y$1000,"ONLINE"),IF($R$3=2,COUNTIFS('DATA ENTRY'!$F$9:$F$1000,REPORTS!$D9,'DATA ENTRY'!$Z$9:$Z$1000,"ONLINE"),IF($R$3=3,COUNTIFS('DATA ENTRY'!$F$9:$F$1000,REPORTS!$D9,'DATA ENTRY'!$AA$9:$AA$1000,"ONLINE"),IF($R$3=4,COUNTIFS('DATA ENTRY'!$F$9:$F$1000,REPORTS!$D9,'DATA ENTRY'!$AB$9:$AB$1000,"ONLINE"),IF($R$3=5,COUNTIFS('DATA ENTRY'!$F$9:$F$1000,REPORTS!$D9,'DATA ENTRY'!$AC$9:$AC$1000,"ONLINE"),"")))))</f>
        <v>0</v>
      </c>
      <c r="N9" s="151">
        <f>IF($R$3=1,COUNTIFS('DATA ENTRY'!$F$9:$F$1000,REPORTS!$D9,'DATA ENTRY'!$Y$9:$Y$1000,"OFFLINE"),IF($R$3=2,COUNTIFS('DATA ENTRY'!$F$9:$F$1000,REPORTS!$D9,'DATA ENTRY'!$Z$9:$Z$1000,"OFFLINE"),IF($R$3=3,COUNTIFS('DATA ENTRY'!$F$9:$F$1000,REPORTS!$D9,'DATA ENTRY'!$AA$9:$AA$1000,"OFFLINE"),IF($R$3=4,COUNTIFS('DATA ENTRY'!$F$9:$F$1000,REPORTS!$D9,'DATA ENTRY'!$AB$9:$AB$1000,"OFFLINE"),IF($R$3=5,COUNTIFS('DATA ENTRY'!$F$9:$F$1000,REPORTS!$D9,'DATA ENTRY'!$AC$9:$AC$1000,"OFFLINE"),"")))))</f>
        <v>0</v>
      </c>
      <c r="O9" s="152">
        <f t="shared" si="2"/>
        <v>0</v>
      </c>
      <c r="P9" s="152">
        <f t="shared" si="3"/>
        <v>13</v>
      </c>
      <c r="Q9" s="57"/>
      <c r="R9" s="59" t="s">
        <v>183</v>
      </c>
      <c r="S9" s="2"/>
    </row>
    <row r="10" spans="1:19" ht="18.5" customHeight="1">
      <c r="A10" s="2"/>
      <c r="B10" s="441"/>
      <c r="C10" s="428"/>
      <c r="D10" s="57">
        <v>4</v>
      </c>
      <c r="E10" s="151">
        <f>COUNTIF('DATA ENTRY'!$F$9:$F$1000,D10)</f>
        <v>16</v>
      </c>
      <c r="F10" s="58">
        <f>IF($R$3=1,COUNTIFS('DATA ENTRY'!$F$9:$F$1000,REPORTS!$D10,'DATA ENTRY'!$K$9:$K$1000,"YES"),IF($R$3=2,COUNTIFS('DATA ENTRY'!$F$9:$F$1000,REPORTS!$D10,'DATA ENTRY'!$L$9:$L$1000,"YES"),IF($R$3=3,COUNTIFS('DATA ENTRY'!$F$9:$F$1000,REPORTS!$D10,'DATA ENTRY'!$M$9:$M$1000,"YES"),IF($R$3=4,COUNTIFS('DATA ENTRY'!$F$9:$F$1000,REPORTS!$D10,'DATA ENTRY'!$N$9:$N$1000,"YES"),IF($R$3=5,COUNTIFS('DATA ENTRY'!$F$9:$F$1000,REPORTS!$D10,'DATA ENTRY'!$O$9:$O$1000,"YES"),"")))))</f>
        <v>0</v>
      </c>
      <c r="G10" s="58"/>
      <c r="H10" s="151">
        <f>IF($R$3=1,COUNTIFS('DATA ENTRY'!$F$9:$F$1000,REPORTS!$D10,'DATA ENTRY'!$T$9:$T$1000,"ONLINE"),IF($R$3=2,COUNTIFS('DATA ENTRY'!$F$9:$F$1000,REPORTS!$D10,'DATA ENTRY'!$U$9:$U$1000,"ONLINE"),IF($R$3=3,COUNTIFS('DATA ENTRY'!$F$9:$F$1000,REPORTS!$D10,'DATA ENTRY'!$V$9:$V$1000,"ONLINE"),IF($R$3=4,COUNTIFS('DATA ENTRY'!$F$9:$F$1000,REPORTS!$D10,'DATA ENTRY'!$W$9:$W$1000,"ONLINE"),IF($R$3=5,COUNTIFS('DATA ENTRY'!$F$9:$F$1000,REPORTS!$D10,'DATA ENTRY'!$X$9:$X$1000,"ONLINE"),"")))))</f>
        <v>0</v>
      </c>
      <c r="I10" s="151">
        <f>IF($R$3=1,COUNTIFS('DATA ENTRY'!$F$9:$F$1000,REPORTS!$D10,'DATA ENTRY'!$T$9:$T$1000,"OFFLINE"),IF($R$3=2,COUNTIFS('DATA ENTRY'!$F$9:$F$1000,REPORTS!$D10,'DATA ENTRY'!$U$9:$U$1000,"OFFLINE"),IF($R$3=3,COUNTIFS('DATA ENTRY'!$F$9:$F$1000,REPORTS!$D10,'DATA ENTRY'!$V$9:$V$1000,"OFFLINE"),IF($R$3=4,COUNTIFS('DATA ENTRY'!$F$9:$F$1000,REPORTS!$D10,'DATA ENTRY'!$W$9:$W$1000,"OFFLINE"),IF($R$3=5,COUNTIFS('DATA ENTRY'!$F$9:$F$1000,REPORTS!$D10,'DATA ENTRY'!$X$9:$X$1000,"OFFLINE"),"")))))</f>
        <v>0</v>
      </c>
      <c r="J10" s="152">
        <f t="shared" si="0"/>
        <v>0</v>
      </c>
      <c r="K10" s="152">
        <f t="shared" si="1"/>
        <v>16</v>
      </c>
      <c r="L10" s="57"/>
      <c r="M10" s="151">
        <f>IF($R$3=1,COUNTIFS('DATA ENTRY'!$F$9:$F$1000,REPORTS!$D10,'DATA ENTRY'!$Y$9:$Y$1000,"ONLINE"),IF($R$3=2,COUNTIFS('DATA ENTRY'!$F$9:$F$1000,REPORTS!$D10,'DATA ENTRY'!$Z$9:$Z$1000,"ONLINE"),IF($R$3=3,COUNTIFS('DATA ENTRY'!$F$9:$F$1000,REPORTS!$D10,'DATA ENTRY'!$AA$9:$AA$1000,"ONLINE"),IF($R$3=4,COUNTIFS('DATA ENTRY'!$F$9:$F$1000,REPORTS!$D10,'DATA ENTRY'!$AB$9:$AB$1000,"ONLINE"),IF($R$3=5,COUNTIFS('DATA ENTRY'!$F$9:$F$1000,REPORTS!$D10,'DATA ENTRY'!$AC$9:$AC$1000,"ONLINE"),"")))))</f>
        <v>0</v>
      </c>
      <c r="N10" s="151">
        <f>IF($R$3=1,COUNTIFS('DATA ENTRY'!$F$9:$F$1000,REPORTS!$D10,'DATA ENTRY'!$Y$9:$Y$1000,"OFFLINE"),IF($R$3=2,COUNTIFS('DATA ENTRY'!$F$9:$F$1000,REPORTS!$D10,'DATA ENTRY'!$Z$9:$Z$1000,"OFFLINE"),IF($R$3=3,COUNTIFS('DATA ENTRY'!$F$9:$F$1000,REPORTS!$D10,'DATA ENTRY'!$AA$9:$AA$1000,"OFFLINE"),IF($R$3=4,COUNTIFS('DATA ENTRY'!$F$9:$F$1000,REPORTS!$D10,'DATA ENTRY'!$AB$9:$AB$1000,"OFFLINE"),IF($R$3=5,COUNTIFS('DATA ENTRY'!$F$9:$F$1000,REPORTS!$D10,'DATA ENTRY'!$AC$9:$AC$1000,"OFFLINE"),"")))))</f>
        <v>0</v>
      </c>
      <c r="O10" s="152">
        <f t="shared" si="2"/>
        <v>0</v>
      </c>
      <c r="P10" s="152">
        <f t="shared" si="3"/>
        <v>16</v>
      </c>
      <c r="Q10" s="57"/>
      <c r="R10" s="59" t="s">
        <v>183</v>
      </c>
      <c r="S10" s="2"/>
    </row>
    <row r="11" spans="1:19" ht="18.5" customHeight="1">
      <c r="A11" s="2"/>
      <c r="B11" s="441"/>
      <c r="C11" s="428"/>
      <c r="D11" s="57">
        <v>5</v>
      </c>
      <c r="E11" s="151">
        <f>COUNTIF('DATA ENTRY'!$F$9:$F$1000,D11)</f>
        <v>17</v>
      </c>
      <c r="F11" s="58">
        <f>IF($R$3=1,COUNTIFS('DATA ENTRY'!$F$9:$F$1000,REPORTS!$D11,'DATA ENTRY'!$K$9:$K$1000,"YES"),IF($R$3=2,COUNTIFS('DATA ENTRY'!$F$9:$F$1000,REPORTS!$D11,'DATA ENTRY'!$L$9:$L$1000,"YES"),IF($R$3=3,COUNTIFS('DATA ENTRY'!$F$9:$F$1000,REPORTS!$D11,'DATA ENTRY'!$M$9:$M$1000,"YES"),IF($R$3=4,COUNTIFS('DATA ENTRY'!$F$9:$F$1000,REPORTS!$D11,'DATA ENTRY'!$N$9:$N$1000,"YES"),IF($R$3=5,COUNTIFS('DATA ENTRY'!$F$9:$F$1000,REPORTS!$D11,'DATA ENTRY'!$O$9:$O$1000,"YES"),"")))))</f>
        <v>0</v>
      </c>
      <c r="G11" s="58"/>
      <c r="H11" s="151">
        <f>IF($R$3=1,COUNTIFS('DATA ENTRY'!$F$9:$F$1000,REPORTS!$D11,'DATA ENTRY'!$T$9:$T$1000,"ONLINE"),IF($R$3=2,COUNTIFS('DATA ENTRY'!$F$9:$F$1000,REPORTS!$D11,'DATA ENTRY'!$U$9:$U$1000,"ONLINE"),IF($R$3=3,COUNTIFS('DATA ENTRY'!$F$9:$F$1000,REPORTS!$D11,'DATA ENTRY'!$V$9:$V$1000,"ONLINE"),IF($R$3=4,COUNTIFS('DATA ENTRY'!$F$9:$F$1000,REPORTS!$D11,'DATA ENTRY'!$W$9:$W$1000,"ONLINE"),IF($R$3=5,COUNTIFS('DATA ENTRY'!$F$9:$F$1000,REPORTS!$D11,'DATA ENTRY'!$X$9:$X$1000,"ONLINE"),"")))))</f>
        <v>0</v>
      </c>
      <c r="I11" s="151">
        <f>IF($R$3=1,COUNTIFS('DATA ENTRY'!$F$9:$F$1000,REPORTS!$D11,'DATA ENTRY'!$T$9:$T$1000,"OFFLINE"),IF($R$3=2,COUNTIFS('DATA ENTRY'!$F$9:$F$1000,REPORTS!$D11,'DATA ENTRY'!$U$9:$U$1000,"OFFLINE"),IF($R$3=3,COUNTIFS('DATA ENTRY'!$F$9:$F$1000,REPORTS!$D11,'DATA ENTRY'!$V$9:$V$1000,"OFFLINE"),IF($R$3=4,COUNTIFS('DATA ENTRY'!$F$9:$F$1000,REPORTS!$D11,'DATA ENTRY'!$W$9:$W$1000,"OFFLINE"),IF($R$3=5,COUNTIFS('DATA ENTRY'!$F$9:$F$1000,REPORTS!$D11,'DATA ENTRY'!$X$9:$X$1000,"OFFLINE"),"")))))</f>
        <v>0</v>
      </c>
      <c r="J11" s="152">
        <f t="shared" si="0"/>
        <v>0</v>
      </c>
      <c r="K11" s="152">
        <f t="shared" si="1"/>
        <v>17</v>
      </c>
      <c r="L11" s="57"/>
      <c r="M11" s="151">
        <f>IF($R$3=1,COUNTIFS('DATA ENTRY'!$F$9:$F$1000,REPORTS!$D11,'DATA ENTRY'!$Y$9:$Y$1000,"ONLINE"),IF($R$3=2,COUNTIFS('DATA ENTRY'!$F$9:$F$1000,REPORTS!$D11,'DATA ENTRY'!$Z$9:$Z$1000,"ONLINE"),IF($R$3=3,COUNTIFS('DATA ENTRY'!$F$9:$F$1000,REPORTS!$D11,'DATA ENTRY'!$AA$9:$AA$1000,"ONLINE"),IF($R$3=4,COUNTIFS('DATA ENTRY'!$F$9:$F$1000,REPORTS!$D11,'DATA ENTRY'!$AB$9:$AB$1000,"ONLINE"),IF($R$3=5,COUNTIFS('DATA ENTRY'!$F$9:$F$1000,REPORTS!$D11,'DATA ENTRY'!$AC$9:$AC$1000,"ONLINE"),"")))))</f>
        <v>0</v>
      </c>
      <c r="N11" s="151">
        <f>IF($R$3=1,COUNTIFS('DATA ENTRY'!$F$9:$F$1000,REPORTS!$D11,'DATA ENTRY'!$Y$9:$Y$1000,"OFFLINE"),IF($R$3=2,COUNTIFS('DATA ENTRY'!$F$9:$F$1000,REPORTS!$D11,'DATA ENTRY'!$Z$9:$Z$1000,"OFFLINE"),IF($R$3=3,COUNTIFS('DATA ENTRY'!$F$9:$F$1000,REPORTS!$D11,'DATA ENTRY'!$AA$9:$AA$1000,"OFFLINE"),IF($R$3=4,COUNTIFS('DATA ENTRY'!$F$9:$F$1000,REPORTS!$D11,'DATA ENTRY'!$AB$9:$AB$1000,"OFFLINE"),IF($R$3=5,COUNTIFS('DATA ENTRY'!$F$9:$F$1000,REPORTS!$D11,'DATA ENTRY'!$AC$9:$AC$1000,"OFFLINE"),"")))))</f>
        <v>0</v>
      </c>
      <c r="O11" s="152">
        <f t="shared" si="2"/>
        <v>0</v>
      </c>
      <c r="P11" s="152">
        <f t="shared" si="3"/>
        <v>17</v>
      </c>
      <c r="Q11" s="57"/>
      <c r="R11" s="59" t="s">
        <v>183</v>
      </c>
      <c r="S11" s="2"/>
    </row>
    <row r="12" spans="1:19" ht="18.5" customHeight="1">
      <c r="A12" s="2"/>
      <c r="B12" s="441"/>
      <c r="C12" s="428"/>
      <c r="D12" s="57">
        <v>6</v>
      </c>
      <c r="E12" s="151">
        <f>COUNTIF('DATA ENTRY'!$F$9:$F$1000,D12)</f>
        <v>23</v>
      </c>
      <c r="F12" s="58">
        <f>IF($R$3=1,COUNTIFS('DATA ENTRY'!$F$9:$F$1000,REPORTS!$D12,'DATA ENTRY'!$K$9:$K$1000,"YES"),IF($R$3=2,COUNTIFS('DATA ENTRY'!$F$9:$F$1000,REPORTS!$D12,'DATA ENTRY'!$L$9:$L$1000,"YES"),IF($R$3=3,COUNTIFS('DATA ENTRY'!$F$9:$F$1000,REPORTS!$D12,'DATA ENTRY'!$M$9:$M$1000,"YES"),IF($R$3=4,COUNTIFS('DATA ENTRY'!$F$9:$F$1000,REPORTS!$D12,'DATA ENTRY'!$N$9:$N$1000,"YES"),IF($R$3=5,COUNTIFS('DATA ENTRY'!$F$9:$F$1000,REPORTS!$D12,'DATA ENTRY'!$O$9:$O$1000,"YES"),"")))))</f>
        <v>0</v>
      </c>
      <c r="G12" s="58"/>
      <c r="H12" s="151">
        <f>IF($R$3=1,COUNTIFS('DATA ENTRY'!$F$9:$F$1000,REPORTS!$D12,'DATA ENTRY'!$T$9:$T$1000,"ONLINE"),IF($R$3=2,COUNTIFS('DATA ENTRY'!$F$9:$F$1000,REPORTS!$D12,'DATA ENTRY'!$U$9:$U$1000,"ONLINE"),IF($R$3=3,COUNTIFS('DATA ENTRY'!$F$9:$F$1000,REPORTS!$D12,'DATA ENTRY'!$V$9:$V$1000,"ONLINE"),IF($R$3=4,COUNTIFS('DATA ENTRY'!$F$9:$F$1000,REPORTS!$D12,'DATA ENTRY'!$W$9:$W$1000,"ONLINE"),IF($R$3=5,COUNTIFS('DATA ENTRY'!$F$9:$F$1000,REPORTS!$D12,'DATA ENTRY'!$X$9:$X$1000,"ONLINE"),"")))))</f>
        <v>0</v>
      </c>
      <c r="I12" s="151">
        <f>IF($R$3=1,COUNTIFS('DATA ENTRY'!$F$9:$F$1000,REPORTS!$D12,'DATA ENTRY'!$T$9:$T$1000,"OFFLINE"),IF($R$3=2,COUNTIFS('DATA ENTRY'!$F$9:$F$1000,REPORTS!$D12,'DATA ENTRY'!$U$9:$U$1000,"OFFLINE"),IF($R$3=3,COUNTIFS('DATA ENTRY'!$F$9:$F$1000,REPORTS!$D12,'DATA ENTRY'!$V$9:$V$1000,"OFFLINE"),IF($R$3=4,COUNTIFS('DATA ENTRY'!$F$9:$F$1000,REPORTS!$D12,'DATA ENTRY'!$W$9:$W$1000,"OFFLINE"),IF($R$3=5,COUNTIFS('DATA ENTRY'!$F$9:$F$1000,REPORTS!$D12,'DATA ENTRY'!$X$9:$X$1000,"OFFLINE"),"")))))</f>
        <v>0</v>
      </c>
      <c r="J12" s="152">
        <f t="shared" si="0"/>
        <v>0</v>
      </c>
      <c r="K12" s="152">
        <f t="shared" si="1"/>
        <v>23</v>
      </c>
      <c r="L12" s="57"/>
      <c r="M12" s="151">
        <f>IF($R$3=1,COUNTIFS('DATA ENTRY'!$F$9:$F$1000,REPORTS!$D12,'DATA ENTRY'!$Y$9:$Y$1000,"ONLINE"),IF($R$3=2,COUNTIFS('DATA ENTRY'!$F$9:$F$1000,REPORTS!$D12,'DATA ENTRY'!$Z$9:$Z$1000,"ONLINE"),IF($R$3=3,COUNTIFS('DATA ENTRY'!$F$9:$F$1000,REPORTS!$D12,'DATA ENTRY'!$AA$9:$AA$1000,"ONLINE"),IF($R$3=4,COUNTIFS('DATA ENTRY'!$F$9:$F$1000,REPORTS!$D12,'DATA ENTRY'!$AB$9:$AB$1000,"ONLINE"),IF($R$3=5,COUNTIFS('DATA ENTRY'!$F$9:$F$1000,REPORTS!$D12,'DATA ENTRY'!$AC$9:$AC$1000,"ONLINE"),"")))))</f>
        <v>0</v>
      </c>
      <c r="N12" s="151">
        <f>IF($R$3=1,COUNTIFS('DATA ENTRY'!$F$9:$F$1000,REPORTS!$D12,'DATA ENTRY'!$Y$9:$Y$1000,"OFFLINE"),IF($R$3=2,COUNTIFS('DATA ENTRY'!$F$9:$F$1000,REPORTS!$D12,'DATA ENTRY'!$Z$9:$Z$1000,"OFFLINE"),IF($R$3=3,COUNTIFS('DATA ENTRY'!$F$9:$F$1000,REPORTS!$D12,'DATA ENTRY'!$AA$9:$AA$1000,"OFFLINE"),IF($R$3=4,COUNTIFS('DATA ENTRY'!$F$9:$F$1000,REPORTS!$D12,'DATA ENTRY'!$AB$9:$AB$1000,"OFFLINE"),IF($R$3=5,COUNTIFS('DATA ENTRY'!$F$9:$F$1000,REPORTS!$D12,'DATA ENTRY'!$AC$9:$AC$1000,"OFFLINE"),"")))))</f>
        <v>0</v>
      </c>
      <c r="O12" s="152">
        <f t="shared" si="2"/>
        <v>0</v>
      </c>
      <c r="P12" s="152">
        <f t="shared" si="3"/>
        <v>23</v>
      </c>
      <c r="Q12" s="57"/>
      <c r="R12" s="59" t="s">
        <v>183</v>
      </c>
      <c r="S12" s="2"/>
    </row>
    <row r="13" spans="1:19" ht="18.5" customHeight="1">
      <c r="A13" s="2"/>
      <c r="B13" s="441"/>
      <c r="C13" s="428"/>
      <c r="D13" s="57">
        <v>7</v>
      </c>
      <c r="E13" s="151">
        <f>COUNTIF('DATA ENTRY'!$F$9:$F$1000,D13)</f>
        <v>19</v>
      </c>
      <c r="F13" s="58">
        <f>IF($R$3=1,COUNTIFS('DATA ENTRY'!$F$9:$F$1000,REPORTS!$D13,'DATA ENTRY'!$K$9:$K$1000,"YES"),IF($R$3=2,COUNTIFS('DATA ENTRY'!$F$9:$F$1000,REPORTS!$D13,'DATA ENTRY'!$L$9:$L$1000,"YES"),IF($R$3=3,COUNTIFS('DATA ENTRY'!$F$9:$F$1000,REPORTS!$D13,'DATA ENTRY'!$M$9:$M$1000,"YES"),IF($R$3=4,COUNTIFS('DATA ENTRY'!$F$9:$F$1000,REPORTS!$D13,'DATA ENTRY'!$N$9:$N$1000,"YES"),IF($R$3=5,COUNTIFS('DATA ENTRY'!$F$9:$F$1000,REPORTS!$D13,'DATA ENTRY'!$O$9:$O$1000,"YES"),"")))))</f>
        <v>0</v>
      </c>
      <c r="G13" s="58"/>
      <c r="H13" s="151">
        <f>IF($R$3=1,COUNTIFS('DATA ENTRY'!$F$9:$F$1000,REPORTS!$D13,'DATA ENTRY'!$T$9:$T$1000,"ONLINE"),IF($R$3=2,COUNTIFS('DATA ENTRY'!$F$9:$F$1000,REPORTS!$D13,'DATA ENTRY'!$U$9:$U$1000,"ONLINE"),IF($R$3=3,COUNTIFS('DATA ENTRY'!$F$9:$F$1000,REPORTS!$D13,'DATA ENTRY'!$V$9:$V$1000,"ONLINE"),IF($R$3=4,COUNTIFS('DATA ENTRY'!$F$9:$F$1000,REPORTS!$D13,'DATA ENTRY'!$W$9:$W$1000,"ONLINE"),IF($R$3=5,COUNTIFS('DATA ENTRY'!$F$9:$F$1000,REPORTS!$D13,'DATA ENTRY'!$X$9:$X$1000,"ONLINE"),"")))))</f>
        <v>0</v>
      </c>
      <c r="I13" s="151">
        <f>IF($R$3=1,COUNTIFS('DATA ENTRY'!$F$9:$F$1000,REPORTS!$D13,'DATA ENTRY'!$T$9:$T$1000,"OFFLINE"),IF($R$3=2,COUNTIFS('DATA ENTRY'!$F$9:$F$1000,REPORTS!$D13,'DATA ENTRY'!$U$9:$U$1000,"OFFLINE"),IF($R$3=3,COUNTIFS('DATA ENTRY'!$F$9:$F$1000,REPORTS!$D13,'DATA ENTRY'!$V$9:$V$1000,"OFFLINE"),IF($R$3=4,COUNTIFS('DATA ENTRY'!$F$9:$F$1000,REPORTS!$D13,'DATA ENTRY'!$W$9:$W$1000,"OFFLINE"),IF($R$3=5,COUNTIFS('DATA ENTRY'!$F$9:$F$1000,REPORTS!$D13,'DATA ENTRY'!$X$9:$X$1000,"OFFLINE"),"")))))</f>
        <v>0</v>
      </c>
      <c r="J13" s="152">
        <f t="shared" si="0"/>
        <v>0</v>
      </c>
      <c r="K13" s="152">
        <f t="shared" si="1"/>
        <v>19</v>
      </c>
      <c r="L13" s="57"/>
      <c r="M13" s="151">
        <f>IF($R$3=1,COUNTIFS('DATA ENTRY'!$F$9:$F$1000,REPORTS!$D13,'DATA ENTRY'!$Y$9:$Y$1000,"ONLINE"),IF($R$3=2,COUNTIFS('DATA ENTRY'!$F$9:$F$1000,REPORTS!$D13,'DATA ENTRY'!$Z$9:$Z$1000,"ONLINE"),IF($R$3=3,COUNTIFS('DATA ENTRY'!$F$9:$F$1000,REPORTS!$D13,'DATA ENTRY'!$AA$9:$AA$1000,"ONLINE"),IF($R$3=4,COUNTIFS('DATA ENTRY'!$F$9:$F$1000,REPORTS!$D13,'DATA ENTRY'!$AB$9:$AB$1000,"ONLINE"),IF($R$3=5,COUNTIFS('DATA ENTRY'!$F$9:$F$1000,REPORTS!$D13,'DATA ENTRY'!$AC$9:$AC$1000,"ONLINE"),"")))))</f>
        <v>0</v>
      </c>
      <c r="N13" s="151">
        <f>IF($R$3=1,COUNTIFS('DATA ENTRY'!$F$9:$F$1000,REPORTS!$D13,'DATA ENTRY'!$Y$9:$Y$1000,"OFFLINE"),IF($R$3=2,COUNTIFS('DATA ENTRY'!$F$9:$F$1000,REPORTS!$D13,'DATA ENTRY'!$Z$9:$Z$1000,"OFFLINE"),IF($R$3=3,COUNTIFS('DATA ENTRY'!$F$9:$F$1000,REPORTS!$D13,'DATA ENTRY'!$AA$9:$AA$1000,"OFFLINE"),IF($R$3=4,COUNTIFS('DATA ENTRY'!$F$9:$F$1000,REPORTS!$D13,'DATA ENTRY'!$AB$9:$AB$1000,"OFFLINE"),IF($R$3=5,COUNTIFS('DATA ENTRY'!$F$9:$F$1000,REPORTS!$D13,'DATA ENTRY'!$AC$9:$AC$1000,"OFFLINE"),"")))))</f>
        <v>0</v>
      </c>
      <c r="O13" s="152">
        <f t="shared" si="2"/>
        <v>0</v>
      </c>
      <c r="P13" s="152">
        <f t="shared" si="3"/>
        <v>19</v>
      </c>
      <c r="Q13" s="57"/>
      <c r="R13" s="59" t="s">
        <v>183</v>
      </c>
      <c r="S13" s="2"/>
    </row>
    <row r="14" spans="1:19" ht="18.5" customHeight="1">
      <c r="A14" s="2"/>
      <c r="B14" s="441"/>
      <c r="C14" s="428"/>
      <c r="D14" s="57">
        <v>8</v>
      </c>
      <c r="E14" s="151">
        <f>COUNTIF('DATA ENTRY'!$F$9:$F$1000,D14)</f>
        <v>18</v>
      </c>
      <c r="F14" s="58">
        <f>IF($R$3=1,COUNTIFS('DATA ENTRY'!$F$9:$F$1000,REPORTS!$D14,'DATA ENTRY'!$K$9:$K$1000,"YES"),IF($R$3=2,COUNTIFS('DATA ENTRY'!$F$9:$F$1000,REPORTS!$D14,'DATA ENTRY'!$L$9:$L$1000,"YES"),IF($R$3=3,COUNTIFS('DATA ENTRY'!$F$9:$F$1000,REPORTS!$D14,'DATA ENTRY'!$M$9:$M$1000,"YES"),IF($R$3=4,COUNTIFS('DATA ENTRY'!$F$9:$F$1000,REPORTS!$D14,'DATA ENTRY'!$N$9:$N$1000,"YES"),IF($R$3=5,COUNTIFS('DATA ENTRY'!$F$9:$F$1000,REPORTS!$D14,'DATA ENTRY'!$O$9:$O$1000,"YES"),"")))))</f>
        <v>18</v>
      </c>
      <c r="G14" s="58"/>
      <c r="H14" s="151">
        <f>IF($R$3=1,COUNTIFS('DATA ENTRY'!$F$9:$F$1000,REPORTS!$D14,'DATA ENTRY'!$T$9:$T$1000,"ONLINE"),IF($R$3=2,COUNTIFS('DATA ENTRY'!$F$9:$F$1000,REPORTS!$D14,'DATA ENTRY'!$U$9:$U$1000,"ONLINE"),IF($R$3=3,COUNTIFS('DATA ENTRY'!$F$9:$F$1000,REPORTS!$D14,'DATA ENTRY'!$V$9:$V$1000,"ONLINE"),IF($R$3=4,COUNTIFS('DATA ENTRY'!$F$9:$F$1000,REPORTS!$D14,'DATA ENTRY'!$W$9:$W$1000,"ONLINE"),IF($R$3=5,COUNTIFS('DATA ENTRY'!$F$9:$F$1000,REPORTS!$D14,'DATA ENTRY'!$X$9:$X$1000,"ONLINE"),"")))))</f>
        <v>13</v>
      </c>
      <c r="I14" s="151">
        <f>IF($R$3=1,COUNTIFS('DATA ENTRY'!$F$9:$F$1000,REPORTS!$D14,'DATA ENTRY'!$T$9:$T$1000,"OFFLINE"),IF($R$3=2,COUNTIFS('DATA ENTRY'!$F$9:$F$1000,REPORTS!$D14,'DATA ENTRY'!$U$9:$U$1000,"OFFLINE"),IF($R$3=3,COUNTIFS('DATA ENTRY'!$F$9:$F$1000,REPORTS!$D14,'DATA ENTRY'!$V$9:$V$1000,"OFFLINE"),IF($R$3=4,COUNTIFS('DATA ENTRY'!$F$9:$F$1000,REPORTS!$D14,'DATA ENTRY'!$W$9:$W$1000,"OFFLINE"),IF($R$3=5,COUNTIFS('DATA ENTRY'!$F$9:$F$1000,REPORTS!$D14,'DATA ENTRY'!$X$9:$X$1000,"OFFLINE"),"")))))</f>
        <v>5</v>
      </c>
      <c r="J14" s="152">
        <f t="shared" si="0"/>
        <v>18</v>
      </c>
      <c r="K14" s="152">
        <f t="shared" si="1"/>
        <v>0</v>
      </c>
      <c r="L14" s="57"/>
      <c r="M14" s="151">
        <f>IF($R$3=1,COUNTIFS('DATA ENTRY'!$F$9:$F$1000,REPORTS!$D14,'DATA ENTRY'!$Y$9:$Y$1000,"ONLINE"),IF($R$3=2,COUNTIFS('DATA ENTRY'!$F$9:$F$1000,REPORTS!$D14,'DATA ENTRY'!$Z$9:$Z$1000,"ONLINE"),IF($R$3=3,COUNTIFS('DATA ENTRY'!$F$9:$F$1000,REPORTS!$D14,'DATA ENTRY'!$AA$9:$AA$1000,"ONLINE"),IF($R$3=4,COUNTIFS('DATA ENTRY'!$F$9:$F$1000,REPORTS!$D14,'DATA ENTRY'!$AB$9:$AB$1000,"ONLINE"),IF($R$3=5,COUNTIFS('DATA ENTRY'!$F$9:$F$1000,REPORTS!$D14,'DATA ENTRY'!$AC$9:$AC$1000,"ONLINE"),"")))))</f>
        <v>1</v>
      </c>
      <c r="N14" s="151">
        <f>IF($R$3=1,COUNTIFS('DATA ENTRY'!$F$9:$F$1000,REPORTS!$D14,'DATA ENTRY'!$Y$9:$Y$1000,"OFFLINE"),IF($R$3=2,COUNTIFS('DATA ENTRY'!$F$9:$F$1000,REPORTS!$D14,'DATA ENTRY'!$Z$9:$Z$1000,"OFFLINE"),IF($R$3=3,COUNTIFS('DATA ENTRY'!$F$9:$F$1000,REPORTS!$D14,'DATA ENTRY'!$AA$9:$AA$1000,"OFFLINE"),IF($R$3=4,COUNTIFS('DATA ENTRY'!$F$9:$F$1000,REPORTS!$D14,'DATA ENTRY'!$AB$9:$AB$1000,"OFFLINE"),IF($R$3=5,COUNTIFS('DATA ENTRY'!$F$9:$F$1000,REPORTS!$D14,'DATA ENTRY'!$AC$9:$AC$1000,"OFFLINE"),"")))))</f>
        <v>16</v>
      </c>
      <c r="O14" s="152">
        <f t="shared" si="2"/>
        <v>17</v>
      </c>
      <c r="P14" s="152">
        <f t="shared" si="3"/>
        <v>1</v>
      </c>
      <c r="Q14" s="57"/>
      <c r="R14" s="59" t="s">
        <v>183</v>
      </c>
      <c r="S14" s="2"/>
    </row>
    <row r="15" spans="1:19" ht="18.5" customHeight="1">
      <c r="A15" s="2"/>
      <c r="B15" s="441"/>
      <c r="C15" s="428"/>
      <c r="D15" s="57">
        <v>9</v>
      </c>
      <c r="E15" s="151">
        <f>COUNTIF('DATA ENTRY'!$F$9:$F$1000,D15)</f>
        <v>22</v>
      </c>
      <c r="F15" s="58">
        <f>IF($R$3=1,COUNTIFS('DATA ENTRY'!$F$9:$F$1000,REPORTS!$D15,'DATA ENTRY'!$K$9:$K$1000,"YES"),IF($R$3=2,COUNTIFS('DATA ENTRY'!$F$9:$F$1000,REPORTS!$D15,'DATA ENTRY'!$L$9:$L$1000,"YES"),IF($R$3=3,COUNTIFS('DATA ENTRY'!$F$9:$F$1000,REPORTS!$D15,'DATA ENTRY'!$M$9:$M$1000,"YES"),IF($R$3=4,COUNTIFS('DATA ENTRY'!$F$9:$F$1000,REPORTS!$D15,'DATA ENTRY'!$N$9:$N$1000,"YES"),IF($R$3=5,COUNTIFS('DATA ENTRY'!$F$9:$F$1000,REPORTS!$D15,'DATA ENTRY'!$O$9:$O$1000,"YES"),"")))))</f>
        <v>16</v>
      </c>
      <c r="G15" s="317"/>
      <c r="H15" s="151">
        <f>IF($R$3=1,COUNTIFS('DATA ENTRY'!$F$9:$F$1000,REPORTS!$D15,'DATA ENTRY'!$T$9:$T$1000,"ONLINE"),IF($R$3=2,COUNTIFS('DATA ENTRY'!$F$9:$F$1000,REPORTS!$D15,'DATA ENTRY'!$U$9:$U$1000,"ONLINE"),IF($R$3=3,COUNTIFS('DATA ENTRY'!$F$9:$F$1000,REPORTS!$D15,'DATA ENTRY'!$V$9:$V$1000,"ONLINE"),IF($R$3=4,COUNTIFS('DATA ENTRY'!$F$9:$F$1000,REPORTS!$D15,'DATA ENTRY'!$W$9:$W$1000,"ONLINE"),IF($R$3=5,COUNTIFS('DATA ENTRY'!$F$9:$F$1000,REPORTS!$D15,'DATA ENTRY'!$X$9:$X$1000,"ONLINE"),"")))))</f>
        <v>15</v>
      </c>
      <c r="I15" s="151">
        <f>IF($R$3=1,COUNTIFS('DATA ENTRY'!$F$9:$F$1000,REPORTS!$D15,'DATA ENTRY'!$T$9:$T$1000,"OFFLINE"),IF($R$3=2,COUNTIFS('DATA ENTRY'!$F$9:$F$1000,REPORTS!$D15,'DATA ENTRY'!$U$9:$U$1000,"OFFLINE"),IF($R$3=3,COUNTIFS('DATA ENTRY'!$F$9:$F$1000,REPORTS!$D15,'DATA ENTRY'!$V$9:$V$1000,"OFFLINE"),IF($R$3=4,COUNTIFS('DATA ENTRY'!$F$9:$F$1000,REPORTS!$D15,'DATA ENTRY'!$W$9:$W$1000,"OFFLINE"),IF($R$3=5,COUNTIFS('DATA ENTRY'!$F$9:$F$1000,REPORTS!$D15,'DATA ENTRY'!$X$9:$X$1000,"OFFLINE"),"")))))</f>
        <v>7</v>
      </c>
      <c r="J15" s="152">
        <f aca="true" t="shared" si="4" ref="J15:J18">H15+I15</f>
        <v>22</v>
      </c>
      <c r="K15" s="152">
        <f aca="true" t="shared" si="5" ref="K15:K18">E15-J15</f>
        <v>0</v>
      </c>
      <c r="L15" s="318"/>
      <c r="M15" s="151">
        <f>IF($R$3=1,COUNTIFS('DATA ENTRY'!$F$9:$F$1000,REPORTS!$D15,'DATA ENTRY'!$Y$9:$Y$1000,"ONLINE"),IF($R$3=2,COUNTIFS('DATA ENTRY'!$F$9:$F$1000,REPORTS!$D15,'DATA ENTRY'!$Z$9:$Z$1000,"ONLINE"),IF($R$3=3,COUNTIFS('DATA ENTRY'!$F$9:$F$1000,REPORTS!$D15,'DATA ENTRY'!$AA$9:$AA$1000,"ONLINE"),IF($R$3=4,COUNTIFS('DATA ENTRY'!$F$9:$F$1000,REPORTS!$D15,'DATA ENTRY'!$AB$9:$AB$1000,"ONLINE"),IF($R$3=5,COUNTIFS('DATA ENTRY'!$F$9:$F$1000,REPORTS!$D15,'DATA ENTRY'!$AC$9:$AC$1000,"ONLINE"),"")))))</f>
        <v>1</v>
      </c>
      <c r="N15" s="151">
        <f>IF($R$3=1,COUNTIFS('DATA ENTRY'!$F$9:$F$1000,REPORTS!$D15,'DATA ENTRY'!$Y$9:$Y$1000,"OFFLINE"),IF($R$3=2,COUNTIFS('DATA ENTRY'!$F$9:$F$1000,REPORTS!$D15,'DATA ENTRY'!$Z$9:$Z$1000,"OFFLINE"),IF($R$3=3,COUNTIFS('DATA ENTRY'!$F$9:$F$1000,REPORTS!$D15,'DATA ENTRY'!$AA$9:$AA$1000,"OFFLINE"),IF($R$3=4,COUNTIFS('DATA ENTRY'!$F$9:$F$1000,REPORTS!$D15,'DATA ENTRY'!$AB$9:$AB$1000,"OFFLINE"),IF($R$3=5,COUNTIFS('DATA ENTRY'!$F$9:$F$1000,REPORTS!$D15,'DATA ENTRY'!$AC$9:$AC$1000,"OFFLINE"),"")))))</f>
        <v>21</v>
      </c>
      <c r="O15" s="152">
        <f aca="true" t="shared" si="6" ref="O15:O18">M15+N15</f>
        <v>22</v>
      </c>
      <c r="P15" s="152">
        <f aca="true" t="shared" si="7" ref="P15:P18">E15-O15</f>
        <v>0</v>
      </c>
      <c r="Q15" s="318"/>
      <c r="R15" s="319"/>
      <c r="S15" s="2"/>
    </row>
    <row r="16" spans="1:19" ht="18.5" customHeight="1">
      <c r="A16" s="2"/>
      <c r="B16" s="441"/>
      <c r="C16" s="428"/>
      <c r="D16" s="57">
        <v>10</v>
      </c>
      <c r="E16" s="151">
        <f>COUNTIF('DATA ENTRY'!$F$9:$F$1000,D16)</f>
        <v>39</v>
      </c>
      <c r="F16" s="58">
        <f>IF($R$3=1,COUNTIFS('DATA ENTRY'!$F$9:$F$1000,REPORTS!$D16,'DATA ENTRY'!$K$9:$K$1000,"YES"),IF($R$3=2,COUNTIFS('DATA ENTRY'!$F$9:$F$1000,REPORTS!$D16,'DATA ENTRY'!$L$9:$L$1000,"YES"),IF($R$3=3,COUNTIFS('DATA ENTRY'!$F$9:$F$1000,REPORTS!$D16,'DATA ENTRY'!$M$9:$M$1000,"YES"),IF($R$3=4,COUNTIFS('DATA ENTRY'!$F$9:$F$1000,REPORTS!$D16,'DATA ENTRY'!$N$9:$N$1000,"YES"),IF($R$3=5,COUNTIFS('DATA ENTRY'!$F$9:$F$1000,REPORTS!$D16,'DATA ENTRY'!$O$9:$O$1000,"YES"),"")))))</f>
        <v>0</v>
      </c>
      <c r="G16" s="317"/>
      <c r="H16" s="151">
        <f>IF($R$3=1,COUNTIFS('DATA ENTRY'!$F$9:$F$1000,REPORTS!$D16,'DATA ENTRY'!$T$9:$T$1000,"ONLINE"),IF($R$3=2,COUNTIFS('DATA ENTRY'!$F$9:$F$1000,REPORTS!$D16,'DATA ENTRY'!$U$9:$U$1000,"ONLINE"),IF($R$3=3,COUNTIFS('DATA ENTRY'!$F$9:$F$1000,REPORTS!$D16,'DATA ENTRY'!$V$9:$V$1000,"ONLINE"),IF($R$3=4,COUNTIFS('DATA ENTRY'!$F$9:$F$1000,REPORTS!$D16,'DATA ENTRY'!$W$9:$W$1000,"ONLINE"),IF($R$3=5,COUNTIFS('DATA ENTRY'!$F$9:$F$1000,REPORTS!$D16,'DATA ENTRY'!$X$9:$X$1000,"ONLINE"),"")))))</f>
        <v>0</v>
      </c>
      <c r="I16" s="151">
        <f>IF($R$3=1,COUNTIFS('DATA ENTRY'!$F$9:$F$1000,REPORTS!$D16,'DATA ENTRY'!$T$9:$T$1000,"OFFLINE"),IF($R$3=2,COUNTIFS('DATA ENTRY'!$F$9:$F$1000,REPORTS!$D16,'DATA ENTRY'!$U$9:$U$1000,"OFFLINE"),IF($R$3=3,COUNTIFS('DATA ENTRY'!$F$9:$F$1000,REPORTS!$D16,'DATA ENTRY'!$V$9:$V$1000,"OFFLINE"),IF($R$3=4,COUNTIFS('DATA ENTRY'!$F$9:$F$1000,REPORTS!$D16,'DATA ENTRY'!$W$9:$W$1000,"OFFLINE"),IF($R$3=5,COUNTIFS('DATA ENTRY'!$F$9:$F$1000,REPORTS!$D16,'DATA ENTRY'!$X$9:$X$1000,"OFFLINE"),"")))))</f>
        <v>0</v>
      </c>
      <c r="J16" s="152">
        <f t="shared" si="4"/>
        <v>0</v>
      </c>
      <c r="K16" s="152">
        <f t="shared" si="5"/>
        <v>39</v>
      </c>
      <c r="L16" s="318"/>
      <c r="M16" s="151">
        <f>IF($R$3=1,COUNTIFS('DATA ENTRY'!$F$9:$F$1000,REPORTS!$D16,'DATA ENTRY'!$Y$9:$Y$1000,"ONLINE"),IF($R$3=2,COUNTIFS('DATA ENTRY'!$F$9:$F$1000,REPORTS!$D16,'DATA ENTRY'!$Z$9:$Z$1000,"ONLINE"),IF($R$3=3,COUNTIFS('DATA ENTRY'!$F$9:$F$1000,REPORTS!$D16,'DATA ENTRY'!$AA$9:$AA$1000,"ONLINE"),IF($R$3=4,COUNTIFS('DATA ENTRY'!$F$9:$F$1000,REPORTS!$D16,'DATA ENTRY'!$AB$9:$AB$1000,"ONLINE"),IF($R$3=5,COUNTIFS('DATA ENTRY'!$F$9:$F$1000,REPORTS!$D16,'DATA ENTRY'!$AC$9:$AC$1000,"ONLINE"),"")))))</f>
        <v>0</v>
      </c>
      <c r="N16" s="151">
        <f>IF($R$3=1,COUNTIFS('DATA ENTRY'!$F$9:$F$1000,REPORTS!$D16,'DATA ENTRY'!$Y$9:$Y$1000,"OFFLINE"),IF($R$3=2,COUNTIFS('DATA ENTRY'!$F$9:$F$1000,REPORTS!$D16,'DATA ENTRY'!$Z$9:$Z$1000,"OFFLINE"),IF($R$3=3,COUNTIFS('DATA ENTRY'!$F$9:$F$1000,REPORTS!$D16,'DATA ENTRY'!$AA$9:$AA$1000,"OFFLINE"),IF($R$3=4,COUNTIFS('DATA ENTRY'!$F$9:$F$1000,REPORTS!$D16,'DATA ENTRY'!$AB$9:$AB$1000,"OFFLINE"),IF($R$3=5,COUNTIFS('DATA ENTRY'!$F$9:$F$1000,REPORTS!$D16,'DATA ENTRY'!$AC$9:$AC$1000,"OFFLINE"),"")))))</f>
        <v>0</v>
      </c>
      <c r="O16" s="152">
        <f t="shared" si="6"/>
        <v>0</v>
      </c>
      <c r="P16" s="152">
        <f t="shared" si="7"/>
        <v>39</v>
      </c>
      <c r="Q16" s="318"/>
      <c r="R16" s="319"/>
      <c r="S16" s="2"/>
    </row>
    <row r="17" spans="1:19" ht="18.5" customHeight="1">
      <c r="A17" s="2"/>
      <c r="B17" s="441"/>
      <c r="C17" s="428"/>
      <c r="D17" s="57">
        <v>11</v>
      </c>
      <c r="E17" s="151">
        <f>COUNTIF('DATA ENTRY'!$F$9:$F$1000,D17)</f>
        <v>48</v>
      </c>
      <c r="F17" s="58">
        <f>IF($R$3=1,COUNTIFS('DATA ENTRY'!$F$9:$F$1000,REPORTS!$D17,'DATA ENTRY'!$K$9:$K$1000,"YES"),IF($R$3=2,COUNTIFS('DATA ENTRY'!$F$9:$F$1000,REPORTS!$D17,'DATA ENTRY'!$L$9:$L$1000,"YES"),IF($R$3=3,COUNTIFS('DATA ENTRY'!$F$9:$F$1000,REPORTS!$D17,'DATA ENTRY'!$M$9:$M$1000,"YES"),IF($R$3=4,COUNTIFS('DATA ENTRY'!$F$9:$F$1000,REPORTS!$D17,'DATA ENTRY'!$N$9:$N$1000,"YES"),IF($R$3=5,COUNTIFS('DATA ENTRY'!$F$9:$F$1000,REPORTS!$D17,'DATA ENTRY'!$O$9:$O$1000,"YES"),"")))))</f>
        <v>0</v>
      </c>
      <c r="G17" s="317"/>
      <c r="H17" s="151">
        <f>IF($R$3=1,COUNTIFS('DATA ENTRY'!$F$9:$F$1000,REPORTS!$D17,'DATA ENTRY'!$T$9:$T$1000,"ONLINE"),IF($R$3=2,COUNTIFS('DATA ENTRY'!$F$9:$F$1000,REPORTS!$D17,'DATA ENTRY'!$U$9:$U$1000,"ONLINE"),IF($R$3=3,COUNTIFS('DATA ENTRY'!$F$9:$F$1000,REPORTS!$D17,'DATA ENTRY'!$V$9:$V$1000,"ONLINE"),IF($R$3=4,COUNTIFS('DATA ENTRY'!$F$9:$F$1000,REPORTS!$D17,'DATA ENTRY'!$W$9:$W$1000,"ONLINE"),IF($R$3=5,COUNTIFS('DATA ENTRY'!$F$9:$F$1000,REPORTS!$D17,'DATA ENTRY'!$X$9:$X$1000,"ONLINE"),"")))))</f>
        <v>45</v>
      </c>
      <c r="I17" s="151">
        <f>IF($R$3=1,COUNTIFS('DATA ENTRY'!$F$9:$F$1000,REPORTS!$D17,'DATA ENTRY'!$T$9:$T$1000,"OFFLINE"),IF($R$3=2,COUNTIFS('DATA ENTRY'!$F$9:$F$1000,REPORTS!$D17,'DATA ENTRY'!$U$9:$U$1000,"OFFLINE"),IF($R$3=3,COUNTIFS('DATA ENTRY'!$F$9:$F$1000,REPORTS!$D17,'DATA ENTRY'!$V$9:$V$1000,"OFFLINE"),IF($R$3=4,COUNTIFS('DATA ENTRY'!$F$9:$F$1000,REPORTS!$D17,'DATA ENTRY'!$W$9:$W$1000,"OFFLINE"),IF($R$3=5,COUNTIFS('DATA ENTRY'!$F$9:$F$1000,REPORTS!$D17,'DATA ENTRY'!$X$9:$X$1000,"OFFLINE"),"")))))</f>
        <v>3</v>
      </c>
      <c r="J17" s="152">
        <f t="shared" si="4"/>
        <v>48</v>
      </c>
      <c r="K17" s="152">
        <f t="shared" si="5"/>
        <v>0</v>
      </c>
      <c r="L17" s="318"/>
      <c r="M17" s="151">
        <f>IF($R$3=1,COUNTIFS('DATA ENTRY'!$F$9:$F$1000,REPORTS!$D17,'DATA ENTRY'!$Y$9:$Y$1000,"ONLINE"),IF($R$3=2,COUNTIFS('DATA ENTRY'!$F$9:$F$1000,REPORTS!$D17,'DATA ENTRY'!$Z$9:$Z$1000,"ONLINE"),IF($R$3=3,COUNTIFS('DATA ENTRY'!$F$9:$F$1000,REPORTS!$D17,'DATA ENTRY'!$AA$9:$AA$1000,"ONLINE"),IF($R$3=4,COUNTIFS('DATA ENTRY'!$F$9:$F$1000,REPORTS!$D17,'DATA ENTRY'!$AB$9:$AB$1000,"ONLINE"),IF($R$3=5,COUNTIFS('DATA ENTRY'!$F$9:$F$1000,REPORTS!$D17,'DATA ENTRY'!$AC$9:$AC$1000,"ONLINE"),"")))))</f>
        <v>33</v>
      </c>
      <c r="N17" s="151">
        <f>IF($R$3=1,COUNTIFS('DATA ENTRY'!$F$9:$F$1000,REPORTS!$D17,'DATA ENTRY'!$Y$9:$Y$1000,"OFFLINE"),IF($R$3=2,COUNTIFS('DATA ENTRY'!$F$9:$F$1000,REPORTS!$D17,'DATA ENTRY'!$Z$9:$Z$1000,"OFFLINE"),IF($R$3=3,COUNTIFS('DATA ENTRY'!$F$9:$F$1000,REPORTS!$D17,'DATA ENTRY'!$AA$9:$AA$1000,"OFFLINE"),IF($R$3=4,COUNTIFS('DATA ENTRY'!$F$9:$F$1000,REPORTS!$D17,'DATA ENTRY'!$AB$9:$AB$1000,"OFFLINE"),IF($R$3=5,COUNTIFS('DATA ENTRY'!$F$9:$F$1000,REPORTS!$D17,'DATA ENTRY'!$AC$9:$AC$1000,"OFFLINE"),"")))))</f>
        <v>11</v>
      </c>
      <c r="O17" s="152">
        <f t="shared" si="6"/>
        <v>44</v>
      </c>
      <c r="P17" s="152">
        <f t="shared" si="7"/>
        <v>4</v>
      </c>
      <c r="Q17" s="318"/>
      <c r="R17" s="319"/>
      <c r="S17" s="2"/>
    </row>
    <row r="18" spans="1:19" ht="18.5" customHeight="1">
      <c r="A18" s="2"/>
      <c r="B18" s="442"/>
      <c r="C18" s="429"/>
      <c r="D18" s="57">
        <v>12</v>
      </c>
      <c r="E18" s="151">
        <f>COUNTIF('DATA ENTRY'!$F$9:$F$1000,D18)</f>
        <v>25</v>
      </c>
      <c r="F18" s="58">
        <f>IF($R$3=1,COUNTIFS('DATA ENTRY'!$F$9:$F$1000,REPORTS!$D18,'DATA ENTRY'!$K$9:$K$1000,"YES"),IF($R$3=2,COUNTIFS('DATA ENTRY'!$F$9:$F$1000,REPORTS!$D18,'DATA ENTRY'!$L$9:$L$1000,"YES"),IF($R$3=3,COUNTIFS('DATA ENTRY'!$F$9:$F$1000,REPORTS!$D18,'DATA ENTRY'!$M$9:$M$1000,"YES"),IF($R$3=4,COUNTIFS('DATA ENTRY'!$F$9:$F$1000,REPORTS!$D18,'DATA ENTRY'!$N$9:$N$1000,"YES"),IF($R$3=5,COUNTIFS('DATA ENTRY'!$F$9:$F$1000,REPORTS!$D18,'DATA ENTRY'!$O$9:$O$1000,"YES"),"")))))</f>
        <v>24</v>
      </c>
      <c r="G18" s="317"/>
      <c r="H18" s="151">
        <f>IF($R$3=1,COUNTIFS('DATA ENTRY'!$F$9:$F$1000,REPORTS!$D18,'DATA ENTRY'!$T$9:$T$1000,"ONLINE"),IF($R$3=2,COUNTIFS('DATA ENTRY'!$F$9:$F$1000,REPORTS!$D18,'DATA ENTRY'!$U$9:$U$1000,"ONLINE"),IF($R$3=3,COUNTIFS('DATA ENTRY'!$F$9:$F$1000,REPORTS!$D18,'DATA ENTRY'!$V$9:$V$1000,"ONLINE"),IF($R$3=4,COUNTIFS('DATA ENTRY'!$F$9:$F$1000,REPORTS!$D18,'DATA ENTRY'!$W$9:$W$1000,"ONLINE"),IF($R$3=5,COUNTIFS('DATA ENTRY'!$F$9:$F$1000,REPORTS!$D18,'DATA ENTRY'!$X$9:$X$1000,"ONLINE"),"")))))</f>
        <v>25</v>
      </c>
      <c r="I18" s="151">
        <f>IF($R$3=1,COUNTIFS('DATA ENTRY'!$F$9:$F$1000,REPORTS!$D18,'DATA ENTRY'!$T$9:$T$1000,"OFFLINE"),IF($R$3=2,COUNTIFS('DATA ENTRY'!$F$9:$F$1000,REPORTS!$D18,'DATA ENTRY'!$U$9:$U$1000,"OFFLINE"),IF($R$3=3,COUNTIFS('DATA ENTRY'!$F$9:$F$1000,REPORTS!$D18,'DATA ENTRY'!$V$9:$V$1000,"OFFLINE"),IF($R$3=4,COUNTIFS('DATA ENTRY'!$F$9:$F$1000,REPORTS!$D18,'DATA ENTRY'!$W$9:$W$1000,"OFFLINE"),IF($R$3=5,COUNTIFS('DATA ENTRY'!$F$9:$F$1000,REPORTS!$D18,'DATA ENTRY'!$X$9:$X$1000,"OFFLINE"),"")))))</f>
        <v>0</v>
      </c>
      <c r="J18" s="152">
        <f t="shared" si="4"/>
        <v>25</v>
      </c>
      <c r="K18" s="152">
        <f t="shared" si="5"/>
        <v>0</v>
      </c>
      <c r="L18" s="318"/>
      <c r="M18" s="151">
        <f>IF($R$3=1,COUNTIFS('DATA ENTRY'!$F$9:$F$1000,REPORTS!$D18,'DATA ENTRY'!$Y$9:$Y$1000,"ONLINE"),IF($R$3=2,COUNTIFS('DATA ENTRY'!$F$9:$F$1000,REPORTS!$D18,'DATA ENTRY'!$Z$9:$Z$1000,"ONLINE"),IF($R$3=3,COUNTIFS('DATA ENTRY'!$F$9:$F$1000,REPORTS!$D18,'DATA ENTRY'!$AA$9:$AA$1000,"ONLINE"),IF($R$3=4,COUNTIFS('DATA ENTRY'!$F$9:$F$1000,REPORTS!$D18,'DATA ENTRY'!$AB$9:$AB$1000,"ONLINE"),IF($R$3=5,COUNTIFS('DATA ENTRY'!$F$9:$F$1000,REPORTS!$D18,'DATA ENTRY'!$AC$9:$AC$1000,"ONLINE"),"")))))</f>
        <v>19</v>
      </c>
      <c r="N18" s="151">
        <f>IF($R$3=1,COUNTIFS('DATA ENTRY'!$F$9:$F$1000,REPORTS!$D18,'DATA ENTRY'!$Y$9:$Y$1000,"OFFLINE"),IF($R$3=2,COUNTIFS('DATA ENTRY'!$F$9:$F$1000,REPORTS!$D18,'DATA ENTRY'!$Z$9:$Z$1000,"OFFLINE"),IF($R$3=3,COUNTIFS('DATA ENTRY'!$F$9:$F$1000,REPORTS!$D18,'DATA ENTRY'!$AA$9:$AA$1000,"OFFLINE"),IF($R$3=4,COUNTIFS('DATA ENTRY'!$F$9:$F$1000,REPORTS!$D18,'DATA ENTRY'!$AB$9:$AB$1000,"OFFLINE"),IF($R$3=5,COUNTIFS('DATA ENTRY'!$F$9:$F$1000,REPORTS!$D18,'DATA ENTRY'!$AC$9:$AC$1000,"OFFLINE"),"")))))</f>
        <v>5</v>
      </c>
      <c r="O18" s="152">
        <f t="shared" si="6"/>
        <v>24</v>
      </c>
      <c r="P18" s="152">
        <f t="shared" si="7"/>
        <v>1</v>
      </c>
      <c r="Q18" s="318"/>
      <c r="R18" s="319"/>
      <c r="S18" s="2"/>
    </row>
    <row r="19" spans="1:19" ht="15">
      <c r="A19" s="2"/>
      <c r="B19" s="438" t="s">
        <v>229</v>
      </c>
      <c r="C19" s="439"/>
      <c r="D19" s="53"/>
      <c r="E19" s="153">
        <f>SUM(E7:E18)</f>
        <v>271</v>
      </c>
      <c r="F19" s="153">
        <f aca="true" t="shared" si="8" ref="F19:P19">SUM(F7:F18)</f>
        <v>58</v>
      </c>
      <c r="G19" s="153"/>
      <c r="H19" s="153">
        <f t="shared" si="8"/>
        <v>98</v>
      </c>
      <c r="I19" s="153">
        <f t="shared" si="8"/>
        <v>15</v>
      </c>
      <c r="J19" s="153">
        <f t="shared" si="8"/>
        <v>113</v>
      </c>
      <c r="K19" s="153">
        <f t="shared" si="8"/>
        <v>158</v>
      </c>
      <c r="L19" s="153"/>
      <c r="M19" s="153">
        <f t="shared" si="8"/>
        <v>54</v>
      </c>
      <c r="N19" s="153">
        <f t="shared" si="8"/>
        <v>53</v>
      </c>
      <c r="O19" s="153">
        <f t="shared" si="8"/>
        <v>107</v>
      </c>
      <c r="P19" s="153">
        <f t="shared" si="8"/>
        <v>164</v>
      </c>
      <c r="Q19" s="53"/>
      <c r="R19" s="54"/>
      <c r="S19" s="2"/>
    </row>
    <row r="20" spans="1:19" ht="33.5" customHeight="1">
      <c r="A20" s="2"/>
      <c r="S20" s="2"/>
    </row>
    <row r="21" spans="1:19" ht="21" customHeight="1">
      <c r="A21" s="2"/>
      <c r="O21" s="424" t="str">
        <f>DASHBOARD!S3</f>
        <v>प्रधानाचार्य</v>
      </c>
      <c r="P21" s="424"/>
      <c r="Q21" s="424"/>
      <c r="S21" s="2"/>
    </row>
    <row r="22" spans="1:19" ht="18" customHeight="1">
      <c r="A22" s="2"/>
      <c r="O22" s="424" t="str">
        <f>DASHBOARD!S4</f>
        <v>राजकीय उच्च माध्यमिक विद्यालय</v>
      </c>
      <c r="P22" s="424"/>
      <c r="Q22" s="424"/>
      <c r="S22" s="2"/>
    </row>
    <row r="23" spans="1:19" ht="20.5" customHeight="1">
      <c r="A23" s="2"/>
      <c r="O23" s="424" t="str">
        <f>DASHBOARD!S5</f>
        <v>13डीओएल, श्री गंगानगर</v>
      </c>
      <c r="P23" s="424"/>
      <c r="Q23" s="424"/>
      <c r="S23" s="2"/>
    </row>
    <row r="24" spans="1:19" ht="15">
      <c r="A24" s="2"/>
      <c r="O24" s="144"/>
      <c r="P24" s="144"/>
      <c r="Q24" s="144"/>
      <c r="S24" s="2"/>
    </row>
    <row r="25" spans="1:19" ht="15">
      <c r="A25" s="2"/>
      <c r="B25" s="2"/>
      <c r="C25" s="2"/>
      <c r="D25" s="2"/>
      <c r="E25" s="2"/>
      <c r="F25" s="2"/>
      <c r="G25" s="2"/>
      <c r="H25" s="2"/>
      <c r="I25" s="2"/>
      <c r="J25" s="2"/>
      <c r="K25" s="2"/>
      <c r="L25" s="2"/>
      <c r="M25" s="2"/>
      <c r="N25" s="2"/>
      <c r="O25" s="2"/>
      <c r="P25" s="2"/>
      <c r="Q25" s="2"/>
      <c r="R25" s="2"/>
      <c r="S25" s="2"/>
    </row>
  </sheetData>
  <sheetProtection password="CE20" sheet="1" objects="1" scenarios="1" formatColumns="0" formatRows="0"/>
  <mergeCells count="11">
    <mergeCell ref="B2:Q2"/>
    <mergeCell ref="B3:Q3"/>
    <mergeCell ref="H4:L4"/>
    <mergeCell ref="M4:Q4"/>
    <mergeCell ref="B19:C19"/>
    <mergeCell ref="B7:B18"/>
    <mergeCell ref="O21:Q21"/>
    <mergeCell ref="O22:Q22"/>
    <mergeCell ref="O23:Q23"/>
    <mergeCell ref="F4:G4"/>
    <mergeCell ref="C7:C18"/>
  </mergeCells>
  <dataValidations count="2">
    <dataValidation type="list" allowBlank="1" showInputMessage="1" showErrorMessage="1" sqref="R3">
      <formula1>"1,2,3,4,5"</formula1>
    </dataValidation>
    <dataValidation type="list" allowBlank="1" sqref="R7:R18">
      <formula1>"YES,NO"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headerFooter>
    <oddFooter>&amp;R&amp;"+,Italic"SMILE 2.0 MONITORING_EXCEL UTILITY (HR JOSHI)_12-12-2020.xlsm</oddFooter>
  </headerFooter>
  <drawing r:id="rId1"/>
</worksheet>
</file>

<file path=xl/worksheets/sheet9.xml><?xml version="1.0" encoding="utf-8"?>
<worksheet xmlns="http://schemas.openxmlformats.org/spreadsheetml/2006/main" xmlns:r="http://schemas.openxmlformats.org/officeDocument/2006/relationships">
  <sheetPr codeName="Sheet6">
    <tabColor rgb="FF92D050"/>
    <pageSetUpPr fitToPage="1"/>
  </sheetPr>
  <dimension ref="A1:R25"/>
  <sheetViews>
    <sheetView showGridLines="0" workbookViewId="0" topLeftCell="F1">
      <selection activeCell="E5" sqref="E5"/>
    </sheetView>
  </sheetViews>
  <sheetFormatPr defaultColWidth="9.140625" defaultRowHeight="15"/>
  <cols>
    <col min="1" max="1" width="2.8515625" style="9" customWidth="1"/>
    <col min="2" max="2" width="5.421875" style="9" customWidth="1"/>
    <col min="3" max="3" width="17.421875" style="0" bestFit="1" customWidth="1"/>
    <col min="6" max="6" width="17.8515625" style="0" customWidth="1"/>
    <col min="11" max="11" width="15.00390625" style="0" bestFit="1" customWidth="1"/>
    <col min="16" max="16" width="11.140625" style="0" bestFit="1" customWidth="1"/>
    <col min="18" max="18" width="3.421875" style="0" customWidth="1"/>
  </cols>
  <sheetData>
    <row r="1" spans="1:18" s="9" customFormat="1" ht="13" customHeight="1" thickBot="1">
      <c r="A1" s="2"/>
      <c r="B1" s="2"/>
      <c r="C1" s="2"/>
      <c r="D1" s="2"/>
      <c r="E1" s="2"/>
      <c r="F1" s="2"/>
      <c r="G1" s="2"/>
      <c r="H1" s="2"/>
      <c r="I1" s="2"/>
      <c r="J1" s="2"/>
      <c r="K1" s="2"/>
      <c r="L1" s="2"/>
      <c r="M1" s="2"/>
      <c r="N1" s="2"/>
      <c r="O1" s="2"/>
      <c r="P1" s="2"/>
      <c r="Q1" s="2"/>
      <c r="R1" s="2"/>
    </row>
    <row r="2" spans="1:18" ht="21.5" customHeight="1" thickBot="1" thickTop="1">
      <c r="A2" s="2"/>
      <c r="B2" s="430" t="str">
        <f>DASHBOARD!B2</f>
        <v>कार्यालय प्रधानाचार्य राजकीय उच्च माध्यमिक विद्यालय 13डीओएल, श्री गंगानगर</v>
      </c>
      <c r="C2" s="430"/>
      <c r="D2" s="430"/>
      <c r="E2" s="430"/>
      <c r="F2" s="430"/>
      <c r="G2" s="430"/>
      <c r="H2" s="430"/>
      <c r="I2" s="430"/>
      <c r="J2" s="430"/>
      <c r="K2" s="430"/>
      <c r="L2" s="430"/>
      <c r="M2" s="430"/>
      <c r="N2" s="430"/>
      <c r="O2" s="430"/>
      <c r="P2" s="431"/>
      <c r="Q2" s="77" t="s">
        <v>240</v>
      </c>
      <c r="R2" s="2"/>
    </row>
    <row r="3" spans="1:18" ht="19.5" thickBot="1" thickTop="1">
      <c r="A3" s="2"/>
      <c r="B3" s="564" t="s">
        <v>456</v>
      </c>
      <c r="C3" s="432"/>
      <c r="D3" s="432"/>
      <c r="E3" s="432"/>
      <c r="F3" s="432"/>
      <c r="G3" s="432"/>
      <c r="H3" s="432"/>
      <c r="I3" s="432"/>
      <c r="J3" s="432"/>
      <c r="K3" s="432"/>
      <c r="L3" s="432"/>
      <c r="M3" s="432"/>
      <c r="N3" s="432"/>
      <c r="O3" s="432"/>
      <c r="P3" s="433"/>
      <c r="Q3" s="112">
        <v>2</v>
      </c>
      <c r="R3" s="2"/>
    </row>
    <row r="4" spans="1:18" ht="15" thickTop="1">
      <c r="A4" s="2"/>
      <c r="B4" s="84"/>
      <c r="C4" s="85"/>
      <c r="D4" s="86"/>
      <c r="E4" s="86"/>
      <c r="F4" s="86"/>
      <c r="G4" s="434" t="s">
        <v>215</v>
      </c>
      <c r="H4" s="435"/>
      <c r="I4" s="435"/>
      <c r="J4" s="435"/>
      <c r="K4" s="436"/>
      <c r="L4" s="437" t="s">
        <v>216</v>
      </c>
      <c r="M4" s="435"/>
      <c r="N4" s="435"/>
      <c r="O4" s="435"/>
      <c r="P4" s="436"/>
      <c r="Q4" s="79"/>
      <c r="R4" s="2"/>
    </row>
    <row r="5" spans="1:18" ht="137.5">
      <c r="A5" s="2"/>
      <c r="B5" s="78" t="s">
        <v>230</v>
      </c>
      <c r="C5" s="78" t="s">
        <v>217</v>
      </c>
      <c r="D5" s="80" t="s">
        <v>158</v>
      </c>
      <c r="E5" s="80" t="s">
        <v>218</v>
      </c>
      <c r="F5" s="275" t="s">
        <v>219</v>
      </c>
      <c r="G5" s="81" t="s">
        <v>220</v>
      </c>
      <c r="H5" s="81" t="s">
        <v>221</v>
      </c>
      <c r="I5" s="81" t="s">
        <v>222</v>
      </c>
      <c r="J5" s="81" t="s">
        <v>223</v>
      </c>
      <c r="K5" s="81" t="s">
        <v>224</v>
      </c>
      <c r="L5" s="82" t="s">
        <v>220</v>
      </c>
      <c r="M5" s="82" t="s">
        <v>221</v>
      </c>
      <c r="N5" s="82" t="s">
        <v>225</v>
      </c>
      <c r="O5" s="82" t="s">
        <v>223</v>
      </c>
      <c r="P5" s="82" t="s">
        <v>226</v>
      </c>
      <c r="Q5" s="83" t="s">
        <v>227</v>
      </c>
      <c r="R5" s="2"/>
    </row>
    <row r="6" spans="1:18" ht="15">
      <c r="A6" s="2"/>
      <c r="B6" s="60"/>
      <c r="C6" s="60">
        <v>1</v>
      </c>
      <c r="D6" s="55">
        <v>2</v>
      </c>
      <c r="E6" s="55">
        <v>3</v>
      </c>
      <c r="F6" s="55">
        <v>4</v>
      </c>
      <c r="G6" s="55">
        <v>5</v>
      </c>
      <c r="H6" s="55">
        <v>6</v>
      </c>
      <c r="I6" s="55">
        <v>7</v>
      </c>
      <c r="J6" s="55">
        <v>8</v>
      </c>
      <c r="K6" s="55">
        <v>9</v>
      </c>
      <c r="L6" s="55">
        <v>10</v>
      </c>
      <c r="M6" s="55">
        <v>11</v>
      </c>
      <c r="N6" s="55">
        <v>12</v>
      </c>
      <c r="O6" s="55">
        <v>13</v>
      </c>
      <c r="P6" s="55">
        <v>14</v>
      </c>
      <c r="Q6" s="56">
        <v>15</v>
      </c>
      <c r="R6" s="2"/>
    </row>
    <row r="7" spans="1:18" ht="18.5" customHeight="1">
      <c r="A7" s="2"/>
      <c r="B7" s="440">
        <v>1</v>
      </c>
      <c r="C7" s="427" t="str">
        <f>CONCATENATE(DASHBOARD!S4,DASHBOARD!S5)</f>
        <v>राजकीय उच्च माध्यमिक विद्यालय13डीओएल, श्री गंगानगर</v>
      </c>
      <c r="D7" s="57">
        <v>1</v>
      </c>
      <c r="E7" s="151">
        <f>COUNTIF('DATA ENTRY'!$F$9:$F$1000,D7)</f>
        <v>7</v>
      </c>
      <c r="F7" s="58" t="s">
        <v>228</v>
      </c>
      <c r="G7" s="151">
        <f>IF($Q$3=1,COUNTIFS('DATA ENTRY'!$F$9:$F$1000,'PRAPTRA-A'!$D7,'DATA ENTRY'!$T$9:$T$1000,"ONLINE"),IF($Q$3=2,COUNTIFS('DATA ENTRY'!$F$9:$F$1000,'PRAPTRA-A'!$D7,'DATA ENTRY'!$U$9:$U$1000,"ONLINE"),IF($Q$3=3,COUNTIFS('DATA ENTRY'!$F$9:$F$1000,'PRAPTRA-A'!$D7,'DATA ENTRY'!$V$9:$V$1000,"ONLINE"),IF($Q$3=4,COUNTIFS('DATA ENTRY'!$F$9:$F$1000,'PRAPTRA-A'!$D7,'DATA ENTRY'!$W$9:$W$1000,"ONLINE"),IF($Q$3=5,COUNTIFS('DATA ENTRY'!$F$9:$F$1000,'PRAPTRA-A'!$D7,'DATA ENTRY'!$X$9:$X$1000,"ONLINE"),"")))))</f>
        <v>0</v>
      </c>
      <c r="H7" s="151">
        <f>IF($Q$3=1,COUNTIFS('DATA ENTRY'!$F$9:$F$1000,'PRAPTRA-A'!$D7,'DATA ENTRY'!$T$9:$T$1000,"OFFLINE"),IF($Q$3=2,COUNTIFS('DATA ENTRY'!$F$9:$F$1000,'PRAPTRA-A'!$D7,'DATA ENTRY'!$U$9:$U$1000,"OFFLINE"),IF($Q$3=3,COUNTIFS('DATA ENTRY'!$F$9:$F$1000,'PRAPTRA-A'!$D7,'DATA ENTRY'!$V$9:$V$1000,"OFFLINE"),IF($Q$3=4,COUNTIFS('DATA ENTRY'!$F$9:$F$1000,'PRAPTRA-A'!$D7,'DATA ENTRY'!$W$9:$W$1000,"OFFLINE"),IF($Q$3=5,COUNTIFS('DATA ENTRY'!$F$9:$F$1000,'PRAPTRA-A'!$D7,'DATA ENTRY'!$X$9:$X$1000,"OFFLINE"),"")))))</f>
        <v>0</v>
      </c>
      <c r="I7" s="152">
        <f aca="true" t="shared" si="0" ref="I7:I14">G7+H7</f>
        <v>0</v>
      </c>
      <c r="J7" s="152">
        <f aca="true" t="shared" si="1" ref="J7:J14">E7-I7</f>
        <v>7</v>
      </c>
      <c r="K7" s="57"/>
      <c r="L7" s="151">
        <f>IF($Q$3=1,COUNTIFS('DATA ENTRY'!$F$9:$F$1000,'PRAPTRA-A'!$D7,'DATA ENTRY'!$Y$9:$Y$1000,"ONLINE"),IF($Q$3=2,COUNTIFS('DATA ENTRY'!$F$9:$F$1000,'PRAPTRA-A'!$D7,'DATA ENTRY'!$Z$9:$Z$1000,"ONLINE"),IF($Q$3=3,COUNTIFS('DATA ENTRY'!$F$9:$F$1000,'PRAPTRA-A'!$D7,'DATA ENTRY'!$AA$9:$AA$1000,"ONLINE"),IF($Q$3=4,COUNTIFS('DATA ENTRY'!$F$9:$F$1000,'PRAPTRA-A'!$D7,'DATA ENTRY'!$AB$9:$AB$1000,"ONLINE"),IF($Q$3=5,COUNTIFS('DATA ENTRY'!$F$9:$F$1000,'PRAPTRA-A'!$D7,'DATA ENTRY'!$AC$9:$AC$1000,"ONLINE"),"")))))</f>
        <v>0</v>
      </c>
      <c r="M7" s="151">
        <f>IF($Q$3=1,COUNTIFS('DATA ENTRY'!$F$9:$F$1000,'PRAPTRA-A'!$D7,'DATA ENTRY'!$Y$9:$Y$1000,"OFFLINE"),IF($Q$3=2,COUNTIFS('DATA ENTRY'!$F$9:$F$1000,'PRAPTRA-A'!$D7,'DATA ENTRY'!$Z$9:$Z$1000,"OFFLINE"),IF($Q$3=3,COUNTIFS('DATA ENTRY'!$F$9:$F$1000,'PRAPTRA-A'!$D7,'DATA ENTRY'!$AA$9:$AA$1000,"OFFLINE"),IF($Q$3=4,COUNTIFS('DATA ENTRY'!$F$9:$F$1000,'PRAPTRA-A'!$D7,'DATA ENTRY'!$AB$9:$AB$1000,"OFFLINE"),IF($Q$3=5,COUNTIFS('DATA ENTRY'!$F$9:$F$1000,'PRAPTRA-A'!$D7,'DATA ENTRY'!$AC$9:$AC$1000,"OFFLINE"),"")))))</f>
        <v>0</v>
      </c>
      <c r="N7" s="152">
        <f aca="true" t="shared" si="2" ref="N7:N14">L7+M7</f>
        <v>0</v>
      </c>
      <c r="O7" s="152">
        <f aca="true" t="shared" si="3" ref="O7:O14">E7-N7</f>
        <v>7</v>
      </c>
      <c r="P7" s="57"/>
      <c r="Q7" s="59" t="s">
        <v>183</v>
      </c>
      <c r="R7" s="2"/>
    </row>
    <row r="8" spans="1:18" ht="18.5" customHeight="1">
      <c r="A8" s="2"/>
      <c r="B8" s="441"/>
      <c r="C8" s="428"/>
      <c r="D8" s="57">
        <v>2</v>
      </c>
      <c r="E8" s="151">
        <f>COUNTIF('DATA ENTRY'!$F$9:$F$1000,D8)</f>
        <v>24</v>
      </c>
      <c r="F8" s="58" t="s">
        <v>228</v>
      </c>
      <c r="G8" s="151">
        <f>IF($Q$3=1,COUNTIFS('DATA ENTRY'!$F$9:$F$1000,'PRAPTRA-A'!$D8,'DATA ENTRY'!$T$9:$T$1000,"ONLINE"),IF($Q$3=2,COUNTIFS('DATA ENTRY'!$F$9:$F$1000,'PRAPTRA-A'!$D8,'DATA ENTRY'!$U$9:$U$1000,"ONLINE"),IF($Q$3=3,COUNTIFS('DATA ENTRY'!$F$9:$F$1000,'PRAPTRA-A'!$D8,'DATA ENTRY'!$V$9:$V$1000,"ONLINE"),IF($Q$3=4,COUNTIFS('DATA ENTRY'!$F$9:$F$1000,'PRAPTRA-A'!$D8,'DATA ENTRY'!$W$9:$W$1000,"ONLINE"),IF($Q$3=5,COUNTIFS('DATA ENTRY'!$F$9:$F$1000,'PRAPTRA-A'!$D8,'DATA ENTRY'!$X$9:$X$1000,"ONLINE"),"")))))</f>
        <v>0</v>
      </c>
      <c r="H8" s="151">
        <f>IF($Q$3=1,COUNTIFS('DATA ENTRY'!$F$9:$F$1000,'PRAPTRA-A'!$D8,'DATA ENTRY'!$T$9:$T$1000,"OFFLINE"),IF($Q$3=2,COUNTIFS('DATA ENTRY'!$F$9:$F$1000,'PRAPTRA-A'!$D8,'DATA ENTRY'!$U$9:$U$1000,"OFFLINE"),IF($Q$3=3,COUNTIFS('DATA ENTRY'!$F$9:$F$1000,'PRAPTRA-A'!$D8,'DATA ENTRY'!$V$9:$V$1000,"OFFLINE"),IF($Q$3=4,COUNTIFS('DATA ENTRY'!$F$9:$F$1000,'PRAPTRA-A'!$D8,'DATA ENTRY'!$W$9:$W$1000,"OFFLINE"),IF($Q$3=5,COUNTIFS('DATA ENTRY'!$F$9:$F$1000,'PRAPTRA-A'!$D8,'DATA ENTRY'!$X$9:$X$1000,"OFFLINE"),"")))))</f>
        <v>0</v>
      </c>
      <c r="I8" s="152">
        <f t="shared" si="0"/>
        <v>0</v>
      </c>
      <c r="J8" s="152">
        <f t="shared" si="1"/>
        <v>24</v>
      </c>
      <c r="K8" s="57"/>
      <c r="L8" s="151">
        <f>IF($Q$3=1,COUNTIFS('DATA ENTRY'!$F$9:$F$1000,'PRAPTRA-A'!$D8,'DATA ENTRY'!$Y$9:$Y$1000,"ONLINE"),IF($Q$3=2,COUNTIFS('DATA ENTRY'!$F$9:$F$1000,'PRAPTRA-A'!$D8,'DATA ENTRY'!$Z$9:$Z$1000,"ONLINE"),IF($Q$3=3,COUNTIFS('DATA ENTRY'!$F$9:$F$1000,'PRAPTRA-A'!$D8,'DATA ENTRY'!$AA$9:$AA$1000,"ONLINE"),IF($Q$3=4,COUNTIFS('DATA ENTRY'!$F$9:$F$1000,'PRAPTRA-A'!$D8,'DATA ENTRY'!$AB$9:$AB$1000,"ONLINE"),IF($Q$3=5,COUNTIFS('DATA ENTRY'!$F$9:$F$1000,'PRAPTRA-A'!$D8,'DATA ENTRY'!$AC$9:$AC$1000,"ONLINE"),"")))))</f>
        <v>0</v>
      </c>
      <c r="M8" s="151">
        <f>IF($Q$3=1,COUNTIFS('DATA ENTRY'!$F$9:$F$1000,'PRAPTRA-A'!$D8,'DATA ENTRY'!$Y$9:$Y$1000,"OFFLINE"),IF($Q$3=2,COUNTIFS('DATA ENTRY'!$F$9:$F$1000,'PRAPTRA-A'!$D8,'DATA ENTRY'!$Z$9:$Z$1000,"OFFLINE"),IF($Q$3=3,COUNTIFS('DATA ENTRY'!$F$9:$F$1000,'PRAPTRA-A'!$D8,'DATA ENTRY'!$AA$9:$AA$1000,"OFFLINE"),IF($Q$3=4,COUNTIFS('DATA ENTRY'!$F$9:$F$1000,'PRAPTRA-A'!$D8,'DATA ENTRY'!$AB$9:$AB$1000,"OFFLINE"),IF($Q$3=5,COUNTIFS('DATA ENTRY'!$F$9:$F$1000,'PRAPTRA-A'!$D8,'DATA ENTRY'!$AC$9:$AC$1000,"OFFLINE"),"")))))</f>
        <v>0</v>
      </c>
      <c r="N8" s="152">
        <f t="shared" si="2"/>
        <v>0</v>
      </c>
      <c r="O8" s="152">
        <f t="shared" si="3"/>
        <v>24</v>
      </c>
      <c r="P8" s="57"/>
      <c r="Q8" s="59" t="s">
        <v>183</v>
      </c>
      <c r="R8" s="2"/>
    </row>
    <row r="9" spans="1:18" ht="18.5" customHeight="1">
      <c r="A9" s="2"/>
      <c r="B9" s="441"/>
      <c r="C9" s="428"/>
      <c r="D9" s="57">
        <v>3</v>
      </c>
      <c r="E9" s="151">
        <f>COUNTIF('DATA ENTRY'!$F$9:$F$1000,D9)</f>
        <v>13</v>
      </c>
      <c r="F9" s="58" t="s">
        <v>228</v>
      </c>
      <c r="G9" s="151">
        <f>IF($Q$3=1,COUNTIFS('DATA ENTRY'!$F$9:$F$1000,'PRAPTRA-A'!$D9,'DATA ENTRY'!$T$9:$T$1000,"ONLINE"),IF($Q$3=2,COUNTIFS('DATA ENTRY'!$F$9:$F$1000,'PRAPTRA-A'!$D9,'DATA ENTRY'!$U$9:$U$1000,"ONLINE"),IF($Q$3=3,COUNTIFS('DATA ENTRY'!$F$9:$F$1000,'PRAPTRA-A'!$D9,'DATA ENTRY'!$V$9:$V$1000,"ONLINE"),IF($Q$3=4,COUNTIFS('DATA ENTRY'!$F$9:$F$1000,'PRAPTRA-A'!$D9,'DATA ENTRY'!$W$9:$W$1000,"ONLINE"),IF($Q$3=5,COUNTIFS('DATA ENTRY'!$F$9:$F$1000,'PRAPTRA-A'!$D9,'DATA ENTRY'!$X$9:$X$1000,"ONLINE"),"")))))</f>
        <v>0</v>
      </c>
      <c r="H9" s="151">
        <f>IF($Q$3=1,COUNTIFS('DATA ENTRY'!$F$9:$F$1000,'PRAPTRA-A'!$D9,'DATA ENTRY'!$T$9:$T$1000,"OFFLINE"),IF($Q$3=2,COUNTIFS('DATA ENTRY'!$F$9:$F$1000,'PRAPTRA-A'!$D9,'DATA ENTRY'!$U$9:$U$1000,"OFFLINE"),IF($Q$3=3,COUNTIFS('DATA ENTRY'!$F$9:$F$1000,'PRAPTRA-A'!$D9,'DATA ENTRY'!$V$9:$V$1000,"OFFLINE"),IF($Q$3=4,COUNTIFS('DATA ENTRY'!$F$9:$F$1000,'PRAPTRA-A'!$D9,'DATA ENTRY'!$W$9:$W$1000,"OFFLINE"),IF($Q$3=5,COUNTIFS('DATA ENTRY'!$F$9:$F$1000,'PRAPTRA-A'!$D9,'DATA ENTRY'!$X$9:$X$1000,"OFFLINE"),"")))))</f>
        <v>0</v>
      </c>
      <c r="I9" s="152">
        <f t="shared" si="0"/>
        <v>0</v>
      </c>
      <c r="J9" s="152">
        <f t="shared" si="1"/>
        <v>13</v>
      </c>
      <c r="K9" s="57"/>
      <c r="L9" s="151">
        <f>IF($Q$3=1,COUNTIFS('DATA ENTRY'!$F$9:$F$1000,'PRAPTRA-A'!$D9,'DATA ENTRY'!$Y$9:$Y$1000,"ONLINE"),IF($Q$3=2,COUNTIFS('DATA ENTRY'!$F$9:$F$1000,'PRAPTRA-A'!$D9,'DATA ENTRY'!$Z$9:$Z$1000,"ONLINE"),IF($Q$3=3,COUNTIFS('DATA ENTRY'!$F$9:$F$1000,'PRAPTRA-A'!$D9,'DATA ENTRY'!$AA$9:$AA$1000,"ONLINE"),IF($Q$3=4,COUNTIFS('DATA ENTRY'!$F$9:$F$1000,'PRAPTRA-A'!$D9,'DATA ENTRY'!$AB$9:$AB$1000,"ONLINE"),IF($Q$3=5,COUNTIFS('DATA ENTRY'!$F$9:$F$1000,'PRAPTRA-A'!$D9,'DATA ENTRY'!$AC$9:$AC$1000,"ONLINE"),"")))))</f>
        <v>0</v>
      </c>
      <c r="M9" s="151">
        <f>IF($Q$3=1,COUNTIFS('DATA ENTRY'!$F$9:$F$1000,'PRAPTRA-A'!$D9,'DATA ENTRY'!$Y$9:$Y$1000,"OFFLINE"),IF($Q$3=2,COUNTIFS('DATA ENTRY'!$F$9:$F$1000,'PRAPTRA-A'!$D9,'DATA ENTRY'!$Z$9:$Z$1000,"OFFLINE"),IF($Q$3=3,COUNTIFS('DATA ENTRY'!$F$9:$F$1000,'PRAPTRA-A'!$D9,'DATA ENTRY'!$AA$9:$AA$1000,"OFFLINE"),IF($Q$3=4,COUNTIFS('DATA ENTRY'!$F$9:$F$1000,'PRAPTRA-A'!$D9,'DATA ENTRY'!$AB$9:$AB$1000,"OFFLINE"),IF($Q$3=5,COUNTIFS('DATA ENTRY'!$F$9:$F$1000,'PRAPTRA-A'!$D9,'DATA ENTRY'!$AC$9:$AC$1000,"OFFLINE"),"")))))</f>
        <v>0</v>
      </c>
      <c r="N9" s="152">
        <f t="shared" si="2"/>
        <v>0</v>
      </c>
      <c r="O9" s="152">
        <f t="shared" si="3"/>
        <v>13</v>
      </c>
      <c r="P9" s="57"/>
      <c r="Q9" s="59" t="s">
        <v>183</v>
      </c>
      <c r="R9" s="2"/>
    </row>
    <row r="10" spans="1:18" ht="18.5" customHeight="1">
      <c r="A10" s="2"/>
      <c r="B10" s="441"/>
      <c r="C10" s="428"/>
      <c r="D10" s="57">
        <v>4</v>
      </c>
      <c r="E10" s="151">
        <f>COUNTIF('DATA ENTRY'!$F$9:$F$1000,D10)</f>
        <v>16</v>
      </c>
      <c r="F10" s="58" t="s">
        <v>228</v>
      </c>
      <c r="G10" s="151">
        <f>IF($Q$3=1,COUNTIFS('DATA ENTRY'!$F$9:$F$1000,'PRAPTRA-A'!$D10,'DATA ENTRY'!$T$9:$T$1000,"ONLINE"),IF($Q$3=2,COUNTIFS('DATA ENTRY'!$F$9:$F$1000,'PRAPTRA-A'!$D10,'DATA ENTRY'!$U$9:$U$1000,"ONLINE"),IF($Q$3=3,COUNTIFS('DATA ENTRY'!$F$9:$F$1000,'PRAPTRA-A'!$D10,'DATA ENTRY'!$V$9:$V$1000,"ONLINE"),IF($Q$3=4,COUNTIFS('DATA ENTRY'!$F$9:$F$1000,'PRAPTRA-A'!$D10,'DATA ENTRY'!$W$9:$W$1000,"ONLINE"),IF($Q$3=5,COUNTIFS('DATA ENTRY'!$F$9:$F$1000,'PRAPTRA-A'!$D10,'DATA ENTRY'!$X$9:$X$1000,"ONLINE"),"")))))</f>
        <v>0</v>
      </c>
      <c r="H10" s="151">
        <f>IF($Q$3=1,COUNTIFS('DATA ENTRY'!$F$9:$F$1000,'PRAPTRA-A'!$D10,'DATA ENTRY'!$T$9:$T$1000,"OFFLINE"),IF($Q$3=2,COUNTIFS('DATA ENTRY'!$F$9:$F$1000,'PRAPTRA-A'!$D10,'DATA ENTRY'!$U$9:$U$1000,"OFFLINE"),IF($Q$3=3,COUNTIFS('DATA ENTRY'!$F$9:$F$1000,'PRAPTRA-A'!$D10,'DATA ENTRY'!$V$9:$V$1000,"OFFLINE"),IF($Q$3=4,COUNTIFS('DATA ENTRY'!$F$9:$F$1000,'PRAPTRA-A'!$D10,'DATA ENTRY'!$W$9:$W$1000,"OFFLINE"),IF($Q$3=5,COUNTIFS('DATA ENTRY'!$F$9:$F$1000,'PRAPTRA-A'!$D10,'DATA ENTRY'!$X$9:$X$1000,"OFFLINE"),"")))))</f>
        <v>0</v>
      </c>
      <c r="I10" s="152">
        <f t="shared" si="0"/>
        <v>0</v>
      </c>
      <c r="J10" s="152">
        <f t="shared" si="1"/>
        <v>16</v>
      </c>
      <c r="K10" s="57"/>
      <c r="L10" s="151">
        <f>IF($Q$3=1,COUNTIFS('DATA ENTRY'!$F$9:$F$1000,'PRAPTRA-A'!$D10,'DATA ENTRY'!$Y$9:$Y$1000,"ONLINE"),IF($Q$3=2,COUNTIFS('DATA ENTRY'!$F$9:$F$1000,'PRAPTRA-A'!$D10,'DATA ENTRY'!$Z$9:$Z$1000,"ONLINE"),IF($Q$3=3,COUNTIFS('DATA ENTRY'!$F$9:$F$1000,'PRAPTRA-A'!$D10,'DATA ENTRY'!$AA$9:$AA$1000,"ONLINE"),IF($Q$3=4,COUNTIFS('DATA ENTRY'!$F$9:$F$1000,'PRAPTRA-A'!$D10,'DATA ENTRY'!$AB$9:$AB$1000,"ONLINE"),IF($Q$3=5,COUNTIFS('DATA ENTRY'!$F$9:$F$1000,'PRAPTRA-A'!$D10,'DATA ENTRY'!$AC$9:$AC$1000,"ONLINE"),"")))))</f>
        <v>0</v>
      </c>
      <c r="M10" s="151">
        <f>IF($Q$3=1,COUNTIFS('DATA ENTRY'!$F$9:$F$1000,'PRAPTRA-A'!$D10,'DATA ENTRY'!$Y$9:$Y$1000,"OFFLINE"),IF($Q$3=2,COUNTIFS('DATA ENTRY'!$F$9:$F$1000,'PRAPTRA-A'!$D10,'DATA ENTRY'!$Z$9:$Z$1000,"OFFLINE"),IF($Q$3=3,COUNTIFS('DATA ENTRY'!$F$9:$F$1000,'PRAPTRA-A'!$D10,'DATA ENTRY'!$AA$9:$AA$1000,"OFFLINE"),IF($Q$3=4,COUNTIFS('DATA ENTRY'!$F$9:$F$1000,'PRAPTRA-A'!$D10,'DATA ENTRY'!$AB$9:$AB$1000,"OFFLINE"),IF($Q$3=5,COUNTIFS('DATA ENTRY'!$F$9:$F$1000,'PRAPTRA-A'!$D10,'DATA ENTRY'!$AC$9:$AC$1000,"OFFLINE"),"")))))</f>
        <v>0</v>
      </c>
      <c r="N10" s="152">
        <f t="shared" si="2"/>
        <v>0</v>
      </c>
      <c r="O10" s="152">
        <f t="shared" si="3"/>
        <v>16</v>
      </c>
      <c r="P10" s="57"/>
      <c r="Q10" s="59" t="s">
        <v>183</v>
      </c>
      <c r="R10" s="2"/>
    </row>
    <row r="11" spans="1:18" ht="18.5" customHeight="1">
      <c r="A11" s="2"/>
      <c r="B11" s="441"/>
      <c r="C11" s="428"/>
      <c r="D11" s="57">
        <v>5</v>
      </c>
      <c r="E11" s="151">
        <f>COUNTIF('DATA ENTRY'!$F$9:$F$1000,D11)</f>
        <v>17</v>
      </c>
      <c r="F11" s="58" t="s">
        <v>228</v>
      </c>
      <c r="G11" s="151">
        <f>IF($Q$3=1,COUNTIFS('DATA ENTRY'!$F$9:$F$1000,'PRAPTRA-A'!$D11,'DATA ENTRY'!$T$9:$T$1000,"ONLINE"),IF($Q$3=2,COUNTIFS('DATA ENTRY'!$F$9:$F$1000,'PRAPTRA-A'!$D11,'DATA ENTRY'!$U$9:$U$1000,"ONLINE"),IF($Q$3=3,COUNTIFS('DATA ENTRY'!$F$9:$F$1000,'PRAPTRA-A'!$D11,'DATA ENTRY'!$V$9:$V$1000,"ONLINE"),IF($Q$3=4,COUNTIFS('DATA ENTRY'!$F$9:$F$1000,'PRAPTRA-A'!$D11,'DATA ENTRY'!$W$9:$W$1000,"ONLINE"),IF($Q$3=5,COUNTIFS('DATA ENTRY'!$F$9:$F$1000,'PRAPTRA-A'!$D11,'DATA ENTRY'!$X$9:$X$1000,"ONLINE"),"")))))</f>
        <v>0</v>
      </c>
      <c r="H11" s="151">
        <f>IF($Q$3=1,COUNTIFS('DATA ENTRY'!$F$9:$F$1000,'PRAPTRA-A'!$D11,'DATA ENTRY'!$T$9:$T$1000,"OFFLINE"),IF($Q$3=2,COUNTIFS('DATA ENTRY'!$F$9:$F$1000,'PRAPTRA-A'!$D11,'DATA ENTRY'!$U$9:$U$1000,"OFFLINE"),IF($Q$3=3,COUNTIFS('DATA ENTRY'!$F$9:$F$1000,'PRAPTRA-A'!$D11,'DATA ENTRY'!$V$9:$V$1000,"OFFLINE"),IF($Q$3=4,COUNTIFS('DATA ENTRY'!$F$9:$F$1000,'PRAPTRA-A'!$D11,'DATA ENTRY'!$W$9:$W$1000,"OFFLINE"),IF($Q$3=5,COUNTIFS('DATA ENTRY'!$F$9:$F$1000,'PRAPTRA-A'!$D11,'DATA ENTRY'!$X$9:$X$1000,"OFFLINE"),"")))))</f>
        <v>0</v>
      </c>
      <c r="I11" s="152">
        <f t="shared" si="0"/>
        <v>0</v>
      </c>
      <c r="J11" s="152">
        <f t="shared" si="1"/>
        <v>17</v>
      </c>
      <c r="K11" s="57"/>
      <c r="L11" s="151">
        <f>IF($Q$3=1,COUNTIFS('DATA ENTRY'!$F$9:$F$1000,'PRAPTRA-A'!$D11,'DATA ENTRY'!$Y$9:$Y$1000,"ONLINE"),IF($Q$3=2,COUNTIFS('DATA ENTRY'!$F$9:$F$1000,'PRAPTRA-A'!$D11,'DATA ENTRY'!$Z$9:$Z$1000,"ONLINE"),IF($Q$3=3,COUNTIFS('DATA ENTRY'!$F$9:$F$1000,'PRAPTRA-A'!$D11,'DATA ENTRY'!$AA$9:$AA$1000,"ONLINE"),IF($Q$3=4,COUNTIFS('DATA ENTRY'!$F$9:$F$1000,'PRAPTRA-A'!$D11,'DATA ENTRY'!$AB$9:$AB$1000,"ONLINE"),IF($Q$3=5,COUNTIFS('DATA ENTRY'!$F$9:$F$1000,'PRAPTRA-A'!$D11,'DATA ENTRY'!$AC$9:$AC$1000,"ONLINE"),"")))))</f>
        <v>0</v>
      </c>
      <c r="M11" s="151">
        <f>IF($Q$3=1,COUNTIFS('DATA ENTRY'!$F$9:$F$1000,'PRAPTRA-A'!$D11,'DATA ENTRY'!$Y$9:$Y$1000,"OFFLINE"),IF($Q$3=2,COUNTIFS('DATA ENTRY'!$F$9:$F$1000,'PRAPTRA-A'!$D11,'DATA ENTRY'!$Z$9:$Z$1000,"OFFLINE"),IF($Q$3=3,COUNTIFS('DATA ENTRY'!$F$9:$F$1000,'PRAPTRA-A'!$D11,'DATA ENTRY'!$AA$9:$AA$1000,"OFFLINE"),IF($Q$3=4,COUNTIFS('DATA ENTRY'!$F$9:$F$1000,'PRAPTRA-A'!$D11,'DATA ENTRY'!$AB$9:$AB$1000,"OFFLINE"),IF($Q$3=5,COUNTIFS('DATA ENTRY'!$F$9:$F$1000,'PRAPTRA-A'!$D11,'DATA ENTRY'!$AC$9:$AC$1000,"OFFLINE"),"")))))</f>
        <v>0</v>
      </c>
      <c r="N11" s="152">
        <f t="shared" si="2"/>
        <v>0</v>
      </c>
      <c r="O11" s="152">
        <f t="shared" si="3"/>
        <v>17</v>
      </c>
      <c r="P11" s="57"/>
      <c r="Q11" s="59" t="s">
        <v>183</v>
      </c>
      <c r="R11" s="2"/>
    </row>
    <row r="12" spans="1:18" ht="18.5" customHeight="1">
      <c r="A12" s="2"/>
      <c r="B12" s="441"/>
      <c r="C12" s="428"/>
      <c r="D12" s="57">
        <v>6</v>
      </c>
      <c r="E12" s="151">
        <f>COUNTIF('DATA ENTRY'!$F$9:$F$1000,D12)</f>
        <v>23</v>
      </c>
      <c r="F12" s="58" t="s">
        <v>228</v>
      </c>
      <c r="G12" s="151">
        <f>IF($Q$3=1,COUNTIFS('DATA ENTRY'!$F$9:$F$1000,'PRAPTRA-A'!$D12,'DATA ENTRY'!$T$9:$T$1000,"ONLINE"),IF($Q$3=2,COUNTIFS('DATA ENTRY'!$F$9:$F$1000,'PRAPTRA-A'!$D12,'DATA ENTRY'!$U$9:$U$1000,"ONLINE"),IF($Q$3=3,COUNTIFS('DATA ENTRY'!$F$9:$F$1000,'PRAPTRA-A'!$D12,'DATA ENTRY'!$V$9:$V$1000,"ONLINE"),IF($Q$3=4,COUNTIFS('DATA ENTRY'!$F$9:$F$1000,'PRAPTRA-A'!$D12,'DATA ENTRY'!$W$9:$W$1000,"ONLINE"),IF($Q$3=5,COUNTIFS('DATA ENTRY'!$F$9:$F$1000,'PRAPTRA-A'!$D12,'DATA ENTRY'!$X$9:$X$1000,"ONLINE"),"")))))</f>
        <v>0</v>
      </c>
      <c r="H12" s="151">
        <f>IF($Q$3=1,COUNTIFS('DATA ENTRY'!$F$9:$F$1000,'PRAPTRA-A'!$D12,'DATA ENTRY'!$T$9:$T$1000,"OFFLINE"),IF($Q$3=2,COUNTIFS('DATA ENTRY'!$F$9:$F$1000,'PRAPTRA-A'!$D12,'DATA ENTRY'!$U$9:$U$1000,"OFFLINE"),IF($Q$3=3,COUNTIFS('DATA ENTRY'!$F$9:$F$1000,'PRAPTRA-A'!$D12,'DATA ENTRY'!$V$9:$V$1000,"OFFLINE"),IF($Q$3=4,COUNTIFS('DATA ENTRY'!$F$9:$F$1000,'PRAPTRA-A'!$D12,'DATA ENTRY'!$W$9:$W$1000,"OFFLINE"),IF($Q$3=5,COUNTIFS('DATA ENTRY'!$F$9:$F$1000,'PRAPTRA-A'!$D12,'DATA ENTRY'!$X$9:$X$1000,"OFFLINE"),"")))))</f>
        <v>0</v>
      </c>
      <c r="I12" s="152">
        <f t="shared" si="0"/>
        <v>0</v>
      </c>
      <c r="J12" s="152">
        <f t="shared" si="1"/>
        <v>23</v>
      </c>
      <c r="K12" s="57"/>
      <c r="L12" s="151">
        <f>IF($Q$3=1,COUNTIFS('DATA ENTRY'!$F$9:$F$1000,'PRAPTRA-A'!$D12,'DATA ENTRY'!$Y$9:$Y$1000,"ONLINE"),IF($Q$3=2,COUNTIFS('DATA ENTRY'!$F$9:$F$1000,'PRAPTRA-A'!$D12,'DATA ENTRY'!$Z$9:$Z$1000,"ONLINE"),IF($Q$3=3,COUNTIFS('DATA ENTRY'!$F$9:$F$1000,'PRAPTRA-A'!$D12,'DATA ENTRY'!$AA$9:$AA$1000,"ONLINE"),IF($Q$3=4,COUNTIFS('DATA ENTRY'!$F$9:$F$1000,'PRAPTRA-A'!$D12,'DATA ENTRY'!$AB$9:$AB$1000,"ONLINE"),IF($Q$3=5,COUNTIFS('DATA ENTRY'!$F$9:$F$1000,'PRAPTRA-A'!$D12,'DATA ENTRY'!$AC$9:$AC$1000,"ONLINE"),"")))))</f>
        <v>0</v>
      </c>
      <c r="M12" s="151">
        <f>IF($Q$3=1,COUNTIFS('DATA ENTRY'!$F$9:$F$1000,'PRAPTRA-A'!$D12,'DATA ENTRY'!$Y$9:$Y$1000,"OFFLINE"),IF($Q$3=2,COUNTIFS('DATA ENTRY'!$F$9:$F$1000,'PRAPTRA-A'!$D12,'DATA ENTRY'!$Z$9:$Z$1000,"OFFLINE"),IF($Q$3=3,COUNTIFS('DATA ENTRY'!$F$9:$F$1000,'PRAPTRA-A'!$D12,'DATA ENTRY'!$AA$9:$AA$1000,"OFFLINE"),IF($Q$3=4,COUNTIFS('DATA ENTRY'!$F$9:$F$1000,'PRAPTRA-A'!$D12,'DATA ENTRY'!$AB$9:$AB$1000,"OFFLINE"),IF($Q$3=5,COUNTIFS('DATA ENTRY'!$F$9:$F$1000,'PRAPTRA-A'!$D12,'DATA ENTRY'!$AC$9:$AC$1000,"OFFLINE"),"")))))</f>
        <v>0</v>
      </c>
      <c r="N12" s="152">
        <f t="shared" si="2"/>
        <v>0</v>
      </c>
      <c r="O12" s="152">
        <f t="shared" si="3"/>
        <v>23</v>
      </c>
      <c r="P12" s="57"/>
      <c r="Q12" s="59" t="s">
        <v>183</v>
      </c>
      <c r="R12" s="2"/>
    </row>
    <row r="13" spans="1:18" ht="18.5" customHeight="1">
      <c r="A13" s="2"/>
      <c r="B13" s="441"/>
      <c r="C13" s="428"/>
      <c r="D13" s="57">
        <v>7</v>
      </c>
      <c r="E13" s="151">
        <f>COUNTIF('DATA ENTRY'!$F$9:$F$1000,D13)</f>
        <v>19</v>
      </c>
      <c r="F13" s="58" t="s">
        <v>228</v>
      </c>
      <c r="G13" s="151">
        <f>IF($Q$3=1,COUNTIFS('DATA ENTRY'!$F$9:$F$1000,'PRAPTRA-A'!$D13,'DATA ENTRY'!$T$9:$T$1000,"ONLINE"),IF($Q$3=2,COUNTIFS('DATA ENTRY'!$F$9:$F$1000,'PRAPTRA-A'!$D13,'DATA ENTRY'!$U$9:$U$1000,"ONLINE"),IF($Q$3=3,COUNTIFS('DATA ENTRY'!$F$9:$F$1000,'PRAPTRA-A'!$D13,'DATA ENTRY'!$V$9:$V$1000,"ONLINE"),IF($Q$3=4,COUNTIFS('DATA ENTRY'!$F$9:$F$1000,'PRAPTRA-A'!$D13,'DATA ENTRY'!$W$9:$W$1000,"ONLINE"),IF($Q$3=5,COUNTIFS('DATA ENTRY'!$F$9:$F$1000,'PRAPTRA-A'!$D13,'DATA ENTRY'!$X$9:$X$1000,"ONLINE"),"")))))</f>
        <v>0</v>
      </c>
      <c r="H13" s="151">
        <f>IF($Q$3=1,COUNTIFS('DATA ENTRY'!$F$9:$F$1000,'PRAPTRA-A'!$D13,'DATA ENTRY'!$T$9:$T$1000,"OFFLINE"),IF($Q$3=2,COUNTIFS('DATA ENTRY'!$F$9:$F$1000,'PRAPTRA-A'!$D13,'DATA ENTRY'!$U$9:$U$1000,"OFFLINE"),IF($Q$3=3,COUNTIFS('DATA ENTRY'!$F$9:$F$1000,'PRAPTRA-A'!$D13,'DATA ENTRY'!$V$9:$V$1000,"OFFLINE"),IF($Q$3=4,COUNTIFS('DATA ENTRY'!$F$9:$F$1000,'PRAPTRA-A'!$D13,'DATA ENTRY'!$W$9:$W$1000,"OFFLINE"),IF($Q$3=5,COUNTIFS('DATA ENTRY'!$F$9:$F$1000,'PRAPTRA-A'!$D13,'DATA ENTRY'!$X$9:$X$1000,"OFFLINE"),"")))))</f>
        <v>0</v>
      </c>
      <c r="I13" s="152">
        <f t="shared" si="0"/>
        <v>0</v>
      </c>
      <c r="J13" s="152">
        <f t="shared" si="1"/>
        <v>19</v>
      </c>
      <c r="K13" s="57"/>
      <c r="L13" s="151">
        <f>IF($Q$3=1,COUNTIFS('DATA ENTRY'!$F$9:$F$1000,'PRAPTRA-A'!$D13,'DATA ENTRY'!$Y$9:$Y$1000,"ONLINE"),IF($Q$3=2,COUNTIFS('DATA ENTRY'!$F$9:$F$1000,'PRAPTRA-A'!$D13,'DATA ENTRY'!$Z$9:$Z$1000,"ONLINE"),IF($Q$3=3,COUNTIFS('DATA ENTRY'!$F$9:$F$1000,'PRAPTRA-A'!$D13,'DATA ENTRY'!$AA$9:$AA$1000,"ONLINE"),IF($Q$3=4,COUNTIFS('DATA ENTRY'!$F$9:$F$1000,'PRAPTRA-A'!$D13,'DATA ENTRY'!$AB$9:$AB$1000,"ONLINE"),IF($Q$3=5,COUNTIFS('DATA ENTRY'!$F$9:$F$1000,'PRAPTRA-A'!$D13,'DATA ENTRY'!$AC$9:$AC$1000,"ONLINE"),"")))))</f>
        <v>0</v>
      </c>
      <c r="M13" s="151">
        <f>IF($Q$3=1,COUNTIFS('DATA ENTRY'!$F$9:$F$1000,'PRAPTRA-A'!$D13,'DATA ENTRY'!$Y$9:$Y$1000,"OFFLINE"),IF($Q$3=2,COUNTIFS('DATA ENTRY'!$F$9:$F$1000,'PRAPTRA-A'!$D13,'DATA ENTRY'!$Z$9:$Z$1000,"OFFLINE"),IF($Q$3=3,COUNTIFS('DATA ENTRY'!$F$9:$F$1000,'PRAPTRA-A'!$D13,'DATA ENTRY'!$AA$9:$AA$1000,"OFFLINE"),IF($Q$3=4,COUNTIFS('DATA ENTRY'!$F$9:$F$1000,'PRAPTRA-A'!$D13,'DATA ENTRY'!$AB$9:$AB$1000,"OFFLINE"),IF($Q$3=5,COUNTIFS('DATA ENTRY'!$F$9:$F$1000,'PRAPTRA-A'!$D13,'DATA ENTRY'!$AC$9:$AC$1000,"OFFLINE"),"")))))</f>
        <v>0</v>
      </c>
      <c r="N13" s="152">
        <f t="shared" si="2"/>
        <v>0</v>
      </c>
      <c r="O13" s="152">
        <f t="shared" si="3"/>
        <v>19</v>
      </c>
      <c r="P13" s="57"/>
      <c r="Q13" s="59" t="s">
        <v>183</v>
      </c>
      <c r="R13" s="2"/>
    </row>
    <row r="14" spans="1:18" ht="18.5" customHeight="1">
      <c r="A14" s="2"/>
      <c r="B14" s="441"/>
      <c r="C14" s="428"/>
      <c r="D14" s="57">
        <v>8</v>
      </c>
      <c r="E14" s="151">
        <f>COUNTIF('DATA ENTRY'!$F$9:$F$1000,D14)</f>
        <v>18</v>
      </c>
      <c r="F14" s="58" t="s">
        <v>228</v>
      </c>
      <c r="G14" s="151">
        <f>IF($Q$3=1,COUNTIFS('DATA ENTRY'!$F$9:$F$1000,'PRAPTRA-A'!$D14,'DATA ENTRY'!$T$9:$T$1000,"ONLINE"),IF($Q$3=2,COUNTIFS('DATA ENTRY'!$F$9:$F$1000,'PRAPTRA-A'!$D14,'DATA ENTRY'!$U$9:$U$1000,"ONLINE"),IF($Q$3=3,COUNTIFS('DATA ENTRY'!$F$9:$F$1000,'PRAPTRA-A'!$D14,'DATA ENTRY'!$V$9:$V$1000,"ONLINE"),IF($Q$3=4,COUNTIFS('DATA ENTRY'!$F$9:$F$1000,'PRAPTRA-A'!$D14,'DATA ENTRY'!$W$9:$W$1000,"ONLINE"),IF($Q$3=5,COUNTIFS('DATA ENTRY'!$F$9:$F$1000,'PRAPTRA-A'!$D14,'DATA ENTRY'!$X$9:$X$1000,"ONLINE"),"")))))</f>
        <v>13</v>
      </c>
      <c r="H14" s="151">
        <f>IF($Q$3=1,COUNTIFS('DATA ENTRY'!$F$9:$F$1000,'PRAPTRA-A'!$D14,'DATA ENTRY'!$T$9:$T$1000,"OFFLINE"),IF($Q$3=2,COUNTIFS('DATA ENTRY'!$F$9:$F$1000,'PRAPTRA-A'!$D14,'DATA ENTRY'!$U$9:$U$1000,"OFFLINE"),IF($Q$3=3,COUNTIFS('DATA ENTRY'!$F$9:$F$1000,'PRAPTRA-A'!$D14,'DATA ENTRY'!$V$9:$V$1000,"OFFLINE"),IF($Q$3=4,COUNTIFS('DATA ENTRY'!$F$9:$F$1000,'PRAPTRA-A'!$D14,'DATA ENTRY'!$W$9:$W$1000,"OFFLINE"),IF($Q$3=5,COUNTIFS('DATA ENTRY'!$F$9:$F$1000,'PRAPTRA-A'!$D14,'DATA ENTRY'!$X$9:$X$1000,"OFFLINE"),"")))))</f>
        <v>5</v>
      </c>
      <c r="I14" s="152">
        <f t="shared" si="0"/>
        <v>18</v>
      </c>
      <c r="J14" s="152">
        <f t="shared" si="1"/>
        <v>0</v>
      </c>
      <c r="K14" s="57"/>
      <c r="L14" s="151">
        <f>IF($Q$3=1,COUNTIFS('DATA ENTRY'!$F$9:$F$1000,'PRAPTRA-A'!$D14,'DATA ENTRY'!$Y$9:$Y$1000,"ONLINE"),IF($Q$3=2,COUNTIFS('DATA ENTRY'!$F$9:$F$1000,'PRAPTRA-A'!$D14,'DATA ENTRY'!$Z$9:$Z$1000,"ONLINE"),IF($Q$3=3,COUNTIFS('DATA ENTRY'!$F$9:$F$1000,'PRAPTRA-A'!$D14,'DATA ENTRY'!$AA$9:$AA$1000,"ONLINE"),IF($Q$3=4,COUNTIFS('DATA ENTRY'!$F$9:$F$1000,'PRAPTRA-A'!$D14,'DATA ENTRY'!$AB$9:$AB$1000,"ONLINE"),IF($Q$3=5,COUNTIFS('DATA ENTRY'!$F$9:$F$1000,'PRAPTRA-A'!$D14,'DATA ENTRY'!$AC$9:$AC$1000,"ONLINE"),"")))))</f>
        <v>1</v>
      </c>
      <c r="M14" s="151">
        <f>IF($Q$3=1,COUNTIFS('DATA ENTRY'!$F$9:$F$1000,'PRAPTRA-A'!$D14,'DATA ENTRY'!$Y$9:$Y$1000,"OFFLINE"),IF($Q$3=2,COUNTIFS('DATA ENTRY'!$F$9:$F$1000,'PRAPTRA-A'!$D14,'DATA ENTRY'!$Z$9:$Z$1000,"OFFLINE"),IF($Q$3=3,COUNTIFS('DATA ENTRY'!$F$9:$F$1000,'PRAPTRA-A'!$D14,'DATA ENTRY'!$AA$9:$AA$1000,"OFFLINE"),IF($Q$3=4,COUNTIFS('DATA ENTRY'!$F$9:$F$1000,'PRAPTRA-A'!$D14,'DATA ENTRY'!$AB$9:$AB$1000,"OFFLINE"),IF($Q$3=5,COUNTIFS('DATA ENTRY'!$F$9:$F$1000,'PRAPTRA-A'!$D14,'DATA ENTRY'!$AC$9:$AC$1000,"OFFLINE"),"")))))</f>
        <v>16</v>
      </c>
      <c r="N14" s="152">
        <f t="shared" si="2"/>
        <v>17</v>
      </c>
      <c r="O14" s="152">
        <f t="shared" si="3"/>
        <v>1</v>
      </c>
      <c r="P14" s="57"/>
      <c r="Q14" s="59" t="s">
        <v>183</v>
      </c>
      <c r="R14" s="2"/>
    </row>
    <row r="15" spans="1:18" s="9" customFormat="1" ht="18.5" customHeight="1">
      <c r="A15" s="2"/>
      <c r="B15" s="441"/>
      <c r="C15" s="428"/>
      <c r="D15" s="57">
        <v>9</v>
      </c>
      <c r="E15" s="151">
        <f>COUNTIF('DATA ENTRY'!$F$9:$F$1000,D15)</f>
        <v>22</v>
      </c>
      <c r="F15" s="317"/>
      <c r="G15" s="151">
        <f>IF($Q$3=1,COUNTIFS('DATA ENTRY'!$F$9:$F$1000,'PRAPTRA-A'!$D15,'DATA ENTRY'!$T$9:$T$1000,"ONLINE"),IF($Q$3=2,COUNTIFS('DATA ENTRY'!$F$9:$F$1000,'PRAPTRA-A'!$D15,'DATA ENTRY'!$U$9:$U$1000,"ONLINE"),IF($Q$3=3,COUNTIFS('DATA ENTRY'!$F$9:$F$1000,'PRAPTRA-A'!$D15,'DATA ENTRY'!$V$9:$V$1000,"ONLINE"),IF($Q$3=4,COUNTIFS('DATA ENTRY'!$F$9:$F$1000,'PRAPTRA-A'!$D15,'DATA ENTRY'!$W$9:$W$1000,"ONLINE"),IF($Q$3=5,COUNTIFS('DATA ENTRY'!$F$9:$F$1000,'PRAPTRA-A'!$D15,'DATA ENTRY'!$X$9:$X$1000,"ONLINE"),"")))))</f>
        <v>15</v>
      </c>
      <c r="H15" s="151">
        <f>IF($Q$3=1,COUNTIFS('DATA ENTRY'!$F$9:$F$1000,'PRAPTRA-A'!$D15,'DATA ENTRY'!$T$9:$T$1000,"OFFLINE"),IF($Q$3=2,COUNTIFS('DATA ENTRY'!$F$9:$F$1000,'PRAPTRA-A'!$D15,'DATA ENTRY'!$U$9:$U$1000,"OFFLINE"),IF($Q$3=3,COUNTIFS('DATA ENTRY'!$F$9:$F$1000,'PRAPTRA-A'!$D15,'DATA ENTRY'!$V$9:$V$1000,"OFFLINE"),IF($Q$3=4,COUNTIFS('DATA ENTRY'!$F$9:$F$1000,'PRAPTRA-A'!$D15,'DATA ENTRY'!$W$9:$W$1000,"OFFLINE"),IF($Q$3=5,COUNTIFS('DATA ENTRY'!$F$9:$F$1000,'PRAPTRA-A'!$D15,'DATA ENTRY'!$X$9:$X$1000,"OFFLINE"),"")))))</f>
        <v>7</v>
      </c>
      <c r="I15" s="152">
        <f aca="true" t="shared" si="4" ref="I15:I18">G15+H15</f>
        <v>22</v>
      </c>
      <c r="J15" s="152">
        <f aca="true" t="shared" si="5" ref="J15:J18">E15-I15</f>
        <v>0</v>
      </c>
      <c r="K15" s="318"/>
      <c r="L15" s="151">
        <f>IF($Q$3=1,COUNTIFS('DATA ENTRY'!$F$9:$F$1000,'PRAPTRA-A'!$D15,'DATA ENTRY'!$Y$9:$Y$1000,"ONLINE"),IF($Q$3=2,COUNTIFS('DATA ENTRY'!$F$9:$F$1000,'PRAPTRA-A'!$D15,'DATA ENTRY'!$Z$9:$Z$1000,"ONLINE"),IF($Q$3=3,COUNTIFS('DATA ENTRY'!$F$9:$F$1000,'PRAPTRA-A'!$D15,'DATA ENTRY'!$AA$9:$AA$1000,"ONLINE"),IF($Q$3=4,COUNTIFS('DATA ENTRY'!$F$9:$F$1000,'PRAPTRA-A'!$D15,'DATA ENTRY'!$AB$9:$AB$1000,"ONLINE"),IF($Q$3=5,COUNTIFS('DATA ENTRY'!$F$9:$F$1000,'PRAPTRA-A'!$D15,'DATA ENTRY'!$AC$9:$AC$1000,"ONLINE"),"")))))</f>
        <v>1</v>
      </c>
      <c r="M15" s="151">
        <f>IF($Q$3=1,COUNTIFS('DATA ENTRY'!$F$9:$F$1000,'PRAPTRA-A'!$D15,'DATA ENTRY'!$Y$9:$Y$1000,"OFFLINE"),IF($Q$3=2,COUNTIFS('DATA ENTRY'!$F$9:$F$1000,'PRAPTRA-A'!$D15,'DATA ENTRY'!$Z$9:$Z$1000,"OFFLINE"),IF($Q$3=3,COUNTIFS('DATA ENTRY'!$F$9:$F$1000,'PRAPTRA-A'!$D15,'DATA ENTRY'!$AA$9:$AA$1000,"OFFLINE"),IF($Q$3=4,COUNTIFS('DATA ENTRY'!$F$9:$F$1000,'PRAPTRA-A'!$D15,'DATA ENTRY'!$AB$9:$AB$1000,"OFFLINE"),IF($Q$3=5,COUNTIFS('DATA ENTRY'!$F$9:$F$1000,'PRAPTRA-A'!$D15,'DATA ENTRY'!$AC$9:$AC$1000,"OFFLINE"),"")))))</f>
        <v>21</v>
      </c>
      <c r="N15" s="152">
        <f aca="true" t="shared" si="6" ref="N15:N18">L15+M15</f>
        <v>22</v>
      </c>
      <c r="O15" s="152">
        <f aca="true" t="shared" si="7" ref="O15:O18">E15-N15</f>
        <v>0</v>
      </c>
      <c r="P15" s="318"/>
      <c r="Q15" s="319" t="s">
        <v>183</v>
      </c>
      <c r="R15" s="2"/>
    </row>
    <row r="16" spans="1:18" s="9" customFormat="1" ht="18.5" customHeight="1">
      <c r="A16" s="2"/>
      <c r="B16" s="441"/>
      <c r="C16" s="428"/>
      <c r="D16" s="57">
        <v>10</v>
      </c>
      <c r="E16" s="151">
        <f>COUNTIF('DATA ENTRY'!$F$9:$F$1000,D16)</f>
        <v>39</v>
      </c>
      <c r="F16" s="317"/>
      <c r="G16" s="151">
        <f>IF($Q$3=1,COUNTIFS('DATA ENTRY'!$F$9:$F$1000,'PRAPTRA-A'!$D16,'DATA ENTRY'!$T$9:$T$1000,"ONLINE"),IF($Q$3=2,COUNTIFS('DATA ENTRY'!$F$9:$F$1000,'PRAPTRA-A'!$D16,'DATA ENTRY'!$U$9:$U$1000,"ONLINE"),IF($Q$3=3,COUNTIFS('DATA ENTRY'!$F$9:$F$1000,'PRAPTRA-A'!$D16,'DATA ENTRY'!$V$9:$V$1000,"ONLINE"),IF($Q$3=4,COUNTIFS('DATA ENTRY'!$F$9:$F$1000,'PRAPTRA-A'!$D16,'DATA ENTRY'!$W$9:$W$1000,"ONLINE"),IF($Q$3=5,COUNTIFS('DATA ENTRY'!$F$9:$F$1000,'PRAPTRA-A'!$D16,'DATA ENTRY'!$X$9:$X$1000,"ONLINE"),"")))))</f>
        <v>0</v>
      </c>
      <c r="H16" s="151">
        <f>IF($Q$3=1,COUNTIFS('DATA ENTRY'!$F$9:$F$1000,'PRAPTRA-A'!$D16,'DATA ENTRY'!$T$9:$T$1000,"OFFLINE"),IF($Q$3=2,COUNTIFS('DATA ENTRY'!$F$9:$F$1000,'PRAPTRA-A'!$D16,'DATA ENTRY'!$U$9:$U$1000,"OFFLINE"),IF($Q$3=3,COUNTIFS('DATA ENTRY'!$F$9:$F$1000,'PRAPTRA-A'!$D16,'DATA ENTRY'!$V$9:$V$1000,"OFFLINE"),IF($Q$3=4,COUNTIFS('DATA ENTRY'!$F$9:$F$1000,'PRAPTRA-A'!$D16,'DATA ENTRY'!$W$9:$W$1000,"OFFLINE"),IF($Q$3=5,COUNTIFS('DATA ENTRY'!$F$9:$F$1000,'PRAPTRA-A'!$D16,'DATA ENTRY'!$X$9:$X$1000,"OFFLINE"),"")))))</f>
        <v>0</v>
      </c>
      <c r="I16" s="152">
        <f t="shared" si="4"/>
        <v>0</v>
      </c>
      <c r="J16" s="152">
        <f t="shared" si="5"/>
        <v>39</v>
      </c>
      <c r="K16" s="318"/>
      <c r="L16" s="151">
        <f>IF($Q$3=1,COUNTIFS('DATA ENTRY'!$F$9:$F$1000,'PRAPTRA-A'!$D16,'DATA ENTRY'!$Y$9:$Y$1000,"ONLINE"),IF($Q$3=2,COUNTIFS('DATA ENTRY'!$F$9:$F$1000,'PRAPTRA-A'!$D16,'DATA ENTRY'!$Z$9:$Z$1000,"ONLINE"),IF($Q$3=3,COUNTIFS('DATA ENTRY'!$F$9:$F$1000,'PRAPTRA-A'!$D16,'DATA ENTRY'!$AA$9:$AA$1000,"ONLINE"),IF($Q$3=4,COUNTIFS('DATA ENTRY'!$F$9:$F$1000,'PRAPTRA-A'!$D16,'DATA ENTRY'!$AB$9:$AB$1000,"ONLINE"),IF($Q$3=5,COUNTIFS('DATA ENTRY'!$F$9:$F$1000,'PRAPTRA-A'!$D16,'DATA ENTRY'!$AC$9:$AC$1000,"ONLINE"),"")))))</f>
        <v>0</v>
      </c>
      <c r="M16" s="151">
        <f>IF($Q$3=1,COUNTIFS('DATA ENTRY'!$F$9:$F$1000,'PRAPTRA-A'!$D16,'DATA ENTRY'!$Y$9:$Y$1000,"OFFLINE"),IF($Q$3=2,COUNTIFS('DATA ENTRY'!$F$9:$F$1000,'PRAPTRA-A'!$D16,'DATA ENTRY'!$Z$9:$Z$1000,"OFFLINE"),IF($Q$3=3,COUNTIFS('DATA ENTRY'!$F$9:$F$1000,'PRAPTRA-A'!$D16,'DATA ENTRY'!$AA$9:$AA$1000,"OFFLINE"),IF($Q$3=4,COUNTIFS('DATA ENTRY'!$F$9:$F$1000,'PRAPTRA-A'!$D16,'DATA ENTRY'!$AB$9:$AB$1000,"OFFLINE"),IF($Q$3=5,COUNTIFS('DATA ENTRY'!$F$9:$F$1000,'PRAPTRA-A'!$D16,'DATA ENTRY'!$AC$9:$AC$1000,"OFFLINE"),"")))))</f>
        <v>0</v>
      </c>
      <c r="N16" s="152">
        <f t="shared" si="6"/>
        <v>0</v>
      </c>
      <c r="O16" s="152">
        <f t="shared" si="7"/>
        <v>39</v>
      </c>
      <c r="P16" s="318"/>
      <c r="Q16" s="319" t="s">
        <v>183</v>
      </c>
      <c r="R16" s="2"/>
    </row>
    <row r="17" spans="1:18" s="9" customFormat="1" ht="18.5" customHeight="1">
      <c r="A17" s="2"/>
      <c r="B17" s="441"/>
      <c r="C17" s="428"/>
      <c r="D17" s="57">
        <v>11</v>
      </c>
      <c r="E17" s="151">
        <f>COUNTIF('DATA ENTRY'!$F$9:$F$1000,D17)</f>
        <v>48</v>
      </c>
      <c r="F17" s="317"/>
      <c r="G17" s="151">
        <f>IF($Q$3=1,COUNTIFS('DATA ENTRY'!$F$9:$F$1000,'PRAPTRA-A'!$D17,'DATA ENTRY'!$T$9:$T$1000,"ONLINE"),IF($Q$3=2,COUNTIFS('DATA ENTRY'!$F$9:$F$1000,'PRAPTRA-A'!$D17,'DATA ENTRY'!$U$9:$U$1000,"ONLINE"),IF($Q$3=3,COUNTIFS('DATA ENTRY'!$F$9:$F$1000,'PRAPTRA-A'!$D17,'DATA ENTRY'!$V$9:$V$1000,"ONLINE"),IF($Q$3=4,COUNTIFS('DATA ENTRY'!$F$9:$F$1000,'PRAPTRA-A'!$D17,'DATA ENTRY'!$W$9:$W$1000,"ONLINE"),IF($Q$3=5,COUNTIFS('DATA ENTRY'!$F$9:$F$1000,'PRAPTRA-A'!$D17,'DATA ENTRY'!$X$9:$X$1000,"ONLINE"),"")))))</f>
        <v>45</v>
      </c>
      <c r="H17" s="151">
        <f>IF($Q$3=1,COUNTIFS('DATA ENTRY'!$F$9:$F$1000,'PRAPTRA-A'!$D17,'DATA ENTRY'!$T$9:$T$1000,"OFFLINE"),IF($Q$3=2,COUNTIFS('DATA ENTRY'!$F$9:$F$1000,'PRAPTRA-A'!$D17,'DATA ENTRY'!$U$9:$U$1000,"OFFLINE"),IF($Q$3=3,COUNTIFS('DATA ENTRY'!$F$9:$F$1000,'PRAPTRA-A'!$D17,'DATA ENTRY'!$V$9:$V$1000,"OFFLINE"),IF($Q$3=4,COUNTIFS('DATA ENTRY'!$F$9:$F$1000,'PRAPTRA-A'!$D17,'DATA ENTRY'!$W$9:$W$1000,"OFFLINE"),IF($Q$3=5,COUNTIFS('DATA ENTRY'!$F$9:$F$1000,'PRAPTRA-A'!$D17,'DATA ENTRY'!$X$9:$X$1000,"OFFLINE"),"")))))</f>
        <v>3</v>
      </c>
      <c r="I17" s="152">
        <f t="shared" si="4"/>
        <v>48</v>
      </c>
      <c r="J17" s="152">
        <f t="shared" si="5"/>
        <v>0</v>
      </c>
      <c r="K17" s="318"/>
      <c r="L17" s="151">
        <f>IF($Q$3=1,COUNTIFS('DATA ENTRY'!$F$9:$F$1000,'PRAPTRA-A'!$D17,'DATA ENTRY'!$Y$9:$Y$1000,"ONLINE"),IF($Q$3=2,COUNTIFS('DATA ENTRY'!$F$9:$F$1000,'PRAPTRA-A'!$D17,'DATA ENTRY'!$Z$9:$Z$1000,"ONLINE"),IF($Q$3=3,COUNTIFS('DATA ENTRY'!$F$9:$F$1000,'PRAPTRA-A'!$D17,'DATA ENTRY'!$AA$9:$AA$1000,"ONLINE"),IF($Q$3=4,COUNTIFS('DATA ENTRY'!$F$9:$F$1000,'PRAPTRA-A'!$D17,'DATA ENTRY'!$AB$9:$AB$1000,"ONLINE"),IF($Q$3=5,COUNTIFS('DATA ENTRY'!$F$9:$F$1000,'PRAPTRA-A'!$D17,'DATA ENTRY'!$AC$9:$AC$1000,"ONLINE"),"")))))</f>
        <v>33</v>
      </c>
      <c r="M17" s="151">
        <f>IF($Q$3=1,COUNTIFS('DATA ENTRY'!$F$9:$F$1000,'PRAPTRA-A'!$D17,'DATA ENTRY'!$Y$9:$Y$1000,"OFFLINE"),IF($Q$3=2,COUNTIFS('DATA ENTRY'!$F$9:$F$1000,'PRAPTRA-A'!$D17,'DATA ENTRY'!$Z$9:$Z$1000,"OFFLINE"),IF($Q$3=3,COUNTIFS('DATA ENTRY'!$F$9:$F$1000,'PRAPTRA-A'!$D17,'DATA ENTRY'!$AA$9:$AA$1000,"OFFLINE"),IF($Q$3=4,COUNTIFS('DATA ENTRY'!$F$9:$F$1000,'PRAPTRA-A'!$D17,'DATA ENTRY'!$AB$9:$AB$1000,"OFFLINE"),IF($Q$3=5,COUNTIFS('DATA ENTRY'!$F$9:$F$1000,'PRAPTRA-A'!$D17,'DATA ENTRY'!$AC$9:$AC$1000,"OFFLINE"),"")))))</f>
        <v>11</v>
      </c>
      <c r="N17" s="152">
        <f t="shared" si="6"/>
        <v>44</v>
      </c>
      <c r="O17" s="152">
        <f t="shared" si="7"/>
        <v>4</v>
      </c>
      <c r="P17" s="318"/>
      <c r="Q17" s="319" t="s">
        <v>183</v>
      </c>
      <c r="R17" s="2"/>
    </row>
    <row r="18" spans="1:18" s="9" customFormat="1" ht="18.5" customHeight="1">
      <c r="A18" s="2"/>
      <c r="B18" s="442"/>
      <c r="C18" s="429"/>
      <c r="D18" s="57">
        <v>12</v>
      </c>
      <c r="E18" s="151">
        <f>COUNTIF('DATA ENTRY'!$F$9:$F$1000,D18)</f>
        <v>25</v>
      </c>
      <c r="F18" s="317"/>
      <c r="G18" s="151">
        <f>IF($Q$3=1,COUNTIFS('DATA ENTRY'!$F$9:$F$1000,'PRAPTRA-A'!$D18,'DATA ENTRY'!$T$9:$T$1000,"ONLINE"),IF($Q$3=2,COUNTIFS('DATA ENTRY'!$F$9:$F$1000,'PRAPTRA-A'!$D18,'DATA ENTRY'!$U$9:$U$1000,"ONLINE"),IF($Q$3=3,COUNTIFS('DATA ENTRY'!$F$9:$F$1000,'PRAPTRA-A'!$D18,'DATA ENTRY'!$V$9:$V$1000,"ONLINE"),IF($Q$3=4,COUNTIFS('DATA ENTRY'!$F$9:$F$1000,'PRAPTRA-A'!$D18,'DATA ENTRY'!$W$9:$W$1000,"ONLINE"),IF($Q$3=5,COUNTIFS('DATA ENTRY'!$F$9:$F$1000,'PRAPTRA-A'!$D18,'DATA ENTRY'!$X$9:$X$1000,"ONLINE"),"")))))</f>
        <v>25</v>
      </c>
      <c r="H18" s="151">
        <f>IF($Q$3=1,COUNTIFS('DATA ENTRY'!$F$9:$F$1000,'PRAPTRA-A'!$D18,'DATA ENTRY'!$T$9:$T$1000,"OFFLINE"),IF($Q$3=2,COUNTIFS('DATA ENTRY'!$F$9:$F$1000,'PRAPTRA-A'!$D18,'DATA ENTRY'!$U$9:$U$1000,"OFFLINE"),IF($Q$3=3,COUNTIFS('DATA ENTRY'!$F$9:$F$1000,'PRAPTRA-A'!$D18,'DATA ENTRY'!$V$9:$V$1000,"OFFLINE"),IF($Q$3=4,COUNTIFS('DATA ENTRY'!$F$9:$F$1000,'PRAPTRA-A'!$D18,'DATA ENTRY'!$W$9:$W$1000,"OFFLINE"),IF($Q$3=5,COUNTIFS('DATA ENTRY'!$F$9:$F$1000,'PRAPTRA-A'!$D18,'DATA ENTRY'!$X$9:$X$1000,"OFFLINE"),"")))))</f>
        <v>0</v>
      </c>
      <c r="I18" s="152">
        <f t="shared" si="4"/>
        <v>25</v>
      </c>
      <c r="J18" s="152">
        <f t="shared" si="5"/>
        <v>0</v>
      </c>
      <c r="K18" s="318"/>
      <c r="L18" s="151">
        <f>IF($Q$3=1,COUNTIFS('DATA ENTRY'!$F$9:$F$1000,'PRAPTRA-A'!$D18,'DATA ENTRY'!$Y$9:$Y$1000,"ONLINE"),IF($Q$3=2,COUNTIFS('DATA ENTRY'!$F$9:$F$1000,'PRAPTRA-A'!$D18,'DATA ENTRY'!$Z$9:$Z$1000,"ONLINE"),IF($Q$3=3,COUNTIFS('DATA ENTRY'!$F$9:$F$1000,'PRAPTRA-A'!$D18,'DATA ENTRY'!$AA$9:$AA$1000,"ONLINE"),IF($Q$3=4,COUNTIFS('DATA ENTRY'!$F$9:$F$1000,'PRAPTRA-A'!$D18,'DATA ENTRY'!$AB$9:$AB$1000,"ONLINE"),IF($Q$3=5,COUNTIFS('DATA ENTRY'!$F$9:$F$1000,'PRAPTRA-A'!$D18,'DATA ENTRY'!$AC$9:$AC$1000,"ONLINE"),"")))))</f>
        <v>19</v>
      </c>
      <c r="M18" s="151">
        <f>IF($Q$3=1,COUNTIFS('DATA ENTRY'!$F$9:$F$1000,'PRAPTRA-A'!$D18,'DATA ENTRY'!$Y$9:$Y$1000,"OFFLINE"),IF($Q$3=2,COUNTIFS('DATA ENTRY'!$F$9:$F$1000,'PRAPTRA-A'!$D18,'DATA ENTRY'!$Z$9:$Z$1000,"OFFLINE"),IF($Q$3=3,COUNTIFS('DATA ENTRY'!$F$9:$F$1000,'PRAPTRA-A'!$D18,'DATA ENTRY'!$AA$9:$AA$1000,"OFFLINE"),IF($Q$3=4,COUNTIFS('DATA ENTRY'!$F$9:$F$1000,'PRAPTRA-A'!$D18,'DATA ENTRY'!$AB$9:$AB$1000,"OFFLINE"),IF($Q$3=5,COUNTIFS('DATA ENTRY'!$F$9:$F$1000,'PRAPTRA-A'!$D18,'DATA ENTRY'!$AC$9:$AC$1000,"OFFLINE"),"")))))</f>
        <v>5</v>
      </c>
      <c r="N18" s="152">
        <f t="shared" si="6"/>
        <v>24</v>
      </c>
      <c r="O18" s="152">
        <f t="shared" si="7"/>
        <v>1</v>
      </c>
      <c r="P18" s="318"/>
      <c r="Q18" s="319" t="s">
        <v>183</v>
      </c>
      <c r="R18" s="2"/>
    </row>
    <row r="19" spans="1:18" ht="15">
      <c r="A19" s="2"/>
      <c r="B19" s="438" t="s">
        <v>229</v>
      </c>
      <c r="C19" s="439"/>
      <c r="D19" s="53"/>
      <c r="E19" s="153">
        <f>SUM(E7:E18)</f>
        <v>271</v>
      </c>
      <c r="F19" s="153"/>
      <c r="G19" s="153">
        <f aca="true" t="shared" si="8" ref="G19:Q19">SUM(G7:G18)</f>
        <v>98</v>
      </c>
      <c r="H19" s="153">
        <f t="shared" si="8"/>
        <v>15</v>
      </c>
      <c r="I19" s="153">
        <f t="shared" si="8"/>
        <v>113</v>
      </c>
      <c r="J19" s="153">
        <f t="shared" si="8"/>
        <v>158</v>
      </c>
      <c r="K19" s="153"/>
      <c r="L19" s="153">
        <f t="shared" si="8"/>
        <v>54</v>
      </c>
      <c r="M19" s="153">
        <f t="shared" si="8"/>
        <v>53</v>
      </c>
      <c r="N19" s="153">
        <f t="shared" si="8"/>
        <v>107</v>
      </c>
      <c r="O19" s="153">
        <f t="shared" si="8"/>
        <v>164</v>
      </c>
      <c r="P19" s="153"/>
      <c r="Q19" s="153">
        <f t="shared" si="8"/>
        <v>0</v>
      </c>
      <c r="R19" s="2"/>
    </row>
    <row r="20" spans="1:18" ht="33.5" customHeight="1">
      <c r="A20" s="2"/>
      <c r="R20" s="2"/>
    </row>
    <row r="21" spans="1:18" ht="21" customHeight="1">
      <c r="A21" s="2"/>
      <c r="N21" s="424" t="str">
        <f>DASHBOARD!S3</f>
        <v>प्रधानाचार्य</v>
      </c>
      <c r="O21" s="424"/>
      <c r="P21" s="424"/>
      <c r="R21" s="2"/>
    </row>
    <row r="22" spans="1:18" ht="18" customHeight="1">
      <c r="A22" s="2"/>
      <c r="N22" s="424" t="str">
        <f>DASHBOARD!S4</f>
        <v>राजकीय उच्च माध्यमिक विद्यालय</v>
      </c>
      <c r="O22" s="424"/>
      <c r="P22" s="424"/>
      <c r="R22" s="2"/>
    </row>
    <row r="23" spans="1:18" ht="20.5" customHeight="1">
      <c r="A23" s="2"/>
      <c r="N23" s="424" t="str">
        <f>DASHBOARD!S5</f>
        <v>13डीओएल, श्री गंगानगर</v>
      </c>
      <c r="O23" s="424"/>
      <c r="P23" s="424"/>
      <c r="R23" s="2"/>
    </row>
    <row r="24" spans="1:18" s="9" customFormat="1" ht="15">
      <c r="A24" s="2"/>
      <c r="N24" s="10"/>
      <c r="O24" s="10"/>
      <c r="P24" s="10"/>
      <c r="R24" s="2"/>
    </row>
    <row r="25" spans="1:18" ht="15">
      <c r="A25" s="2"/>
      <c r="B25" s="2"/>
      <c r="C25" s="2"/>
      <c r="D25" s="2"/>
      <c r="E25" s="2"/>
      <c r="F25" s="2"/>
      <c r="G25" s="2"/>
      <c r="H25" s="2"/>
      <c r="I25" s="2"/>
      <c r="J25" s="2"/>
      <c r="K25" s="2"/>
      <c r="L25" s="2"/>
      <c r="M25" s="2"/>
      <c r="N25" s="2"/>
      <c r="O25" s="2"/>
      <c r="P25" s="2"/>
      <c r="Q25" s="2"/>
      <c r="R25" s="2"/>
    </row>
  </sheetData>
  <sheetProtection password="CE20" sheet="1" objects="1" scenarios="1" formatColumns="0" formatRows="0"/>
  <mergeCells count="10">
    <mergeCell ref="N21:P21"/>
    <mergeCell ref="N22:P22"/>
    <mergeCell ref="N23:P23"/>
    <mergeCell ref="B2:P2"/>
    <mergeCell ref="B3:P3"/>
    <mergeCell ref="B19:C19"/>
    <mergeCell ref="G4:K4"/>
    <mergeCell ref="L4:P4"/>
    <mergeCell ref="C7:C18"/>
    <mergeCell ref="B7:B18"/>
  </mergeCells>
  <dataValidations count="2">
    <dataValidation type="list" allowBlank="1" sqref="Q7:Q18">
      <formula1>"YES,NO"</formula1>
    </dataValidation>
    <dataValidation type="list" allowBlank="1" showInputMessage="1" showErrorMessage="1" sqref="Q3">
      <formula1>"1,2,3,4,5"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2"/>
  <headerFooter>
    <oddFooter>&amp;R&amp;"+,Italic"SMILE 2.0 MONITORING_EXCEL UTILITY (HR JOSHI)_12-12-2020.xlsm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2021-08-08T11:44:34Z</cp:lastPrinted>
  <dcterms:created xsi:type="dcterms:W3CDTF">2020-11-20T11:26:11Z</dcterms:created>
  <dcterms:modified xsi:type="dcterms:W3CDTF">2021-08-08T12:01:14Z</dcterms:modified>
  <cp:category/>
  <cp:version/>
  <cp:contentType/>
  <cp:contentStatus/>
</cp:coreProperties>
</file>